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<sst xmlns="http://schemas.openxmlformats.org/spreadsheetml/2006/main" count="962" uniqueCount="393">
  <si>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</si>
  <si>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</si>
  <si>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</si>
  <si>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</si>
  <si>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</si>
  <si>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</si>
  <si>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</si>
  <si>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</si>
  <si>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</si>
  <si>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</si>
  <si>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</si>
  <si>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</si>
  <si>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</si>
  <si>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</si>
  <si>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</si>
  <si>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</si>
  <si>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</si>
  <si>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</si>
  <si>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</si>
  <si>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</si>
  <si>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</si>
  <si>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</si>
  <si>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</si>
  <si>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</si>
  <si>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</si>
  <si>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</si>
  <si>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</si>
  <si>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</si>
  <si>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</si>
  <si>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</si>
  <si>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</si>
  <si>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</si>
  <si>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</si>
  <si>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</si>
  <si>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</si>
  <si>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</si>
  <si>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</si>
  <si>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</si>
  <si>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</si>
  <si>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</si>
  <si>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</si>
  <si>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</si>
  <si>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</si>
  <si>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</si>
  <si>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</si>
  <si>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</si>
  <si>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</si>
  <si>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</si>
  <si>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</si>
  <si>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</si>
  <si>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</si>
  <si>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</si>
  <si>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</si>
  <si>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</si>
  <si>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</si>
  <si>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</si>
  <si>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</si>
  <si>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</si>
  <si>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</si>
  <si>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</si>
  <si>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</si>
  <si>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</si>
  <si>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</si>
  <si>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</si>
  <si>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</si>
  <si>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</si>
  <si>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</si>
  <si>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</si>
  <si>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</si>
  <si>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</si>
  <si>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</si>
  <si>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</si>
  <si>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</si>
  <si>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</si>
  <si>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</si>
  <si>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</si>
  <si>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</si>
  <si>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</si>
  <si>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</si>
  <si>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</si>
  <si>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</si>
  <si>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</si>
  <si>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</si>
  <si>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SCU 44</t>
  </si>
  <si>
    <t>Sportovní areál četně technického zázemí</t>
  </si>
  <si>
    <t>01</t>
  </si>
  <si>
    <t>SO 01 - Hlavní sportoviště - změna č.1</t>
  </si>
  <si>
    <t>11</t>
  </si>
  <si>
    <t>Přípravné a přidružené práce</t>
  </si>
  <si>
    <t>113 10-6121</t>
  </si>
  <si>
    <t>Rozebrání dlažeb nebo dílců komunikací pro pěší z betonových nebo kamenných dlaždic</t>
  </si>
  <si>
    <t>m2</t>
  </si>
  <si>
    <t>113 10-7241</t>
  </si>
  <si>
    <t>Odstranění podkladu pl přes 200 m2 živičných tl 50 mm</t>
  </si>
  <si>
    <t>113 10-7230</t>
  </si>
  <si>
    <t>Odstranění podkladu pl nad 200 m2 z betonu prostého tl 100 mm</t>
  </si>
  <si>
    <t>dopravní hřiště, beton</t>
  </si>
  <si>
    <t>623,0+38,0</t>
  </si>
  <si>
    <t>113 10-7221</t>
  </si>
  <si>
    <t>Odstranění podkladu pl přes 200 m2 z kameniva drceného tl 100 mm</t>
  </si>
  <si>
    <t>antuka-běžecká dráha</t>
  </si>
  <si>
    <t>867,0</t>
  </si>
  <si>
    <t>113 10-7225</t>
  </si>
  <si>
    <t>Odstranění podkladu pl přes 200 m2 z kameniva drceného tl 500 mm</t>
  </si>
  <si>
    <t>podkladní vrstvy - běžecká dráha</t>
  </si>
  <si>
    <t>113 10-7223</t>
  </si>
  <si>
    <t>Odstranění podkladu pl přes 200 m2 z kameniva drceného tl 300 mm</t>
  </si>
  <si>
    <t>dlažba, beton</t>
  </si>
  <si>
    <t>32,0+38,0</t>
  </si>
  <si>
    <t>113 20-2111</t>
  </si>
  <si>
    <t>Vytrhání obrub krajníků obrubníků stojatých</t>
  </si>
  <si>
    <t>m</t>
  </si>
  <si>
    <t>966 00-5111</t>
  </si>
  <si>
    <t>Rozebrání a odstranění silničního zábradlí se sloupky osazenými s betonovými patkami</t>
  </si>
  <si>
    <t>966 06-7111</t>
  </si>
  <si>
    <t>Rozebírání plotů v 2,5 m tyčkových, laťkových, prkenných, z drátěného pletiva nebo plechu</t>
  </si>
  <si>
    <t>výšky 6,45 m</t>
  </si>
  <si>
    <t>44,0</t>
  </si>
  <si>
    <t>dmtž</t>
  </si>
  <si>
    <t>Odstranění laviček na ocelových sloupcích</t>
  </si>
  <si>
    <t>Odstranění basketbalových košů</t>
  </si>
  <si>
    <t>ks</t>
  </si>
  <si>
    <t>Odstranění fotbalových branek</t>
  </si>
  <si>
    <t>Odstranění konstrukce ruských kuželek</t>
  </si>
  <si>
    <t>979 08-2213</t>
  </si>
  <si>
    <t>Vodorovná doprava suti po suchu do 1 km</t>
  </si>
  <si>
    <t>t</t>
  </si>
  <si>
    <t>979 08-2219</t>
  </si>
  <si>
    <t>Příplatek ZKD 1 km u vodorovné dopravy suti po suchu do 1 km</t>
  </si>
  <si>
    <t>979 09-9145</t>
  </si>
  <si>
    <t>Poplatek za uložení odpadu z asfaltových povrchů na skládce (skládkovné)</t>
  </si>
  <si>
    <t>979 09-9155</t>
  </si>
  <si>
    <t>Poplatek za uložení odpadu z kameniva na skládce (skládkovné)</t>
  </si>
  <si>
    <t>13</t>
  </si>
  <si>
    <t>Hloubené vykopávky</t>
  </si>
  <si>
    <t>121 10-1101</t>
  </si>
  <si>
    <t>Sejmutí ornice s přemístěním na vzdálenost do 50 m</t>
  </si>
  <si>
    <t>m3</t>
  </si>
  <si>
    <t>odhumusování</t>
  </si>
  <si>
    <t>2841,00*0,15</t>
  </si>
  <si>
    <t>167 10-1101</t>
  </si>
  <si>
    <t>Nakládání výkopku z hornin tř. 1 až 4 do 100 m3</t>
  </si>
  <si>
    <t>pro odvoz ornice - zbytek ponechán pro zeleň</t>
  </si>
  <si>
    <t>(2841,0-1323,0)*0,15</t>
  </si>
  <si>
    <t>162 70-1105</t>
  </si>
  <si>
    <t>Vodorovné přemístění do 10000 m výkopku/sypaniny z horniny tř. 1 až 4</t>
  </si>
  <si>
    <t>171 20-1201</t>
  </si>
  <si>
    <t>Uložení sypaniny na skládky</t>
  </si>
  <si>
    <t>122 20-1103</t>
  </si>
  <si>
    <t>Odkopávky a prokopávky nezapažené v hornině tř. 3 objem do 5000 m3</t>
  </si>
  <si>
    <t>běž.dráha, hřiště, doskočiště, chodníky</t>
  </si>
  <si>
    <t>125,0*0,50+(1539,0+25,0)*0,52+416,0*0,65</t>
  </si>
  <si>
    <t>122 20-1109</t>
  </si>
  <si>
    <t>Příplatek za lepivost u odkopávek v hornině tř. 1 až 3</t>
  </si>
  <si>
    <t>50%</t>
  </si>
  <si>
    <t>1146,18*0,50</t>
  </si>
  <si>
    <t>132 20-1101</t>
  </si>
  <si>
    <t>Hloubení rýh š do 600 mm v hornině tř. 3 objemu do 100 m3</t>
  </si>
  <si>
    <t>sběrný drén, svodný drén</t>
  </si>
  <si>
    <t>(517,0+32,0+76,0)*0,40*0,40</t>
  </si>
  <si>
    <t>132 20-1109</t>
  </si>
  <si>
    <t>Příplatek za lepivost k hloubení rýh š do 600 mm v hornině tř. 3</t>
  </si>
  <si>
    <t>100,0*0,50</t>
  </si>
  <si>
    <t>132 20-1202</t>
  </si>
  <si>
    <t>Hloubení rýh š do 2000 mm v hornině tř. 3 objemu do 1000 m3</t>
  </si>
  <si>
    <t>kanalizace větev A,B,C,přípojky</t>
  </si>
  <si>
    <t>47,0*0,90*2,24+37,44*0,90*1,03+40,48*0,90*1,73+34,0*0,90*2,02</t>
  </si>
  <si>
    <t>3,00*0,90*1,73</t>
  </si>
  <si>
    <t>132 20-1209</t>
  </si>
  <si>
    <t>Příplatek za lepivost k hloubení rýh š do 2000 mm v hornině tř. 3</t>
  </si>
  <si>
    <t>258,969*0,50</t>
  </si>
  <si>
    <t>133 20-1101</t>
  </si>
  <si>
    <t>Hloubení šachet v hornině tř. 3 objemu do 100 m3</t>
  </si>
  <si>
    <t>patky oplocení</t>
  </si>
  <si>
    <t>3,14*0,25*0,25*0,8*24+3,14*0,25*0,25*1,0*20+3,14*0,15*0,15*0,6*17</t>
  </si>
  <si>
    <t>133 20-1109</t>
  </si>
  <si>
    <t>Příplatek za lepivost u hloubení šachet v hornině tř. 3</t>
  </si>
  <si>
    <t>8,414*0,50</t>
  </si>
  <si>
    <t>151 10-1101</t>
  </si>
  <si>
    <t>Zřízení příložného pažení a rozepření stěn rýh hl do 2 m</t>
  </si>
  <si>
    <t>47,0*2,24*2+37,44*1,03*2+40,48*1,73*2+34,0*2,02*2+3,0*1,73*2</t>
  </si>
  <si>
    <t>151 10-1111</t>
  </si>
  <si>
    <t>Odstranění příložného pažení a rozepření stěn rýh hl do 2 m</t>
  </si>
  <si>
    <t>161 10-1101</t>
  </si>
  <si>
    <t>Svislé přemístění výkopku z horniny tř. 1 až 4 hl výkopu do 2,5 m</t>
  </si>
  <si>
    <t>175 10-1101</t>
  </si>
  <si>
    <t>Obsypání potrubí bez prohození sypaniny z hornin tř. 1 až 4 uloženým do 3 m od kraje výkopu</t>
  </si>
  <si>
    <t>161,92*0,90*0,40</t>
  </si>
  <si>
    <t>16/1</t>
  </si>
  <si>
    <t>štěrkopísek frakce 0-4 třída B</t>
  </si>
  <si>
    <t>174 10-1101</t>
  </si>
  <si>
    <t>Zásyp jam, šachet rýh nebo kolem objektů sypaninou se zhutněním</t>
  </si>
  <si>
    <t>258,969-58,291</t>
  </si>
  <si>
    <t>přebytečná zemina</t>
  </si>
  <si>
    <t>1146,18+100,0+258,969+8,414-58,291</t>
  </si>
  <si>
    <t>979 09-7115</t>
  </si>
  <si>
    <t>Poplatek za skládku - ostatní zemina</t>
  </si>
  <si>
    <t>181 10-1102</t>
  </si>
  <si>
    <t>Úprava pláně v zářezech v hornině tř. 1 až 4 se zhutněním</t>
  </si>
  <si>
    <t>992+1539+25+406+10</t>
  </si>
  <si>
    <t>18</t>
  </si>
  <si>
    <t>Povrchové úpravy terénu</t>
  </si>
  <si>
    <t>181 30-1112</t>
  </si>
  <si>
    <t>Rozprostření ornice tl vrstvy do 150 mm pl přes 500 m2 v rovině nebo ve svahu do 1:5</t>
  </si>
  <si>
    <t>167 10-1102</t>
  </si>
  <si>
    <t>Nakládání výkopku z hornin tř. 1 až 4 přes 100 m3</t>
  </si>
  <si>
    <t>1323,00*0,15</t>
  </si>
  <si>
    <t>162 20-1102</t>
  </si>
  <si>
    <t>Vodorovné přemístění do 50 m výkopku/sypaniny z horniny tř. 1 až 4</t>
  </si>
  <si>
    <t>180 40-2111</t>
  </si>
  <si>
    <t>Založení parkového trávníku výsevem v rovině a ve svahu do 1:5</t>
  </si>
  <si>
    <t>vč.dodávky osiva a hnojení</t>
  </si>
  <si>
    <t>1323,0</t>
  </si>
  <si>
    <t>38</t>
  </si>
  <si>
    <t>Různé kompletní konstrukce</t>
  </si>
  <si>
    <t>275 31-3611</t>
  </si>
  <si>
    <t>Základové patky z betonu tř. C 16/20</t>
  </si>
  <si>
    <t>dod+mtž</t>
  </si>
  <si>
    <t>Oplocení přístupového chodníku v.1,50 m</t>
  </si>
  <si>
    <t>Oplocení v.4,0 m s brankou vč.sítí</t>
  </si>
  <si>
    <t>Oplocení v. 6,0 m vč.sítí</t>
  </si>
  <si>
    <t>Zábrany za brankami v.4,0 m</t>
  </si>
  <si>
    <t>5</t>
  </si>
  <si>
    <t>Komunikace</t>
  </si>
  <si>
    <t>564 21-1112</t>
  </si>
  <si>
    <t>Podklad nebo podsyp ze štěrkopísku ŠP tl 60 mm</t>
  </si>
  <si>
    <t>běžecká dráha</t>
  </si>
  <si>
    <t>992,0</t>
  </si>
  <si>
    <t>564 85-1111</t>
  </si>
  <si>
    <t>Podklad ze štěrkodrtě ŠD tl 150 mm</t>
  </si>
  <si>
    <t>běžecká dráha, chodníky</t>
  </si>
  <si>
    <t>992,0+406,0+10,0</t>
  </si>
  <si>
    <t>564 80-1112</t>
  </si>
  <si>
    <t>Podklad ze štěrkodrtě ŠD tl 40 mm</t>
  </si>
  <si>
    <t>576 14-6321</t>
  </si>
  <si>
    <t>Asfaltový koberec otevřený AKO 16 (AKOH) tl 50 mm š přes 3 m z nemodifikovaného asfaltu</t>
  </si>
  <si>
    <t>drenážní koberec hrubý,běžecká dráha</t>
  </si>
  <si>
    <t>576 13-6121</t>
  </si>
  <si>
    <t>Asfaltový koberec otevřený AKO 8 (AKOJ) tl 40 mm š přes 3 m z modifikovaného asfaltu</t>
  </si>
  <si>
    <t>drenážní koberec jemný, běžecká dráha</t>
  </si>
  <si>
    <t>635 11-1132</t>
  </si>
  <si>
    <t>Násyp pod podlahy z drobného kameniva 0-4 s udusáním</t>
  </si>
  <si>
    <t>doskočiště</t>
  </si>
  <si>
    <t>8,00*3,00*0,50</t>
  </si>
  <si>
    <t>589 31-1111</t>
  </si>
  <si>
    <t>Kryt venkovních ploch pro atletiku Conipur SP</t>
  </si>
  <si>
    <t>tl.13 mm vodopropustný, červený</t>
  </si>
  <si>
    <t>běžecká dráha, dráha pro skok daleký</t>
  </si>
  <si>
    <t>hřiště</t>
  </si>
  <si>
    <t>1539,0</t>
  </si>
  <si>
    <t>564 75-1111</t>
  </si>
  <si>
    <t>Podklad z kameniva hrubého drceného vel. 32-63 mm tl 150 mm</t>
  </si>
  <si>
    <t>564 82-1111</t>
  </si>
  <si>
    <t>Podklad ze štěrkodrtě ŠD tl 80 mm</t>
  </si>
  <si>
    <t>hřiště, drcené kamenivo vel.0-32 mm</t>
  </si>
  <si>
    <t>564 80-1111</t>
  </si>
  <si>
    <t>Podklad ze štěrkodrtě ŠD tl 30 mm</t>
  </si>
  <si>
    <t>hřiště, drcené kamenivo vel.0-4 mm</t>
  </si>
  <si>
    <t>Pružná podložka prefa tl.12 mm</t>
  </si>
  <si>
    <t>Umělý trávník 3.generace-monofilní vlákno s tvarovou pamětí,zelená, výška 40 mm,</t>
  </si>
  <si>
    <t>vč.vsypů-písek a EPDM granulát světle šedý.</t>
  </si>
  <si>
    <t>596 91-1111</t>
  </si>
  <si>
    <t>Kladení šlapáků v rovině a svahu do 1:5</t>
  </si>
  <si>
    <t>14/1</t>
  </si>
  <si>
    <t>dodávka</t>
  </si>
  <si>
    <t>Bet. nášlapné desky 900/225/45 imitace prkno</t>
  </si>
  <si>
    <t>564 83-1111</t>
  </si>
  <si>
    <t>Podklad ze štěrkodrtě ŠD tl 100 mm</t>
  </si>
  <si>
    <t>obsyp nášlapných desek</t>
  </si>
  <si>
    <t>10,0</t>
  </si>
  <si>
    <t>596 21-1113</t>
  </si>
  <si>
    <t>Kladení zámkové dlažby komunikací pro pěší tl 60 mm skupiny A pl přes 300 m2</t>
  </si>
  <si>
    <t>chodník</t>
  </si>
  <si>
    <t>406,0</t>
  </si>
  <si>
    <t>Zámková dlažba tl.60 šedá</t>
  </si>
  <si>
    <t>Lajny - umělá tráva</t>
  </si>
  <si>
    <t>hřiště házená, malá kopaná - bílá</t>
  </si>
  <si>
    <t>319,0</t>
  </si>
  <si>
    <t>Lajny - polyuretan</t>
  </si>
  <si>
    <t>běžecká dráha - bílá, žlutá</t>
  </si>
  <si>
    <t>684,0+20,0+5,0</t>
  </si>
  <si>
    <t>mtž+dmtž</t>
  </si>
  <si>
    <t>Provizorní dopravní značení+projekt POV</t>
  </si>
  <si>
    <t>Kč</t>
  </si>
  <si>
    <t>Hutnící zkoušky</t>
  </si>
  <si>
    <t>783</t>
  </si>
  <si>
    <t>Nátěry</t>
  </si>
  <si>
    <t>783 20-1811</t>
  </si>
  <si>
    <t>Odstranění nátěrů ze zámečnických konstrukcí oškrabáním</t>
  </si>
  <si>
    <t>stávající oplocení, schody</t>
  </si>
  <si>
    <t>52,00*4,30*2+8,50</t>
  </si>
  <si>
    <t>783 22-6100</t>
  </si>
  <si>
    <t>Nátěry syntetické kovových doplňkových konstrukcí barva standardní základní</t>
  </si>
  <si>
    <t>783 22-5100</t>
  </si>
  <si>
    <t>Nátěry syntetické kovových doplňkových konstrukcí barva standardní dvojnásobné a 1x email</t>
  </si>
  <si>
    <t>87</t>
  </si>
  <si>
    <t>Potrubí z trub plastických a sklenených</t>
  </si>
  <si>
    <t>212 75-2211</t>
  </si>
  <si>
    <t>Trativod z drenážních trubek plastových flexibilních D do 65 mm včetně lože otevřený výkop</t>
  </si>
  <si>
    <t>212 75-2212</t>
  </si>
  <si>
    <t>Trativod z drenážních trubek plastových flexibilních D do 100 mm včetně lože otevřený výkop</t>
  </si>
  <si>
    <t>32,0+76,0</t>
  </si>
  <si>
    <t>214 50-0211</t>
  </si>
  <si>
    <t>Zřízení výplně rýh s drenážním potrubím do DN 200 štěrkopískem v do 550 mm</t>
  </si>
  <si>
    <t>451 57-3111</t>
  </si>
  <si>
    <t>Lože pod potrubí otevřený výkop ze štěrkopísku</t>
  </si>
  <si>
    <t>kanalizace větev A,B,C</t>
  </si>
  <si>
    <t>(84,44+40,48+34,00)*0,90*0,10</t>
  </si>
  <si>
    <t>871 26-5221</t>
  </si>
  <si>
    <t>Kanalizační potrubí z tvrdého PVC-systém KG tuhost třídy SN8 DN100</t>
  </si>
  <si>
    <t>871 35-5221</t>
  </si>
  <si>
    <t>Kanalizační potrubí z tvrdého PVC-systém KG tuhost třídy SN8 DN200</t>
  </si>
  <si>
    <t>84,44+40,48+34,00</t>
  </si>
  <si>
    <t>892 35-1111</t>
  </si>
  <si>
    <t>Tlaková zkouška vodou potrubí DN 150 nebo 200</t>
  </si>
  <si>
    <t>894 81-2216</t>
  </si>
  <si>
    <t>Revizní a čistící šachta z PP šachtové dno DN 425/200 přímý tok</t>
  </si>
  <si>
    <t>kus</t>
  </si>
  <si>
    <t>894 81-2217</t>
  </si>
  <si>
    <t>Revizní a čistící šachta z PP šachtové dno DN 425/200 pravý nebo levý přítok</t>
  </si>
  <si>
    <t>894 81-2218</t>
  </si>
  <si>
    <t>Revizní a čistící šachta z PP šachtové dno DN 425/200 pravý a levý přítok</t>
  </si>
  <si>
    <t>894 81-2232</t>
  </si>
  <si>
    <t>Revizní a čistící šachta z PP DN 425 šachtová roura korugovaná bez hrdla světlé hloubky 2000 mm</t>
  </si>
  <si>
    <t>894 81-2233</t>
  </si>
  <si>
    <t>Revizní a čistící šachta z PP DN 425 šachtová roura korugovaná bez hrdla světlé hloubky 3000 mm</t>
  </si>
  <si>
    <t>894 81-2241</t>
  </si>
  <si>
    <t>Revizní a čistící šachta z PP DN 425 šachtová roura teleskopická světlé hloubky 375 mm</t>
  </si>
  <si>
    <t>894 81-2261</t>
  </si>
  <si>
    <t>Revizní a čistící šachta z PP DN 425 poklop litinový s teleskopickou rourou (3 t)</t>
  </si>
  <si>
    <t>B125</t>
  </si>
  <si>
    <t>8</t>
  </si>
  <si>
    <t>894 81-2263</t>
  </si>
  <si>
    <t>Revizní a čistící šachta z PP DN 425 poklop litinový děrovaný do teleskopické trubky (40 t)</t>
  </si>
  <si>
    <t>894 81-2613</t>
  </si>
  <si>
    <t>Vyříznutí a utěsnění otvoru ve stěně šachty DN 200</t>
  </si>
  <si>
    <t>Spojka IN-SITU DN 100</t>
  </si>
  <si>
    <t>Záslepka DN 100</t>
  </si>
  <si>
    <t>mtž</t>
  </si>
  <si>
    <t>Napojení na stávající kanalizaci včetně jejího vyčištění v místě nové šachty</t>
  </si>
  <si>
    <t>91</t>
  </si>
  <si>
    <t>Doplňkové konstrukce a práce na pozem.komunikacích a zpev.plochách</t>
  </si>
  <si>
    <t>916 56-1111</t>
  </si>
  <si>
    <t>Osazení záhonového obrubníku betonového do lože z betonu s boční opěrou</t>
  </si>
  <si>
    <t>136,0+15,0+61,0+45,0+227,0+149,0</t>
  </si>
  <si>
    <t>1/1</t>
  </si>
  <si>
    <t>Bet. obrubník 50/200/1000</t>
  </si>
  <si>
    <t>916 13-1213</t>
  </si>
  <si>
    <t>Osazení silničního obrubníku betonového stojatého s boční opěrou do lože z betonu prostého</t>
  </si>
  <si>
    <t>(8,0+3,0)*2</t>
  </si>
  <si>
    <t>2/1</t>
  </si>
  <si>
    <t>Bet.obrubník 60/400/1000 s pryžovou hranou</t>
  </si>
  <si>
    <t>2/2</t>
  </si>
  <si>
    <t>Bet. obrubník 60/400/500 s pryžovou hranou</t>
  </si>
  <si>
    <t>2/3</t>
  </si>
  <si>
    <t>Bet.obrubník 60/400/250/250 rohový díl s pryžovou hranou</t>
  </si>
  <si>
    <t>Mtž lapače písku</t>
  </si>
  <si>
    <t>3/1</t>
  </si>
  <si>
    <t>Lapač písku 500/140/1000 s gumovou rohoží</t>
  </si>
  <si>
    <t>3/2</t>
  </si>
  <si>
    <t>Lapač písku 500/140/560 s gumovou rohoží</t>
  </si>
  <si>
    <t>Dřevěné odrazové břevno 1220/340/100 s tuhou deskou</t>
  </si>
  <si>
    <t>935 11-3111</t>
  </si>
  <si>
    <t>Osazení odvodňovacího polymerbetonového žlabu s krycím roštem šířky do 200 mm</t>
  </si>
  <si>
    <t>5/1</t>
  </si>
  <si>
    <t>Žlab se spádem š.130 dl.1000</t>
  </si>
  <si>
    <t>5/2</t>
  </si>
  <si>
    <t>Žlab bez spádu š.130 dl.500</t>
  </si>
  <si>
    <t>5/3</t>
  </si>
  <si>
    <t>Žlabová vpust š.130 dl.500</t>
  </si>
  <si>
    <t>5/4</t>
  </si>
  <si>
    <t>Litinová mříž B125 dl.1000</t>
  </si>
  <si>
    <t>5/5</t>
  </si>
  <si>
    <t>Litinová mříž B125 dl.500</t>
  </si>
  <si>
    <t>Ocelové lavičky 3180x450</t>
  </si>
  <si>
    <t>Branky 3000x2000 vč. sítí - malá kopaná, házená</t>
  </si>
  <si>
    <t>95</t>
  </si>
  <si>
    <t>Různé dokončující konstrukce a práce na pozemních stavbách</t>
  </si>
  <si>
    <t>Geodetické zaměření skutečného stavu</t>
  </si>
  <si>
    <t>Vytýčení sítí</t>
  </si>
  <si>
    <t>Vytýčení stavby</t>
  </si>
  <si>
    <t>Dokumentace skutečného provedení vč.zákresu do KM</t>
  </si>
  <si>
    <t>99</t>
  </si>
  <si>
    <t>Přesun hmot</t>
  </si>
  <si>
    <t>998 22-2012</t>
  </si>
  <si>
    <t>Přesun hmot pro tělovýchovné plochy</t>
  </si>
  <si>
    <t>CÚ 2014/1</t>
  </si>
  <si>
    <t>Město Kravaře</t>
  </si>
  <si>
    <t>Proink.s.r.o. Ostrava</t>
  </si>
  <si>
    <t xml:space="preserve">GZS                                     </t>
  </si>
  <si>
    <t>DPH 21%</t>
  </si>
  <si>
    <t>DPH ze specifikací 15%</t>
  </si>
  <si>
    <t>DPH ze specifikací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</si>
</sst>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0" fontId="9" fillId="20" borderId="0" xfId="76">
      <alignment horizontal="right"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5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5" xfId="75" applyNumberFormat="1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7" fillId="0" borderId="5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12" fillId="20" borderId="6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13" fillId="20" borderId="61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0" fillId="0" borderId="65" xfId="0" applyBorder="1" applyAlignment="1">
      <alignment/>
    </xf>
    <xf numFmtId="0" fontId="0" fillId="0" borderId="51" xfId="0" applyBorder="1" applyAlignment="1">
      <alignment/>
    </xf>
    <xf numFmtId="3" fontId="4" fillId="0" borderId="35" xfId="42" applyBorder="1">
      <alignment vertical="center"/>
      <protection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0" borderId="6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6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14" fontId="10" fillId="0" borderId="35" xfId="0" applyNumberFormat="1" applyFont="1" applyBorder="1" applyAlignment="1">
      <alignment/>
    </xf>
    <xf numFmtId="0" fontId="11" fillId="0" borderId="35" xfId="0" applyFont="1" applyBorder="1" applyAlignment="1">
      <alignment horizontal="right"/>
    </xf>
    <xf numFmtId="0" fontId="11" fillId="0" borderId="50" xfId="75" applyNumberFormat="1" applyFont="1" applyBorder="1">
      <alignment horizontal="left" vertical="center"/>
      <protection/>
    </xf>
    <xf numFmtId="0" fontId="11" fillId="0" borderId="55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10" fillId="0" borderId="55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62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70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28"/>
      <c r="H1" s="129"/>
      <c r="I1" s="129"/>
      <c r="J1" s="129"/>
      <c r="K1" s="129"/>
    </row>
    <row r="2" spans="1:11" ht="12.75">
      <c r="A2" s="5" t="s">
        <v>30</v>
      </c>
      <c r="B2" s="5"/>
      <c r="C2" s="6" t="s">
        <v>84</v>
      </c>
      <c r="D2" s="7"/>
      <c r="E2" s="7"/>
      <c r="F2" s="6"/>
      <c r="G2" s="8" t="s">
        <v>28</v>
      </c>
      <c r="H2" s="130" t="s">
        <v>83</v>
      </c>
      <c r="I2" s="130"/>
      <c r="J2" s="130"/>
      <c r="K2" s="130"/>
    </row>
    <row r="3" spans="1:11" ht="12.75">
      <c r="A3" s="5" t="s">
        <v>27</v>
      </c>
      <c r="B3" s="5"/>
      <c r="C3" s="9" t="s">
        <v>86</v>
      </c>
      <c r="D3" s="7"/>
      <c r="E3" s="7"/>
      <c r="F3" s="6"/>
      <c r="G3" s="8" t="s">
        <v>29</v>
      </c>
      <c r="H3" s="131" t="s">
        <v>85</v>
      </c>
      <c r="I3" s="131"/>
      <c r="J3" s="131"/>
      <c r="K3" s="131"/>
    </row>
    <row r="4" spans="1:11" ht="13.5" thickBot="1">
      <c r="A4" s="5" t="s">
        <v>1</v>
      </c>
      <c r="B4" s="5"/>
      <c r="C4" s="10">
        <v>41865</v>
      </c>
      <c r="D4" s="5"/>
      <c r="E4" s="5" t="s">
        <v>2</v>
      </c>
      <c r="F4" s="11"/>
      <c r="G4" s="12">
        <f>C4</f>
        <v>41865</v>
      </c>
      <c r="H4" s="132"/>
      <c r="I4" s="133"/>
      <c r="J4" s="133"/>
      <c r="K4" s="133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87</v>
      </c>
      <c r="C9" s="106" t="s">
        <v>88</v>
      </c>
    </row>
    <row r="11" spans="1:11" ht="12.75">
      <c r="A11" s="117">
        <v>1</v>
      </c>
      <c r="B11" s="118" t="s">
        <v>89</v>
      </c>
      <c r="C11" s="109" t="s">
        <v>90</v>
      </c>
      <c r="D11" s="110" t="s">
        <v>91</v>
      </c>
      <c r="E11" s="111">
        <v>32</v>
      </c>
      <c r="F11" s="112">
        <v>0.255</v>
      </c>
      <c r="G11" s="114" t="str">
        <f aca="true" t="shared" si="0" ref="G11:G27">FIXED(E11*F11,3,TRUE)</f>
        <v>8,160</v>
      </c>
      <c r="I11" s="116"/>
      <c r="J11" s="115"/>
      <c r="K11" s="116">
        <f aca="true" t="shared" si="1" ref="K11:K27">E11*J11</f>
        <v>0</v>
      </c>
    </row>
    <row r="12" spans="1:11" ht="12.75">
      <c r="A12" s="117">
        <v>2</v>
      </c>
      <c r="B12" s="118" t="s">
        <v>92</v>
      </c>
      <c r="C12" s="109" t="s">
        <v>93</v>
      </c>
      <c r="D12" s="110" t="s">
        <v>91</v>
      </c>
      <c r="E12" s="111">
        <v>623</v>
      </c>
      <c r="F12" s="112">
        <v>0.098</v>
      </c>
      <c r="G12" s="114" t="str">
        <f t="shared" si="0"/>
        <v>61,054</v>
      </c>
      <c r="I12" s="116"/>
      <c r="J12" s="115"/>
      <c r="K12" s="116">
        <f t="shared" si="1"/>
        <v>0</v>
      </c>
    </row>
    <row r="13" spans="1:11" ht="12.75">
      <c r="A13" s="117">
        <v>3</v>
      </c>
      <c r="B13" s="118" t="s">
        <v>94</v>
      </c>
      <c r="C13" s="109" t="s">
        <v>95</v>
      </c>
      <c r="D13" s="110" t="s">
        <v>91</v>
      </c>
      <c r="E13" s="111">
        <v>661</v>
      </c>
      <c r="F13" s="112">
        <v>0.185</v>
      </c>
      <c r="G13" s="114" t="str">
        <f t="shared" si="0"/>
        <v>122,285</v>
      </c>
      <c r="I13" s="116"/>
      <c r="J13" s="115"/>
      <c r="K13" s="116">
        <f t="shared" si="1"/>
        <v>0</v>
      </c>
    </row>
    <row r="14" spans="1:11" ht="12.75">
      <c r="A14" s="117">
        <v>4</v>
      </c>
      <c r="B14" s="118" t="s">
        <v>98</v>
      </c>
      <c r="C14" s="109" t="s">
        <v>99</v>
      </c>
      <c r="D14" s="110" t="s">
        <v>91</v>
      </c>
      <c r="E14" s="111">
        <v>867</v>
      </c>
      <c r="F14" s="112">
        <v>0.13</v>
      </c>
      <c r="G14" s="114" t="str">
        <f t="shared" si="0"/>
        <v>112,710</v>
      </c>
      <c r="I14" s="116"/>
      <c r="J14" s="115"/>
      <c r="K14" s="116">
        <f t="shared" si="1"/>
        <v>0</v>
      </c>
    </row>
    <row r="15" spans="1:11" ht="12.75">
      <c r="A15" s="117">
        <v>5</v>
      </c>
      <c r="B15" s="118" t="s">
        <v>102</v>
      </c>
      <c r="C15" s="109" t="s">
        <v>103</v>
      </c>
      <c r="D15" s="110" t="s">
        <v>91</v>
      </c>
      <c r="E15" s="111">
        <v>867</v>
      </c>
      <c r="F15" s="112">
        <v>0.72</v>
      </c>
      <c r="G15" s="114" t="str">
        <f t="shared" si="0"/>
        <v>624,240</v>
      </c>
      <c r="I15" s="116"/>
      <c r="J15" s="115"/>
      <c r="K15" s="116">
        <f t="shared" si="1"/>
        <v>0</v>
      </c>
    </row>
    <row r="16" spans="1:11" ht="12.75">
      <c r="A16" s="117">
        <v>6</v>
      </c>
      <c r="B16" s="118" t="s">
        <v>105</v>
      </c>
      <c r="C16" s="109" t="s">
        <v>106</v>
      </c>
      <c r="D16" s="110" t="s">
        <v>91</v>
      </c>
      <c r="E16" s="111">
        <v>70</v>
      </c>
      <c r="F16" s="112">
        <v>0.4</v>
      </c>
      <c r="G16" s="114" t="str">
        <f t="shared" si="0"/>
        <v>28,000</v>
      </c>
      <c r="I16" s="116"/>
      <c r="J16" s="115"/>
      <c r="K16" s="116">
        <f t="shared" si="1"/>
        <v>0</v>
      </c>
    </row>
    <row r="17" spans="1:11" ht="12.75">
      <c r="A17" s="117">
        <v>7</v>
      </c>
      <c r="B17" s="118" t="s">
        <v>109</v>
      </c>
      <c r="C17" s="109" t="s">
        <v>110</v>
      </c>
      <c r="D17" s="110" t="s">
        <v>111</v>
      </c>
      <c r="E17" s="111">
        <v>490</v>
      </c>
      <c r="F17" s="112">
        <v>0.145</v>
      </c>
      <c r="G17" s="114" t="str">
        <f t="shared" si="0"/>
        <v>71,050</v>
      </c>
      <c r="I17" s="116"/>
      <c r="J17" s="115"/>
      <c r="K17" s="116">
        <f t="shared" si="1"/>
        <v>0</v>
      </c>
    </row>
    <row r="18" spans="1:11" ht="12.75">
      <c r="A18" s="117">
        <v>8</v>
      </c>
      <c r="B18" s="118" t="s">
        <v>112</v>
      </c>
      <c r="C18" s="109" t="s">
        <v>113</v>
      </c>
      <c r="D18" s="110" t="s">
        <v>111</v>
      </c>
      <c r="E18" s="111">
        <v>156</v>
      </c>
      <c r="F18" s="112">
        <v>0.035</v>
      </c>
      <c r="G18" s="114" t="str">
        <f t="shared" si="0"/>
        <v>5,460</v>
      </c>
      <c r="I18" s="116"/>
      <c r="J18" s="115"/>
      <c r="K18" s="116">
        <f t="shared" si="1"/>
        <v>0</v>
      </c>
    </row>
    <row r="19" spans="1:11" ht="12.75">
      <c r="A19" s="117">
        <v>9</v>
      </c>
      <c r="B19" s="118" t="s">
        <v>114</v>
      </c>
      <c r="C19" s="109" t="s">
        <v>115</v>
      </c>
      <c r="D19" s="110" t="s">
        <v>111</v>
      </c>
      <c r="E19" s="111">
        <v>44</v>
      </c>
      <c r="F19" s="112">
        <v>0.01</v>
      </c>
      <c r="G19" s="114" t="str">
        <f t="shared" si="0"/>
        <v>0,440</v>
      </c>
      <c r="I19" s="116"/>
      <c r="J19" s="115"/>
      <c r="K19" s="116">
        <f t="shared" si="1"/>
        <v>0</v>
      </c>
    </row>
    <row r="20" spans="1:11" ht="12.75">
      <c r="A20" s="117">
        <v>10</v>
      </c>
      <c r="B20" s="118" t="s">
        <v>118</v>
      </c>
      <c r="C20" s="109" t="s">
        <v>119</v>
      </c>
      <c r="D20" s="110" t="s">
        <v>111</v>
      </c>
      <c r="E20" s="111">
        <v>98</v>
      </c>
      <c r="F20" s="112">
        <v>0</v>
      </c>
      <c r="G20" s="114" t="str">
        <f t="shared" si="0"/>
        <v>0,000</v>
      </c>
      <c r="I20" s="116"/>
      <c r="J20" s="115"/>
      <c r="K20" s="116">
        <f t="shared" si="1"/>
        <v>0</v>
      </c>
    </row>
    <row r="21" spans="1:11" ht="12.75">
      <c r="A21" s="117">
        <v>11</v>
      </c>
      <c r="B21" s="118" t="s">
        <v>118</v>
      </c>
      <c r="C21" s="109" t="s">
        <v>120</v>
      </c>
      <c r="D21" s="110" t="s">
        <v>121</v>
      </c>
      <c r="E21" s="111">
        <v>2</v>
      </c>
      <c r="F21" s="112">
        <v>0</v>
      </c>
      <c r="G21" s="114" t="str">
        <f t="shared" si="0"/>
        <v>0,000</v>
      </c>
      <c r="I21" s="116"/>
      <c r="J21" s="115"/>
      <c r="K21" s="116">
        <f t="shared" si="1"/>
        <v>0</v>
      </c>
    </row>
    <row r="22" spans="1:11" ht="12.75">
      <c r="A22" s="117">
        <v>12</v>
      </c>
      <c r="B22" s="118" t="s">
        <v>118</v>
      </c>
      <c r="C22" s="109" t="s">
        <v>122</v>
      </c>
      <c r="D22" s="110" t="s">
        <v>121</v>
      </c>
      <c r="E22" s="111">
        <v>2</v>
      </c>
      <c r="F22" s="112">
        <v>0</v>
      </c>
      <c r="G22" s="114" t="str">
        <f t="shared" si="0"/>
        <v>0,000</v>
      </c>
      <c r="I22" s="116"/>
      <c r="J22" s="115"/>
      <c r="K22" s="116">
        <f t="shared" si="1"/>
        <v>0</v>
      </c>
    </row>
    <row r="23" spans="1:11" ht="12.75">
      <c r="A23" s="117">
        <v>13</v>
      </c>
      <c r="B23" s="118" t="s">
        <v>118</v>
      </c>
      <c r="C23" s="109" t="s">
        <v>123</v>
      </c>
      <c r="D23" s="110" t="s">
        <v>121</v>
      </c>
      <c r="E23" s="111">
        <v>1</v>
      </c>
      <c r="F23" s="112">
        <v>0</v>
      </c>
      <c r="G23" s="114" t="str">
        <f t="shared" si="0"/>
        <v>0,000</v>
      </c>
      <c r="I23" s="116"/>
      <c r="J23" s="115"/>
      <c r="K23" s="116">
        <f t="shared" si="1"/>
        <v>0</v>
      </c>
    </row>
    <row r="24" spans="1:11" ht="12.75">
      <c r="A24" s="117">
        <v>14</v>
      </c>
      <c r="B24" s="118" t="s">
        <v>124</v>
      </c>
      <c r="C24" s="109" t="s">
        <v>125</v>
      </c>
      <c r="D24" s="110" t="s">
        <v>126</v>
      </c>
      <c r="E24" s="111">
        <v>1033.399</v>
      </c>
      <c r="F24" s="112">
        <v>0</v>
      </c>
      <c r="G24" s="114" t="str">
        <f t="shared" si="0"/>
        <v>0,000</v>
      </c>
      <c r="I24" s="116"/>
      <c r="J24" s="115"/>
      <c r="K24" s="116">
        <f t="shared" si="1"/>
        <v>0</v>
      </c>
    </row>
    <row r="25" spans="1:11" ht="12.75">
      <c r="A25" s="117">
        <v>15</v>
      </c>
      <c r="B25" s="118" t="s">
        <v>127</v>
      </c>
      <c r="C25" s="109" t="s">
        <v>128</v>
      </c>
      <c r="D25" s="110" t="s">
        <v>126</v>
      </c>
      <c r="E25" s="111">
        <v>9300.591</v>
      </c>
      <c r="F25" s="112">
        <v>0</v>
      </c>
      <c r="G25" s="114" t="str">
        <f t="shared" si="0"/>
        <v>0,000</v>
      </c>
      <c r="I25" s="116"/>
      <c r="J25" s="115"/>
      <c r="K25" s="116">
        <f t="shared" si="1"/>
        <v>0</v>
      </c>
    </row>
    <row r="26" spans="1:11" ht="12.75">
      <c r="A26" s="117">
        <v>16</v>
      </c>
      <c r="B26" s="118" t="s">
        <v>129</v>
      </c>
      <c r="C26" s="109" t="s">
        <v>130</v>
      </c>
      <c r="D26" s="110" t="s">
        <v>126</v>
      </c>
      <c r="E26" s="111">
        <v>61.054</v>
      </c>
      <c r="F26" s="112">
        <v>0</v>
      </c>
      <c r="G26" s="114" t="str">
        <f t="shared" si="0"/>
        <v>0,000</v>
      </c>
      <c r="I26" s="116"/>
      <c r="J26" s="115"/>
      <c r="K26" s="116">
        <f t="shared" si="1"/>
        <v>0</v>
      </c>
    </row>
    <row r="27" spans="1:11" ht="12.75">
      <c r="A27" s="117">
        <v>17</v>
      </c>
      <c r="B27" s="118" t="s">
        <v>131</v>
      </c>
      <c r="C27" s="109" t="s">
        <v>132</v>
      </c>
      <c r="D27" s="110" t="s">
        <v>126</v>
      </c>
      <c r="E27" s="111">
        <v>972.345</v>
      </c>
      <c r="F27" s="112">
        <v>0</v>
      </c>
      <c r="G27" s="114" t="str">
        <f t="shared" si="0"/>
        <v>0,000</v>
      </c>
      <c r="I27" s="116"/>
      <c r="J27" s="115"/>
      <c r="K27" s="116">
        <f t="shared" si="1"/>
        <v>0</v>
      </c>
    </row>
    <row r="28" spans="3:11" ht="12.75">
      <c r="C28" s="120" t="str">
        <f>CONCATENATE(B9," celkem")</f>
        <v>11 celkem</v>
      </c>
      <c r="G28" s="121">
        <f>SUBTOTAL(9,G11:G27)</f>
        <v>0</v>
      </c>
      <c r="I28" s="122">
        <f>SUBTOTAL(9,I11:I27)</f>
        <v>0</v>
      </c>
      <c r="K28" s="122">
        <f>SUBTOTAL(9,K11:K27)</f>
        <v>0</v>
      </c>
    </row>
    <row r="30" spans="2:3" ht="15">
      <c r="B30" s="105" t="s">
        <v>133</v>
      </c>
      <c r="C30" s="106" t="s">
        <v>134</v>
      </c>
    </row>
    <row r="32" spans="1:11" ht="12.75">
      <c r="A32" s="117">
        <v>1</v>
      </c>
      <c r="B32" s="118" t="s">
        <v>135</v>
      </c>
      <c r="C32" s="109" t="s">
        <v>136</v>
      </c>
      <c r="D32" s="110" t="s">
        <v>137</v>
      </c>
      <c r="E32" s="111">
        <v>426.15</v>
      </c>
      <c r="F32" s="112">
        <v>0</v>
      </c>
      <c r="G32" s="113">
        <f aca="true" t="shared" si="2" ref="G32:G53">E32*F32</f>
        <v>0</v>
      </c>
      <c r="I32" s="116"/>
      <c r="J32" s="115"/>
      <c r="K32" s="116">
        <f aca="true" t="shared" si="3" ref="K32:K47">E32*J32</f>
        <v>0</v>
      </c>
    </row>
    <row r="33" spans="1:11" ht="12.75">
      <c r="A33" s="117">
        <v>2</v>
      </c>
      <c r="B33" s="118" t="s">
        <v>140</v>
      </c>
      <c r="C33" s="109" t="s">
        <v>141</v>
      </c>
      <c r="D33" s="110" t="s">
        <v>137</v>
      </c>
      <c r="E33" s="111">
        <v>227.7</v>
      </c>
      <c r="F33" s="112">
        <v>0</v>
      </c>
      <c r="G33" s="113">
        <f t="shared" si="2"/>
        <v>0</v>
      </c>
      <c r="I33" s="116"/>
      <c r="J33" s="115"/>
      <c r="K33" s="116">
        <f t="shared" si="3"/>
        <v>0</v>
      </c>
    </row>
    <row r="34" spans="1:11" ht="12.75">
      <c r="A34" s="117">
        <v>3</v>
      </c>
      <c r="B34" s="118" t="s">
        <v>144</v>
      </c>
      <c r="C34" s="109" t="s">
        <v>145</v>
      </c>
      <c r="D34" s="110" t="s">
        <v>137</v>
      </c>
      <c r="E34" s="111">
        <v>227.7</v>
      </c>
      <c r="F34" s="112">
        <v>0</v>
      </c>
      <c r="G34" s="113">
        <f t="shared" si="2"/>
        <v>0</v>
      </c>
      <c r="I34" s="116"/>
      <c r="J34" s="115"/>
      <c r="K34" s="116">
        <f t="shared" si="3"/>
        <v>0</v>
      </c>
    </row>
    <row r="35" spans="1:11" ht="12.75">
      <c r="A35" s="117">
        <v>4</v>
      </c>
      <c r="B35" s="118" t="s">
        <v>146</v>
      </c>
      <c r="C35" s="109" t="s">
        <v>147</v>
      </c>
      <c r="D35" s="110" t="s">
        <v>137</v>
      </c>
      <c r="E35" s="111">
        <v>227.7</v>
      </c>
      <c r="F35" s="112">
        <v>0</v>
      </c>
      <c r="G35" s="113">
        <f t="shared" si="2"/>
        <v>0</v>
      </c>
      <c r="I35" s="116"/>
      <c r="J35" s="115"/>
      <c r="K35" s="116">
        <f t="shared" si="3"/>
        <v>0</v>
      </c>
    </row>
    <row r="36" spans="1:11" ht="12.75">
      <c r="A36" s="117">
        <v>5</v>
      </c>
      <c r="B36" s="118" t="s">
        <v>148</v>
      </c>
      <c r="C36" s="109" t="s">
        <v>149</v>
      </c>
      <c r="D36" s="110" t="s">
        <v>137</v>
      </c>
      <c r="E36" s="111">
        <v>1146.18</v>
      </c>
      <c r="F36" s="112">
        <v>0</v>
      </c>
      <c r="G36" s="113">
        <f t="shared" si="2"/>
        <v>0</v>
      </c>
      <c r="I36" s="116"/>
      <c r="J36" s="115"/>
      <c r="K36" s="116">
        <f t="shared" si="3"/>
        <v>0</v>
      </c>
    </row>
    <row r="37" spans="1:11" ht="12.75">
      <c r="A37" s="117">
        <v>6</v>
      </c>
      <c r="B37" s="118" t="s">
        <v>152</v>
      </c>
      <c r="C37" s="109" t="s">
        <v>153</v>
      </c>
      <c r="D37" s="110" t="s">
        <v>137</v>
      </c>
      <c r="E37" s="111">
        <v>573.09</v>
      </c>
      <c r="F37" s="112">
        <v>0</v>
      </c>
      <c r="G37" s="113">
        <f t="shared" si="2"/>
        <v>0</v>
      </c>
      <c r="I37" s="116"/>
      <c r="J37" s="115"/>
      <c r="K37" s="116">
        <f t="shared" si="3"/>
        <v>0</v>
      </c>
    </row>
    <row r="38" spans="1:11" ht="12.75">
      <c r="A38" s="117">
        <v>7</v>
      </c>
      <c r="B38" s="118" t="s">
        <v>156</v>
      </c>
      <c r="C38" s="109" t="s">
        <v>157</v>
      </c>
      <c r="D38" s="110" t="s">
        <v>137</v>
      </c>
      <c r="E38" s="111">
        <v>100</v>
      </c>
      <c r="F38" s="112">
        <v>0</v>
      </c>
      <c r="G38" s="113">
        <f t="shared" si="2"/>
        <v>0</v>
      </c>
      <c r="I38" s="116"/>
      <c r="J38" s="115"/>
      <c r="K38" s="116">
        <f t="shared" si="3"/>
        <v>0</v>
      </c>
    </row>
    <row r="39" spans="1:11" ht="12.75">
      <c r="A39" s="117">
        <v>8</v>
      </c>
      <c r="B39" s="118" t="s">
        <v>160</v>
      </c>
      <c r="C39" s="109" t="s">
        <v>161</v>
      </c>
      <c r="D39" s="110" t="s">
        <v>137</v>
      </c>
      <c r="E39" s="111">
        <v>50</v>
      </c>
      <c r="F39" s="112">
        <v>0</v>
      </c>
      <c r="G39" s="113">
        <f t="shared" si="2"/>
        <v>0</v>
      </c>
      <c r="I39" s="116"/>
      <c r="J39" s="115"/>
      <c r="K39" s="116">
        <f t="shared" si="3"/>
        <v>0</v>
      </c>
    </row>
    <row r="40" spans="1:11" ht="12.75">
      <c r="A40" s="117">
        <v>9</v>
      </c>
      <c r="B40" s="118" t="s">
        <v>163</v>
      </c>
      <c r="C40" s="109" t="s">
        <v>164</v>
      </c>
      <c r="D40" s="110" t="s">
        <v>137</v>
      </c>
      <c r="E40" s="111">
        <v>258.969</v>
      </c>
      <c r="F40" s="112">
        <v>0</v>
      </c>
      <c r="G40" s="113">
        <f t="shared" si="2"/>
        <v>0</v>
      </c>
      <c r="I40" s="116"/>
      <c r="J40" s="115"/>
      <c r="K40" s="116">
        <f t="shared" si="3"/>
        <v>0</v>
      </c>
    </row>
    <row r="41" spans="1:11" ht="12.75">
      <c r="A41" s="117">
        <v>10</v>
      </c>
      <c r="B41" s="118" t="s">
        <v>168</v>
      </c>
      <c r="C41" s="109" t="s">
        <v>169</v>
      </c>
      <c r="D41" s="110" t="s">
        <v>137</v>
      </c>
      <c r="E41" s="111">
        <v>129.485</v>
      </c>
      <c r="F41" s="112">
        <v>0</v>
      </c>
      <c r="G41" s="113">
        <f t="shared" si="2"/>
        <v>0</v>
      </c>
      <c r="I41" s="116"/>
      <c r="J41" s="115"/>
      <c r="K41" s="116">
        <f t="shared" si="3"/>
        <v>0</v>
      </c>
    </row>
    <row r="42" spans="1:11" ht="12.75">
      <c r="A42" s="117">
        <v>11</v>
      </c>
      <c r="B42" s="118" t="s">
        <v>171</v>
      </c>
      <c r="C42" s="109" t="s">
        <v>172</v>
      </c>
      <c r="D42" s="110" t="s">
        <v>137</v>
      </c>
      <c r="E42" s="111">
        <v>8.414</v>
      </c>
      <c r="F42" s="112">
        <v>0</v>
      </c>
      <c r="G42" s="113">
        <f t="shared" si="2"/>
        <v>0</v>
      </c>
      <c r="I42" s="116"/>
      <c r="J42" s="115"/>
      <c r="K42" s="116">
        <f t="shared" si="3"/>
        <v>0</v>
      </c>
    </row>
    <row r="43" spans="1:11" ht="12.75">
      <c r="A43" s="117">
        <v>12</v>
      </c>
      <c r="B43" s="118" t="s">
        <v>175</v>
      </c>
      <c r="C43" s="109" t="s">
        <v>176</v>
      </c>
      <c r="D43" s="110" t="s">
        <v>137</v>
      </c>
      <c r="E43" s="111">
        <v>4.207</v>
      </c>
      <c r="F43" s="112">
        <v>0</v>
      </c>
      <c r="G43" s="113">
        <f t="shared" si="2"/>
        <v>0</v>
      </c>
      <c r="I43" s="116"/>
      <c r="J43" s="115"/>
      <c r="K43" s="116">
        <f t="shared" si="3"/>
        <v>0</v>
      </c>
    </row>
    <row r="44" spans="1:11" ht="12.75">
      <c r="A44" s="117">
        <v>13</v>
      </c>
      <c r="B44" s="118" t="s">
        <v>178</v>
      </c>
      <c r="C44" s="109" t="s">
        <v>179</v>
      </c>
      <c r="D44" s="110" t="s">
        <v>91</v>
      </c>
      <c r="E44" s="111">
        <v>575.487</v>
      </c>
      <c r="F44" s="112">
        <v>0.00084</v>
      </c>
      <c r="G44" s="113">
        <f t="shared" si="2"/>
        <v>0.48340908</v>
      </c>
      <c r="I44" s="116"/>
      <c r="J44" s="115"/>
      <c r="K44" s="116">
        <f t="shared" si="3"/>
        <v>0</v>
      </c>
    </row>
    <row r="45" spans="1:11" ht="12.75">
      <c r="A45" s="117">
        <v>14</v>
      </c>
      <c r="B45" s="118" t="s">
        <v>181</v>
      </c>
      <c r="C45" s="109" t="s">
        <v>182</v>
      </c>
      <c r="D45" s="110" t="s">
        <v>91</v>
      </c>
      <c r="E45" s="111">
        <v>575.48</v>
      </c>
      <c r="F45" s="112">
        <v>0</v>
      </c>
      <c r="G45" s="113">
        <f t="shared" si="2"/>
        <v>0</v>
      </c>
      <c r="I45" s="116"/>
      <c r="J45" s="115"/>
      <c r="K45" s="116">
        <f t="shared" si="3"/>
        <v>0</v>
      </c>
    </row>
    <row r="46" spans="1:11" ht="12.75">
      <c r="A46" s="117">
        <v>15</v>
      </c>
      <c r="B46" s="118" t="s">
        <v>183</v>
      </c>
      <c r="C46" s="109" t="s">
        <v>184</v>
      </c>
      <c r="D46" s="110" t="s">
        <v>137</v>
      </c>
      <c r="E46" s="111">
        <v>258.969</v>
      </c>
      <c r="F46" s="112">
        <v>0</v>
      </c>
      <c r="G46" s="113">
        <f t="shared" si="2"/>
        <v>0</v>
      </c>
      <c r="I46" s="116"/>
      <c r="J46" s="115"/>
      <c r="K46" s="116">
        <f t="shared" si="3"/>
        <v>0</v>
      </c>
    </row>
    <row r="47" spans="1:11" ht="12.75">
      <c r="A47" s="117">
        <v>16</v>
      </c>
      <c r="B47" s="118" t="s">
        <v>185</v>
      </c>
      <c r="C47" s="109" t="s">
        <v>186</v>
      </c>
      <c r="D47" s="110" t="s">
        <v>137</v>
      </c>
      <c r="E47" s="111">
        <v>58.291</v>
      </c>
      <c r="F47" s="112">
        <v>0</v>
      </c>
      <c r="G47" s="113">
        <f t="shared" si="2"/>
        <v>0</v>
      </c>
      <c r="I47" s="116"/>
      <c r="J47" s="115"/>
      <c r="K47" s="116">
        <f t="shared" si="3"/>
        <v>0</v>
      </c>
    </row>
    <row r="48" spans="1:11" ht="12.75">
      <c r="A48" s="126" t="s">
        <v>188</v>
      </c>
      <c r="B48" s="127">
        <v>58337310</v>
      </c>
      <c r="C48" s="109" t="s">
        <v>189</v>
      </c>
      <c r="D48" s="110" t="s">
        <v>126</v>
      </c>
      <c r="E48" s="111">
        <v>93.27</v>
      </c>
      <c r="F48" s="112">
        <v>1</v>
      </c>
      <c r="G48" s="113">
        <f t="shared" si="2"/>
        <v>93.27</v>
      </c>
      <c r="H48" s="115"/>
      <c r="I48" s="116">
        <f>E48*H48</f>
        <v>0</v>
      </c>
      <c r="K48" s="116"/>
    </row>
    <row r="49" spans="1:11" ht="12.75">
      <c r="A49" s="117">
        <v>17</v>
      </c>
      <c r="B49" s="118" t="s">
        <v>190</v>
      </c>
      <c r="C49" s="109" t="s">
        <v>191</v>
      </c>
      <c r="D49" s="110" t="s">
        <v>137</v>
      </c>
      <c r="E49" s="111">
        <v>200.678</v>
      </c>
      <c r="F49" s="112">
        <v>0</v>
      </c>
      <c r="G49" s="113">
        <f t="shared" si="2"/>
        <v>0</v>
      </c>
      <c r="I49" s="116"/>
      <c r="J49" s="115"/>
      <c r="K49" s="116">
        <f>E49*J49</f>
        <v>0</v>
      </c>
    </row>
    <row r="50" spans="1:11" ht="12.75">
      <c r="A50" s="117">
        <v>18</v>
      </c>
      <c r="B50" s="118" t="s">
        <v>144</v>
      </c>
      <c r="C50" s="109" t="s">
        <v>145</v>
      </c>
      <c r="D50" s="110" t="s">
        <v>137</v>
      </c>
      <c r="E50" s="111">
        <v>1455.272</v>
      </c>
      <c r="F50" s="112">
        <v>0</v>
      </c>
      <c r="G50" s="113">
        <f t="shared" si="2"/>
        <v>0</v>
      </c>
      <c r="I50" s="116"/>
      <c r="J50" s="115"/>
      <c r="K50" s="116">
        <f>E50*J50</f>
        <v>0</v>
      </c>
    </row>
    <row r="51" spans="1:11" ht="12.75">
      <c r="A51" s="117">
        <v>19</v>
      </c>
      <c r="B51" s="118" t="s">
        <v>146</v>
      </c>
      <c r="C51" s="109" t="s">
        <v>147</v>
      </c>
      <c r="D51" s="110" t="s">
        <v>137</v>
      </c>
      <c r="E51" s="111">
        <v>1455.27</v>
      </c>
      <c r="F51" s="112">
        <v>0</v>
      </c>
      <c r="G51" s="113">
        <f t="shared" si="2"/>
        <v>0</v>
      </c>
      <c r="I51" s="116"/>
      <c r="J51" s="115"/>
      <c r="K51" s="116">
        <f>E51*J51</f>
        <v>0</v>
      </c>
    </row>
    <row r="52" spans="1:11" ht="12.75">
      <c r="A52" s="117">
        <v>20</v>
      </c>
      <c r="B52" s="118" t="s">
        <v>195</v>
      </c>
      <c r="C52" s="109" t="s">
        <v>196</v>
      </c>
      <c r="D52" s="110" t="s">
        <v>126</v>
      </c>
      <c r="E52" s="111">
        <v>2328</v>
      </c>
      <c r="F52" s="112">
        <v>0</v>
      </c>
      <c r="G52" s="113">
        <f t="shared" si="2"/>
        <v>0</v>
      </c>
      <c r="I52" s="116"/>
      <c r="J52" s="115"/>
      <c r="K52" s="116">
        <f>E52*J52</f>
        <v>0</v>
      </c>
    </row>
    <row r="53" spans="1:11" ht="12.75">
      <c r="A53" s="117">
        <v>21</v>
      </c>
      <c r="B53" s="118" t="s">
        <v>197</v>
      </c>
      <c r="C53" s="109" t="s">
        <v>198</v>
      </c>
      <c r="D53" s="110" t="s">
        <v>91</v>
      </c>
      <c r="E53" s="111">
        <v>2972</v>
      </c>
      <c r="F53" s="112">
        <v>0</v>
      </c>
      <c r="G53" s="113">
        <f t="shared" si="2"/>
        <v>0</v>
      </c>
      <c r="I53" s="116"/>
      <c r="J53" s="115"/>
      <c r="K53" s="116">
        <f>E53*J53</f>
        <v>0</v>
      </c>
    </row>
    <row r="54" spans="3:11" ht="12.75">
      <c r="C54" s="120" t="str">
        <f>CONCATENATE(B30," celkem")</f>
        <v>13 celkem</v>
      </c>
      <c r="G54" s="121">
        <f>SUBTOTAL(9,G32:G53)</f>
        <v>93.75340908</v>
      </c>
      <c r="I54" s="122">
        <f>SUBTOTAL(9,I32:I53)</f>
        <v>0</v>
      </c>
      <c r="K54" s="122">
        <f>SUBTOTAL(9,K32:K53)</f>
        <v>0</v>
      </c>
    </row>
    <row r="56" spans="2:3" ht="15">
      <c r="B56" s="105" t="s">
        <v>200</v>
      </c>
      <c r="C56" s="106" t="s">
        <v>201</v>
      </c>
    </row>
    <row r="58" spans="1:11" ht="12.75">
      <c r="A58" s="117">
        <v>1</v>
      </c>
      <c r="B58" s="118" t="s">
        <v>202</v>
      </c>
      <c r="C58" s="109" t="s">
        <v>203</v>
      </c>
      <c r="D58" s="110" t="s">
        <v>91</v>
      </c>
      <c r="E58" s="111">
        <v>1323</v>
      </c>
      <c r="F58" s="112">
        <v>0</v>
      </c>
      <c r="G58" s="113">
        <f>E58*F58</f>
        <v>0</v>
      </c>
      <c r="I58" s="116"/>
      <c r="J58" s="115"/>
      <c r="K58" s="116">
        <f>E58*J58</f>
        <v>0</v>
      </c>
    </row>
    <row r="59" spans="1:11" ht="12.75">
      <c r="A59" s="117">
        <v>2</v>
      </c>
      <c r="B59" s="118" t="s">
        <v>204</v>
      </c>
      <c r="C59" s="109" t="s">
        <v>205</v>
      </c>
      <c r="D59" s="110" t="s">
        <v>137</v>
      </c>
      <c r="E59" s="111">
        <v>198.45</v>
      </c>
      <c r="F59" s="112">
        <v>0</v>
      </c>
      <c r="G59" s="113">
        <f>E59*F59</f>
        <v>0</v>
      </c>
      <c r="I59" s="116"/>
      <c r="J59" s="115"/>
      <c r="K59" s="116">
        <f>E59*J59</f>
        <v>0</v>
      </c>
    </row>
    <row r="60" spans="1:11" ht="12.75">
      <c r="A60" s="117">
        <v>3</v>
      </c>
      <c r="B60" s="118" t="s">
        <v>207</v>
      </c>
      <c r="C60" s="109" t="s">
        <v>208</v>
      </c>
      <c r="D60" s="110" t="s">
        <v>137</v>
      </c>
      <c r="E60" s="111">
        <v>198.45</v>
      </c>
      <c r="F60" s="112">
        <v>0</v>
      </c>
      <c r="G60" s="113">
        <f>E60*F60</f>
        <v>0</v>
      </c>
      <c r="I60" s="116"/>
      <c r="J60" s="115"/>
      <c r="K60" s="116">
        <f>E60*J60</f>
        <v>0</v>
      </c>
    </row>
    <row r="61" spans="1:11" ht="12.75">
      <c r="A61" s="117">
        <v>4</v>
      </c>
      <c r="B61" s="118" t="s">
        <v>209</v>
      </c>
      <c r="C61" s="109" t="s">
        <v>210</v>
      </c>
      <c r="D61" s="110" t="s">
        <v>91</v>
      </c>
      <c r="E61" s="111">
        <v>1323</v>
      </c>
      <c r="F61" s="112">
        <v>0</v>
      </c>
      <c r="G61" s="113">
        <f>E61*F61</f>
        <v>0</v>
      </c>
      <c r="I61" s="116"/>
      <c r="J61" s="115"/>
      <c r="K61" s="116">
        <f>E61*J61</f>
        <v>0</v>
      </c>
    </row>
    <row r="62" spans="3:11" ht="12.75">
      <c r="C62" s="120" t="str">
        <f>CONCATENATE(B56," celkem")</f>
        <v>18 celkem</v>
      </c>
      <c r="G62" s="121">
        <f>SUBTOTAL(9,G58:G61)</f>
        <v>0</v>
      </c>
      <c r="I62" s="122">
        <f>SUBTOTAL(9,I58:I61)</f>
        <v>0</v>
      </c>
      <c r="K62" s="122">
        <f>SUBTOTAL(9,K58:K61)</f>
        <v>0</v>
      </c>
    </row>
    <row r="64" spans="2:3" ht="15">
      <c r="B64" s="105" t="s">
        <v>213</v>
      </c>
      <c r="C64" s="106" t="s">
        <v>214</v>
      </c>
    </row>
    <row r="66" spans="1:11" ht="12.75">
      <c r="A66" s="117">
        <v>1</v>
      </c>
      <c r="B66" s="118" t="s">
        <v>215</v>
      </c>
      <c r="C66" s="109" t="s">
        <v>216</v>
      </c>
      <c r="D66" s="110" t="s">
        <v>137</v>
      </c>
      <c r="E66" s="111">
        <v>8.414</v>
      </c>
      <c r="F66" s="112">
        <v>2.25634</v>
      </c>
      <c r="G66" s="113">
        <f>E66*F66</f>
        <v>18.984844759999998</v>
      </c>
      <c r="I66" s="116"/>
      <c r="J66" s="115"/>
      <c r="K66" s="116">
        <f>E66*J66</f>
        <v>0</v>
      </c>
    </row>
    <row r="67" spans="1:11" ht="12.75">
      <c r="A67" s="117">
        <v>2</v>
      </c>
      <c r="B67" s="118" t="s">
        <v>217</v>
      </c>
      <c r="C67" s="109" t="s">
        <v>218</v>
      </c>
      <c r="D67" s="110" t="s">
        <v>111</v>
      </c>
      <c r="E67" s="111">
        <v>40</v>
      </c>
      <c r="F67" s="112">
        <v>0</v>
      </c>
      <c r="G67" s="113">
        <f>E67*F67</f>
        <v>0</v>
      </c>
      <c r="I67" s="116"/>
      <c r="J67" s="115"/>
      <c r="K67" s="116">
        <f>E67*J67</f>
        <v>0</v>
      </c>
    </row>
    <row r="68" spans="1:11" ht="12.75">
      <c r="A68" s="117">
        <v>3</v>
      </c>
      <c r="B68" s="118" t="s">
        <v>217</v>
      </c>
      <c r="C68" s="109" t="s">
        <v>219</v>
      </c>
      <c r="D68" s="110" t="s">
        <v>111</v>
      </c>
      <c r="E68" s="111">
        <v>22.5</v>
      </c>
      <c r="F68" s="112">
        <v>0</v>
      </c>
      <c r="G68" s="113">
        <f>E68*F68</f>
        <v>0</v>
      </c>
      <c r="I68" s="116"/>
      <c r="J68" s="115"/>
      <c r="K68" s="116">
        <f>E68*J68</f>
        <v>0</v>
      </c>
    </row>
    <row r="69" spans="1:11" ht="12.75">
      <c r="A69" s="117">
        <v>4</v>
      </c>
      <c r="B69" s="118" t="s">
        <v>217</v>
      </c>
      <c r="C69" s="109" t="s">
        <v>220</v>
      </c>
      <c r="D69" s="110" t="s">
        <v>111</v>
      </c>
      <c r="E69" s="111">
        <v>47</v>
      </c>
      <c r="F69" s="112">
        <v>0</v>
      </c>
      <c r="G69" s="113">
        <f>E69*F69</f>
        <v>0</v>
      </c>
      <c r="I69" s="116"/>
      <c r="J69" s="115"/>
      <c r="K69" s="116">
        <f>E69*J69</f>
        <v>0</v>
      </c>
    </row>
    <row r="70" spans="1:11" ht="12.75">
      <c r="A70" s="117">
        <v>5</v>
      </c>
      <c r="B70" s="118" t="s">
        <v>217</v>
      </c>
      <c r="C70" s="109" t="s">
        <v>221</v>
      </c>
      <c r="D70" s="110" t="s">
        <v>111</v>
      </c>
      <c r="E70" s="111">
        <v>30</v>
      </c>
      <c r="F70" s="112">
        <v>0</v>
      </c>
      <c r="G70" s="113">
        <f>E70*F70</f>
        <v>0</v>
      </c>
      <c r="I70" s="116"/>
      <c r="J70" s="115"/>
      <c r="K70" s="116">
        <f>E70*J70</f>
        <v>0</v>
      </c>
    </row>
    <row r="71" spans="3:11" ht="12.75">
      <c r="C71" s="120" t="str">
        <f>CONCATENATE(B64," celkem")</f>
        <v>38 celkem</v>
      </c>
      <c r="G71" s="121">
        <f>SUBTOTAL(9,G66:G70)</f>
        <v>18.984844759999998</v>
      </c>
      <c r="I71" s="122">
        <f>SUBTOTAL(9,I66:I70)</f>
        <v>0</v>
      </c>
      <c r="K71" s="122">
        <f>SUBTOTAL(9,K66:K70)</f>
        <v>0</v>
      </c>
    </row>
    <row r="73" spans="2:3" ht="15">
      <c r="B73" s="105" t="s">
        <v>222</v>
      </c>
      <c r="C73" s="106" t="s">
        <v>223</v>
      </c>
    </row>
    <row r="75" spans="1:11" ht="12.75">
      <c r="A75" s="117">
        <v>1</v>
      </c>
      <c r="B75" s="118" t="s">
        <v>224</v>
      </c>
      <c r="C75" s="109" t="s">
        <v>225</v>
      </c>
      <c r="D75" s="110" t="s">
        <v>91</v>
      </c>
      <c r="E75" s="111">
        <v>992</v>
      </c>
      <c r="F75" s="112">
        <v>0</v>
      </c>
      <c r="G75" s="113">
        <f aca="true" t="shared" si="4" ref="G75:G96">E75*F75</f>
        <v>0</v>
      </c>
      <c r="I75" s="116"/>
      <c r="J75" s="115"/>
      <c r="K75" s="116">
        <f aca="true" t="shared" si="5" ref="K75:K88">E75*J75</f>
        <v>0</v>
      </c>
    </row>
    <row r="76" spans="1:11" ht="12.75">
      <c r="A76" s="117">
        <v>2</v>
      </c>
      <c r="B76" s="118" t="s">
        <v>228</v>
      </c>
      <c r="C76" s="109" t="s">
        <v>229</v>
      </c>
      <c r="D76" s="110" t="s">
        <v>91</v>
      </c>
      <c r="E76" s="111">
        <v>1408</v>
      </c>
      <c r="F76" s="112">
        <v>0</v>
      </c>
      <c r="G76" s="113">
        <f t="shared" si="4"/>
        <v>0</v>
      </c>
      <c r="I76" s="116"/>
      <c r="J76" s="115"/>
      <c r="K76" s="116">
        <f t="shared" si="5"/>
        <v>0</v>
      </c>
    </row>
    <row r="77" spans="1:11" ht="12.75">
      <c r="A77" s="117">
        <v>3</v>
      </c>
      <c r="B77" s="118" t="s">
        <v>232</v>
      </c>
      <c r="C77" s="109" t="s">
        <v>233</v>
      </c>
      <c r="D77" s="110" t="s">
        <v>91</v>
      </c>
      <c r="E77" s="111">
        <v>992</v>
      </c>
      <c r="F77" s="112">
        <v>0</v>
      </c>
      <c r="G77" s="113">
        <f t="shared" si="4"/>
        <v>0</v>
      </c>
      <c r="I77" s="116"/>
      <c r="J77" s="115"/>
      <c r="K77" s="116">
        <f t="shared" si="5"/>
        <v>0</v>
      </c>
    </row>
    <row r="78" spans="1:11" ht="12.75">
      <c r="A78" s="117">
        <v>4</v>
      </c>
      <c r="B78" s="118" t="s">
        <v>234</v>
      </c>
      <c r="C78" s="109" t="s">
        <v>235</v>
      </c>
      <c r="D78" s="110" t="s">
        <v>91</v>
      </c>
      <c r="E78" s="111">
        <v>992</v>
      </c>
      <c r="F78" s="112">
        <v>0</v>
      </c>
      <c r="G78" s="113">
        <f t="shared" si="4"/>
        <v>0</v>
      </c>
      <c r="I78" s="116"/>
      <c r="J78" s="115"/>
      <c r="K78" s="116">
        <f t="shared" si="5"/>
        <v>0</v>
      </c>
    </row>
    <row r="79" spans="1:11" ht="12.75">
      <c r="A79" s="117">
        <v>5</v>
      </c>
      <c r="B79" s="118" t="s">
        <v>237</v>
      </c>
      <c r="C79" s="109" t="s">
        <v>238</v>
      </c>
      <c r="D79" s="110" t="s">
        <v>91</v>
      </c>
      <c r="E79" s="111">
        <v>992</v>
      </c>
      <c r="F79" s="112">
        <v>0</v>
      </c>
      <c r="G79" s="113">
        <f t="shared" si="4"/>
        <v>0</v>
      </c>
      <c r="I79" s="116"/>
      <c r="J79" s="115"/>
      <c r="K79" s="116">
        <f t="shared" si="5"/>
        <v>0</v>
      </c>
    </row>
    <row r="80" spans="1:11" ht="12.75">
      <c r="A80" s="117">
        <v>6</v>
      </c>
      <c r="B80" s="118" t="s">
        <v>240</v>
      </c>
      <c r="C80" s="109" t="s">
        <v>241</v>
      </c>
      <c r="D80" s="110" t="s">
        <v>137</v>
      </c>
      <c r="E80" s="111">
        <v>12</v>
      </c>
      <c r="F80" s="112">
        <v>1.837</v>
      </c>
      <c r="G80" s="113">
        <f t="shared" si="4"/>
        <v>22.044</v>
      </c>
      <c r="I80" s="116"/>
      <c r="J80" s="115"/>
      <c r="K80" s="116">
        <f t="shared" si="5"/>
        <v>0</v>
      </c>
    </row>
    <row r="81" spans="1:11" ht="12.75">
      <c r="A81" s="117">
        <v>7</v>
      </c>
      <c r="B81" s="118" t="s">
        <v>244</v>
      </c>
      <c r="C81" s="109" t="s">
        <v>245</v>
      </c>
      <c r="D81" s="110" t="s">
        <v>91</v>
      </c>
      <c r="E81" s="111">
        <v>992</v>
      </c>
      <c r="F81" s="112">
        <v>0.01185</v>
      </c>
      <c r="G81" s="113">
        <f t="shared" si="4"/>
        <v>11.755199999999999</v>
      </c>
      <c r="I81" s="116"/>
      <c r="J81" s="115"/>
      <c r="K81" s="116">
        <f t="shared" si="5"/>
        <v>0</v>
      </c>
    </row>
    <row r="82" spans="1:11" ht="12.75">
      <c r="A82" s="117">
        <v>8</v>
      </c>
      <c r="B82" s="118" t="s">
        <v>224</v>
      </c>
      <c r="C82" s="109" t="s">
        <v>225</v>
      </c>
      <c r="D82" s="110" t="s">
        <v>91</v>
      </c>
      <c r="E82" s="111">
        <v>1539</v>
      </c>
      <c r="F82" s="112">
        <v>0</v>
      </c>
      <c r="G82" s="113">
        <f t="shared" si="4"/>
        <v>0</v>
      </c>
      <c r="I82" s="116"/>
      <c r="J82" s="115"/>
      <c r="K82" s="116">
        <f t="shared" si="5"/>
        <v>0</v>
      </c>
    </row>
    <row r="83" spans="1:11" ht="12.75">
      <c r="A83" s="117">
        <v>9</v>
      </c>
      <c r="B83" s="118" t="s">
        <v>250</v>
      </c>
      <c r="C83" s="109" t="s">
        <v>251</v>
      </c>
      <c r="D83" s="110" t="s">
        <v>91</v>
      </c>
      <c r="E83" s="111">
        <v>1539</v>
      </c>
      <c r="F83" s="112">
        <v>0</v>
      </c>
      <c r="G83" s="113">
        <f t="shared" si="4"/>
        <v>0</v>
      </c>
      <c r="I83" s="116"/>
      <c r="J83" s="115"/>
      <c r="K83" s="116">
        <f t="shared" si="5"/>
        <v>0</v>
      </c>
    </row>
    <row r="84" spans="1:11" ht="12.75">
      <c r="A84" s="117">
        <v>10</v>
      </c>
      <c r="B84" s="118" t="s">
        <v>252</v>
      </c>
      <c r="C84" s="109" t="s">
        <v>253</v>
      </c>
      <c r="D84" s="110" t="s">
        <v>91</v>
      </c>
      <c r="E84" s="111">
        <v>1539</v>
      </c>
      <c r="F84" s="112">
        <v>0</v>
      </c>
      <c r="G84" s="113">
        <f t="shared" si="4"/>
        <v>0</v>
      </c>
      <c r="I84" s="116"/>
      <c r="J84" s="115"/>
      <c r="K84" s="116">
        <f t="shared" si="5"/>
        <v>0</v>
      </c>
    </row>
    <row r="85" spans="1:11" ht="12.75">
      <c r="A85" s="117">
        <v>11</v>
      </c>
      <c r="B85" s="118" t="s">
        <v>255</v>
      </c>
      <c r="C85" s="109" t="s">
        <v>256</v>
      </c>
      <c r="D85" s="110" t="s">
        <v>91</v>
      </c>
      <c r="E85" s="111">
        <v>1539</v>
      </c>
      <c r="F85" s="112">
        <v>0</v>
      </c>
      <c r="G85" s="113">
        <f t="shared" si="4"/>
        <v>0</v>
      </c>
      <c r="I85" s="116"/>
      <c r="J85" s="115"/>
      <c r="K85" s="116">
        <f t="shared" si="5"/>
        <v>0</v>
      </c>
    </row>
    <row r="86" spans="1:11" ht="12.75">
      <c r="A86" s="117">
        <v>12</v>
      </c>
      <c r="B86" s="118" t="s">
        <v>217</v>
      </c>
      <c r="C86" s="109" t="s">
        <v>258</v>
      </c>
      <c r="D86" s="110" t="s">
        <v>91</v>
      </c>
      <c r="E86" s="111">
        <v>1539</v>
      </c>
      <c r="F86" s="112">
        <v>0</v>
      </c>
      <c r="G86" s="113">
        <f t="shared" si="4"/>
        <v>0</v>
      </c>
      <c r="I86" s="116"/>
      <c r="J86" s="115"/>
      <c r="K86" s="116">
        <f t="shared" si="5"/>
        <v>0</v>
      </c>
    </row>
    <row r="87" spans="1:11" ht="12.75">
      <c r="A87" s="117">
        <v>13</v>
      </c>
      <c r="B87" s="118" t="s">
        <v>217</v>
      </c>
      <c r="C87" s="109" t="s">
        <v>259</v>
      </c>
      <c r="D87" s="110" t="s">
        <v>91</v>
      </c>
      <c r="E87" s="111">
        <v>1539</v>
      </c>
      <c r="F87" s="112">
        <v>0</v>
      </c>
      <c r="G87" s="113">
        <f t="shared" si="4"/>
        <v>0</v>
      </c>
      <c r="I87" s="116"/>
      <c r="J87" s="115"/>
      <c r="K87" s="116">
        <f t="shared" si="5"/>
        <v>0</v>
      </c>
    </row>
    <row r="88" spans="1:11" ht="12.75">
      <c r="A88" s="117">
        <v>14</v>
      </c>
      <c r="B88" s="118" t="s">
        <v>261</v>
      </c>
      <c r="C88" s="109" t="s">
        <v>262</v>
      </c>
      <c r="D88" s="110" t="s">
        <v>91</v>
      </c>
      <c r="E88" s="111">
        <v>10</v>
      </c>
      <c r="F88" s="112">
        <v>0</v>
      </c>
      <c r="G88" s="113">
        <f t="shared" si="4"/>
        <v>0</v>
      </c>
      <c r="I88" s="116"/>
      <c r="J88" s="115"/>
      <c r="K88" s="116">
        <f t="shared" si="5"/>
        <v>0</v>
      </c>
    </row>
    <row r="89" spans="1:11" ht="12.75">
      <c r="A89" s="126" t="s">
        <v>263</v>
      </c>
      <c r="B89" s="127" t="s">
        <v>264</v>
      </c>
      <c r="C89" s="109" t="s">
        <v>265</v>
      </c>
      <c r="D89" s="110" t="s">
        <v>121</v>
      </c>
      <c r="E89" s="111">
        <v>9</v>
      </c>
      <c r="F89" s="112">
        <v>0.028</v>
      </c>
      <c r="G89" s="113">
        <f t="shared" si="4"/>
        <v>0.252</v>
      </c>
      <c r="H89" s="115"/>
      <c r="I89" s="116">
        <f>E89*H89</f>
        <v>0</v>
      </c>
      <c r="K89" s="116"/>
    </row>
    <row r="90" spans="1:11" ht="12.75">
      <c r="A90" s="117">
        <v>15</v>
      </c>
      <c r="B90" s="118" t="s">
        <v>266</v>
      </c>
      <c r="C90" s="109" t="s">
        <v>267</v>
      </c>
      <c r="D90" s="110" t="s">
        <v>91</v>
      </c>
      <c r="E90" s="111">
        <v>10</v>
      </c>
      <c r="F90" s="112">
        <v>0</v>
      </c>
      <c r="G90" s="113">
        <f t="shared" si="4"/>
        <v>0</v>
      </c>
      <c r="I90" s="116"/>
      <c r="J90" s="115"/>
      <c r="K90" s="116">
        <f>E90*J90</f>
        <v>0</v>
      </c>
    </row>
    <row r="91" spans="1:11" ht="12.75">
      <c r="A91" s="117">
        <v>16</v>
      </c>
      <c r="B91" s="118" t="s">
        <v>270</v>
      </c>
      <c r="C91" s="109" t="s">
        <v>271</v>
      </c>
      <c r="D91" s="110" t="s">
        <v>91</v>
      </c>
      <c r="E91" s="111">
        <v>406</v>
      </c>
      <c r="F91" s="112">
        <v>0.08425</v>
      </c>
      <c r="G91" s="113">
        <f t="shared" si="4"/>
        <v>34.2055</v>
      </c>
      <c r="I91" s="116"/>
      <c r="J91" s="115"/>
      <c r="K91" s="116">
        <f>E91*J91</f>
        <v>0</v>
      </c>
    </row>
    <row r="92" spans="1:11" ht="12.75">
      <c r="A92" s="126" t="s">
        <v>188</v>
      </c>
      <c r="B92" s="127" t="s">
        <v>264</v>
      </c>
      <c r="C92" s="109" t="s">
        <v>274</v>
      </c>
      <c r="D92" s="110" t="s">
        <v>91</v>
      </c>
      <c r="E92" s="111">
        <v>410</v>
      </c>
      <c r="F92" s="112">
        <v>0.141</v>
      </c>
      <c r="G92" s="113">
        <f t="shared" si="4"/>
        <v>57.809999999999995</v>
      </c>
      <c r="H92" s="115"/>
      <c r="I92" s="116">
        <f>E92*H92</f>
        <v>0</v>
      </c>
      <c r="K92" s="116"/>
    </row>
    <row r="93" spans="1:11" ht="12.75">
      <c r="A93" s="117">
        <v>17</v>
      </c>
      <c r="B93" s="118" t="s">
        <v>217</v>
      </c>
      <c r="C93" s="109" t="s">
        <v>275</v>
      </c>
      <c r="D93" s="110" t="s">
        <v>111</v>
      </c>
      <c r="E93" s="111">
        <v>319</v>
      </c>
      <c r="F93" s="112">
        <v>0</v>
      </c>
      <c r="G93" s="113">
        <f t="shared" si="4"/>
        <v>0</v>
      </c>
      <c r="I93" s="116"/>
      <c r="J93" s="115"/>
      <c r="K93" s="116">
        <f>E93*J93</f>
        <v>0</v>
      </c>
    </row>
    <row r="94" spans="1:11" ht="12.75">
      <c r="A94" s="117">
        <v>18</v>
      </c>
      <c r="B94" s="118" t="s">
        <v>217</v>
      </c>
      <c r="C94" s="109" t="s">
        <v>278</v>
      </c>
      <c r="D94" s="110" t="s">
        <v>111</v>
      </c>
      <c r="E94" s="111">
        <v>709</v>
      </c>
      <c r="F94" s="112">
        <v>0</v>
      </c>
      <c r="G94" s="113">
        <f t="shared" si="4"/>
        <v>0</v>
      </c>
      <c r="I94" s="116"/>
      <c r="J94" s="115"/>
      <c r="K94" s="116">
        <f>E94*J94</f>
        <v>0</v>
      </c>
    </row>
    <row r="95" spans="1:11" ht="12.75">
      <c r="A95" s="117">
        <v>19</v>
      </c>
      <c r="B95" s="118" t="s">
        <v>281</v>
      </c>
      <c r="C95" s="109" t="s">
        <v>282</v>
      </c>
      <c r="D95" s="110" t="s">
        <v>283</v>
      </c>
      <c r="E95" s="111">
        <v>1</v>
      </c>
      <c r="F95" s="112">
        <v>0</v>
      </c>
      <c r="G95" s="113">
        <f t="shared" si="4"/>
        <v>0</v>
      </c>
      <c r="I95" s="116"/>
      <c r="J95" s="115"/>
      <c r="K95" s="116">
        <f>E95*J95</f>
        <v>0</v>
      </c>
    </row>
    <row r="96" spans="1:11" ht="12.75">
      <c r="A96" s="117">
        <v>20</v>
      </c>
      <c r="B96" s="118" t="s">
        <v>217</v>
      </c>
      <c r="C96" s="109" t="s">
        <v>284</v>
      </c>
      <c r="D96" s="110" t="s">
        <v>283</v>
      </c>
      <c r="E96" s="111">
        <v>1</v>
      </c>
      <c r="F96" s="112">
        <v>0</v>
      </c>
      <c r="G96" s="113">
        <f t="shared" si="4"/>
        <v>0</v>
      </c>
      <c r="I96" s="116"/>
      <c r="J96" s="115"/>
      <c r="K96" s="116">
        <f>E96*J96</f>
        <v>0</v>
      </c>
    </row>
    <row r="97" spans="3:11" ht="12.75">
      <c r="C97" s="120" t="str">
        <f>CONCATENATE(B73," celkem")</f>
        <v>5 celkem</v>
      </c>
      <c r="G97" s="121">
        <f>SUBTOTAL(9,G75:G96)</f>
        <v>126.0667</v>
      </c>
      <c r="I97" s="122">
        <f>SUBTOTAL(9,I75:I96)</f>
        <v>0</v>
      </c>
      <c r="K97" s="122">
        <f>SUBTOTAL(9,K75:K96)</f>
        <v>0</v>
      </c>
    </row>
    <row r="99" spans="2:3" ht="15">
      <c r="B99" s="105" t="s">
        <v>285</v>
      </c>
      <c r="C99" s="106" t="s">
        <v>286</v>
      </c>
    </row>
    <row r="101" spans="1:11" ht="12.75">
      <c r="A101" s="117">
        <v>1</v>
      </c>
      <c r="B101" s="118" t="s">
        <v>287</v>
      </c>
      <c r="C101" s="109" t="s">
        <v>288</v>
      </c>
      <c r="D101" s="110" t="s">
        <v>91</v>
      </c>
      <c r="E101" s="111">
        <v>455.7</v>
      </c>
      <c r="F101" s="112">
        <v>0</v>
      </c>
      <c r="G101" s="113">
        <f>E101*F101</f>
        <v>0</v>
      </c>
      <c r="I101" s="116"/>
      <c r="J101" s="115"/>
      <c r="K101" s="116">
        <f>E101*J101</f>
        <v>0</v>
      </c>
    </row>
    <row r="102" spans="1:11" ht="12.75">
      <c r="A102" s="117">
        <v>2</v>
      </c>
      <c r="B102" s="118" t="s">
        <v>291</v>
      </c>
      <c r="C102" s="109" t="s">
        <v>292</v>
      </c>
      <c r="D102" s="110" t="s">
        <v>91</v>
      </c>
      <c r="E102" s="111">
        <v>455.7</v>
      </c>
      <c r="F102" s="112">
        <v>8E-05</v>
      </c>
      <c r="G102" s="113">
        <f>E102*F102</f>
        <v>0.036456</v>
      </c>
      <c r="I102" s="116"/>
      <c r="J102" s="115"/>
      <c r="K102" s="116">
        <f>E102*J102</f>
        <v>0</v>
      </c>
    </row>
    <row r="103" spans="1:11" ht="12.75">
      <c r="A103" s="117">
        <v>3</v>
      </c>
      <c r="B103" s="118" t="s">
        <v>293</v>
      </c>
      <c r="C103" s="109" t="s">
        <v>294</v>
      </c>
      <c r="D103" s="110" t="s">
        <v>91</v>
      </c>
      <c r="E103" s="111">
        <v>455.7</v>
      </c>
      <c r="F103" s="112">
        <v>0.00023</v>
      </c>
      <c r="G103" s="113">
        <f>E103*F103</f>
        <v>0.104811</v>
      </c>
      <c r="I103" s="116"/>
      <c r="J103" s="115"/>
      <c r="K103" s="116">
        <f>E103*J103</f>
        <v>0</v>
      </c>
    </row>
    <row r="104" spans="3:11" ht="12.75">
      <c r="C104" s="120" t="str">
        <f>CONCATENATE(B99," celkem")</f>
        <v>783 celkem</v>
      </c>
      <c r="G104" s="121">
        <f>SUBTOTAL(9,G101:G103)</f>
        <v>0.141267</v>
      </c>
      <c r="I104" s="122">
        <f>SUBTOTAL(9,I101:I103)</f>
        <v>0</v>
      </c>
      <c r="K104" s="122">
        <f>SUBTOTAL(9,K101:K103)</f>
        <v>0</v>
      </c>
    </row>
    <row r="106" spans="2:3" ht="15">
      <c r="B106" s="105" t="s">
        <v>295</v>
      </c>
      <c r="C106" s="106" t="s">
        <v>296</v>
      </c>
    </row>
    <row r="108" spans="1:11" ht="12.75">
      <c r="A108" s="117">
        <v>1</v>
      </c>
      <c r="B108" s="118" t="s">
        <v>297</v>
      </c>
      <c r="C108" s="109" t="s">
        <v>298</v>
      </c>
      <c r="D108" s="110" t="s">
        <v>111</v>
      </c>
      <c r="E108" s="111">
        <v>517</v>
      </c>
      <c r="F108" s="112">
        <v>0.22129</v>
      </c>
      <c r="G108" s="113">
        <f aca="true" t="shared" si="6" ref="G108:G126">E108*F108</f>
        <v>114.40692999999999</v>
      </c>
      <c r="I108" s="116"/>
      <c r="J108" s="115"/>
      <c r="K108" s="116">
        <f aca="true" t="shared" si="7" ref="K108:K123">E108*J108</f>
        <v>0</v>
      </c>
    </row>
    <row r="109" spans="1:11" ht="12.75">
      <c r="A109" s="117">
        <v>2</v>
      </c>
      <c r="B109" s="118" t="s">
        <v>299</v>
      </c>
      <c r="C109" s="109" t="s">
        <v>300</v>
      </c>
      <c r="D109" s="110" t="s">
        <v>111</v>
      </c>
      <c r="E109" s="111">
        <v>108</v>
      </c>
      <c r="F109" s="112">
        <v>0.22657</v>
      </c>
      <c r="G109" s="113">
        <f t="shared" si="6"/>
        <v>24.469559999999998</v>
      </c>
      <c r="I109" s="116"/>
      <c r="J109" s="115"/>
      <c r="K109" s="116">
        <f t="shared" si="7"/>
        <v>0</v>
      </c>
    </row>
    <row r="110" spans="1:11" ht="12.75">
      <c r="A110" s="117">
        <v>3</v>
      </c>
      <c r="B110" s="118" t="s">
        <v>302</v>
      </c>
      <c r="C110" s="109" t="s">
        <v>303</v>
      </c>
      <c r="D110" s="110" t="s">
        <v>111</v>
      </c>
      <c r="E110" s="111">
        <v>625</v>
      </c>
      <c r="F110" s="112">
        <v>0</v>
      </c>
      <c r="G110" s="113">
        <f t="shared" si="6"/>
        <v>0</v>
      </c>
      <c r="I110" s="116"/>
      <c r="J110" s="115"/>
      <c r="K110" s="116">
        <f t="shared" si="7"/>
        <v>0</v>
      </c>
    </row>
    <row r="111" spans="1:11" ht="12.75">
      <c r="A111" s="117">
        <v>4</v>
      </c>
      <c r="B111" s="118" t="s">
        <v>304</v>
      </c>
      <c r="C111" s="109" t="s">
        <v>305</v>
      </c>
      <c r="D111" s="110" t="s">
        <v>137</v>
      </c>
      <c r="E111" s="111">
        <v>14.303</v>
      </c>
      <c r="F111" s="112">
        <v>0</v>
      </c>
      <c r="G111" s="113">
        <f t="shared" si="6"/>
        <v>0</v>
      </c>
      <c r="I111" s="116"/>
      <c r="J111" s="115"/>
      <c r="K111" s="116">
        <f t="shared" si="7"/>
        <v>0</v>
      </c>
    </row>
    <row r="112" spans="1:11" ht="12.75">
      <c r="A112" s="117">
        <v>5</v>
      </c>
      <c r="B112" s="118" t="s">
        <v>308</v>
      </c>
      <c r="C112" s="109" t="s">
        <v>309</v>
      </c>
      <c r="D112" s="110" t="s">
        <v>111</v>
      </c>
      <c r="E112" s="111">
        <v>3</v>
      </c>
      <c r="F112" s="112">
        <v>0.00159</v>
      </c>
      <c r="G112" s="113">
        <f t="shared" si="6"/>
        <v>0.00477</v>
      </c>
      <c r="I112" s="116"/>
      <c r="J112" s="115"/>
      <c r="K112" s="116">
        <f t="shared" si="7"/>
        <v>0</v>
      </c>
    </row>
    <row r="113" spans="1:11" ht="12.75">
      <c r="A113" s="117">
        <v>6</v>
      </c>
      <c r="B113" s="118" t="s">
        <v>310</v>
      </c>
      <c r="C113" s="109" t="s">
        <v>311</v>
      </c>
      <c r="D113" s="110" t="s">
        <v>111</v>
      </c>
      <c r="E113" s="111">
        <v>158.92</v>
      </c>
      <c r="F113" s="112">
        <v>0.00482</v>
      </c>
      <c r="G113" s="113">
        <f t="shared" si="6"/>
        <v>0.7659943999999999</v>
      </c>
      <c r="I113" s="116"/>
      <c r="J113" s="115"/>
      <c r="K113" s="116">
        <f t="shared" si="7"/>
        <v>0</v>
      </c>
    </row>
    <row r="114" spans="1:11" ht="12.75">
      <c r="A114" s="117">
        <v>7</v>
      </c>
      <c r="B114" s="118" t="s">
        <v>313</v>
      </c>
      <c r="C114" s="109" t="s">
        <v>314</v>
      </c>
      <c r="D114" s="110" t="s">
        <v>111</v>
      </c>
      <c r="E114" s="111">
        <v>162.92</v>
      </c>
      <c r="F114" s="112">
        <v>0</v>
      </c>
      <c r="G114" s="113">
        <f t="shared" si="6"/>
        <v>0</v>
      </c>
      <c r="I114" s="116"/>
      <c r="J114" s="115"/>
      <c r="K114" s="116">
        <f t="shared" si="7"/>
        <v>0</v>
      </c>
    </row>
    <row r="115" spans="1:11" ht="12.75">
      <c r="A115" s="117">
        <v>8</v>
      </c>
      <c r="B115" s="118" t="s">
        <v>315</v>
      </c>
      <c r="C115" s="109" t="s">
        <v>316</v>
      </c>
      <c r="D115" s="110" t="s">
        <v>317</v>
      </c>
      <c r="E115" s="111">
        <v>4</v>
      </c>
      <c r="F115" s="112">
        <v>0.05906</v>
      </c>
      <c r="G115" s="113">
        <f t="shared" si="6"/>
        <v>0.23624</v>
      </c>
      <c r="I115" s="116"/>
      <c r="J115" s="115"/>
      <c r="K115" s="116">
        <f t="shared" si="7"/>
        <v>0</v>
      </c>
    </row>
    <row r="116" spans="1:11" ht="12.75">
      <c r="A116" s="117">
        <v>9</v>
      </c>
      <c r="B116" s="118" t="s">
        <v>318</v>
      </c>
      <c r="C116" s="109" t="s">
        <v>319</v>
      </c>
      <c r="D116" s="110" t="s">
        <v>317</v>
      </c>
      <c r="E116" s="111">
        <v>4</v>
      </c>
      <c r="F116" s="112">
        <v>0.06906</v>
      </c>
      <c r="G116" s="113">
        <f t="shared" si="6"/>
        <v>0.27624</v>
      </c>
      <c r="I116" s="116"/>
      <c r="J116" s="115"/>
      <c r="K116" s="116">
        <f t="shared" si="7"/>
        <v>0</v>
      </c>
    </row>
    <row r="117" spans="1:11" ht="12.75">
      <c r="A117" s="117">
        <v>10</v>
      </c>
      <c r="B117" s="118" t="s">
        <v>320</v>
      </c>
      <c r="C117" s="109" t="s">
        <v>321</v>
      </c>
      <c r="D117" s="110" t="s">
        <v>317</v>
      </c>
      <c r="E117" s="111">
        <v>2</v>
      </c>
      <c r="F117" s="112">
        <v>0.07806</v>
      </c>
      <c r="G117" s="113">
        <f t="shared" si="6"/>
        <v>0.15612</v>
      </c>
      <c r="I117" s="116"/>
      <c r="J117" s="115"/>
      <c r="K117" s="116">
        <f t="shared" si="7"/>
        <v>0</v>
      </c>
    </row>
    <row r="118" spans="1:11" ht="12.75">
      <c r="A118" s="117">
        <v>11</v>
      </c>
      <c r="B118" s="118" t="s">
        <v>322</v>
      </c>
      <c r="C118" s="109" t="s">
        <v>323</v>
      </c>
      <c r="D118" s="110" t="s">
        <v>317</v>
      </c>
      <c r="E118" s="111">
        <v>9</v>
      </c>
      <c r="F118" s="112">
        <v>0.01818</v>
      </c>
      <c r="G118" s="113">
        <f t="shared" si="6"/>
        <v>0.16362000000000002</v>
      </c>
      <c r="I118" s="116"/>
      <c r="J118" s="115"/>
      <c r="K118" s="116">
        <f t="shared" si="7"/>
        <v>0</v>
      </c>
    </row>
    <row r="119" spans="1:11" ht="12.75">
      <c r="A119" s="117">
        <v>12</v>
      </c>
      <c r="B119" s="118" t="s">
        <v>324</v>
      </c>
      <c r="C119" s="109" t="s">
        <v>325</v>
      </c>
      <c r="D119" s="110" t="s">
        <v>317</v>
      </c>
      <c r="E119" s="111">
        <v>1</v>
      </c>
      <c r="F119" s="112">
        <v>0.02672</v>
      </c>
      <c r="G119" s="113">
        <f t="shared" si="6"/>
        <v>0.02672</v>
      </c>
      <c r="I119" s="116"/>
      <c r="J119" s="115"/>
      <c r="K119" s="116">
        <f t="shared" si="7"/>
        <v>0</v>
      </c>
    </row>
    <row r="120" spans="1:11" ht="12.75">
      <c r="A120" s="117">
        <v>13</v>
      </c>
      <c r="B120" s="118" t="s">
        <v>326</v>
      </c>
      <c r="C120" s="109" t="s">
        <v>327</v>
      </c>
      <c r="D120" s="110" t="s">
        <v>317</v>
      </c>
      <c r="E120" s="111">
        <v>10</v>
      </c>
      <c r="F120" s="112">
        <v>0.00622</v>
      </c>
      <c r="G120" s="113">
        <f t="shared" si="6"/>
        <v>0.0622</v>
      </c>
      <c r="I120" s="116"/>
      <c r="J120" s="115"/>
      <c r="K120" s="116">
        <f t="shared" si="7"/>
        <v>0</v>
      </c>
    </row>
    <row r="121" spans="1:11" ht="12.75">
      <c r="A121" s="117">
        <v>14</v>
      </c>
      <c r="B121" s="118" t="s">
        <v>328</v>
      </c>
      <c r="C121" s="109" t="s">
        <v>329</v>
      </c>
      <c r="D121" s="110" t="s">
        <v>317</v>
      </c>
      <c r="E121" s="111">
        <v>8</v>
      </c>
      <c r="F121" s="112">
        <v>0.03636</v>
      </c>
      <c r="G121" s="113">
        <f t="shared" si="6"/>
        <v>0.29088</v>
      </c>
      <c r="I121" s="116"/>
      <c r="J121" s="115"/>
      <c r="K121" s="116">
        <f t="shared" si="7"/>
        <v>0</v>
      </c>
    </row>
    <row r="122" spans="1:11" ht="12.75">
      <c r="A122" s="117">
        <v>15</v>
      </c>
      <c r="B122" s="118" t="s">
        <v>332</v>
      </c>
      <c r="C122" s="109" t="s">
        <v>333</v>
      </c>
      <c r="D122" s="110" t="s">
        <v>317</v>
      </c>
      <c r="E122" s="111">
        <v>2</v>
      </c>
      <c r="F122" s="112">
        <v>0.03535</v>
      </c>
      <c r="G122" s="113">
        <f t="shared" si="6"/>
        <v>0.0707</v>
      </c>
      <c r="I122" s="116"/>
      <c r="J122" s="115"/>
      <c r="K122" s="116">
        <f t="shared" si="7"/>
        <v>0</v>
      </c>
    </row>
    <row r="123" spans="1:11" ht="12.75">
      <c r="A123" s="117">
        <v>16</v>
      </c>
      <c r="B123" s="118" t="s">
        <v>334</v>
      </c>
      <c r="C123" s="109" t="s">
        <v>335</v>
      </c>
      <c r="D123" s="110" t="s">
        <v>317</v>
      </c>
      <c r="E123" s="111">
        <v>9</v>
      </c>
      <c r="F123" s="112">
        <v>0.00324</v>
      </c>
      <c r="G123" s="113">
        <f t="shared" si="6"/>
        <v>0.02916</v>
      </c>
      <c r="I123" s="116"/>
      <c r="J123" s="115"/>
      <c r="K123" s="116">
        <f t="shared" si="7"/>
        <v>0</v>
      </c>
    </row>
    <row r="124" spans="1:11" ht="12.75">
      <c r="A124" s="126" t="s">
        <v>188</v>
      </c>
      <c r="B124" s="127" t="s">
        <v>264</v>
      </c>
      <c r="C124" s="109" t="s">
        <v>336</v>
      </c>
      <c r="D124" s="110" t="s">
        <v>121</v>
      </c>
      <c r="E124" s="111">
        <v>9</v>
      </c>
      <c r="F124" s="112">
        <v>0</v>
      </c>
      <c r="G124" s="113">
        <f t="shared" si="6"/>
        <v>0</v>
      </c>
      <c r="H124" s="115"/>
      <c r="I124" s="116">
        <f>E124*H124</f>
        <v>0</v>
      </c>
      <c r="K124" s="116"/>
    </row>
    <row r="125" spans="1:11" ht="12.75">
      <c r="A125" s="117">
        <v>17</v>
      </c>
      <c r="B125" s="118" t="s">
        <v>217</v>
      </c>
      <c r="C125" s="109" t="s">
        <v>337</v>
      </c>
      <c r="D125" s="110" t="s">
        <v>121</v>
      </c>
      <c r="E125" s="111">
        <v>5</v>
      </c>
      <c r="F125" s="112">
        <v>0</v>
      </c>
      <c r="G125" s="113">
        <f t="shared" si="6"/>
        <v>0</v>
      </c>
      <c r="I125" s="116"/>
      <c r="J125" s="115"/>
      <c r="K125" s="116">
        <f>E125*J125</f>
        <v>0</v>
      </c>
    </row>
    <row r="126" spans="1:11" ht="12.75">
      <c r="A126" s="117">
        <v>18</v>
      </c>
      <c r="B126" s="118" t="s">
        <v>338</v>
      </c>
      <c r="C126" s="109" t="s">
        <v>339</v>
      </c>
      <c r="D126" s="110" t="s">
        <v>283</v>
      </c>
      <c r="E126" s="111">
        <v>1</v>
      </c>
      <c r="F126" s="112">
        <v>0</v>
      </c>
      <c r="G126" s="113">
        <f t="shared" si="6"/>
        <v>0</v>
      </c>
      <c r="I126" s="116"/>
      <c r="J126" s="115"/>
      <c r="K126" s="116">
        <f>E126*J126</f>
        <v>0</v>
      </c>
    </row>
    <row r="127" spans="3:11" ht="12.75">
      <c r="C127" s="120" t="str">
        <f>CONCATENATE(B106," celkem")</f>
        <v>87 celkem</v>
      </c>
      <c r="G127" s="121">
        <f>SUBTOTAL(9,G108:G126)</f>
        <v>140.95913439999998</v>
      </c>
      <c r="I127" s="122">
        <f>SUBTOTAL(9,I108:I126)</f>
        <v>0</v>
      </c>
      <c r="K127" s="122">
        <f>SUBTOTAL(9,K108:K126)</f>
        <v>0</v>
      </c>
    </row>
    <row r="129" spans="2:3" ht="15">
      <c r="B129" s="105" t="s">
        <v>340</v>
      </c>
      <c r="C129" s="106" t="s">
        <v>341</v>
      </c>
    </row>
    <row r="131" spans="1:11" ht="12.75">
      <c r="A131" s="117">
        <v>1</v>
      </c>
      <c r="B131" s="118" t="s">
        <v>342</v>
      </c>
      <c r="C131" s="109" t="s">
        <v>343</v>
      </c>
      <c r="D131" s="110" t="s">
        <v>111</v>
      </c>
      <c r="E131" s="111">
        <v>633</v>
      </c>
      <c r="F131" s="112">
        <v>0.10108</v>
      </c>
      <c r="G131" s="113">
        <f aca="true" t="shared" si="8" ref="G131:G148">E131*F131</f>
        <v>63.98364</v>
      </c>
      <c r="I131" s="116"/>
      <c r="J131" s="115"/>
      <c r="K131" s="116">
        <f>E131*J131</f>
        <v>0</v>
      </c>
    </row>
    <row r="132" spans="1:11" ht="12.75">
      <c r="A132" s="126" t="s">
        <v>345</v>
      </c>
      <c r="B132" s="127" t="s">
        <v>264</v>
      </c>
      <c r="C132" s="109" t="s">
        <v>346</v>
      </c>
      <c r="D132" s="110" t="s">
        <v>121</v>
      </c>
      <c r="E132" s="111">
        <v>640</v>
      </c>
      <c r="F132" s="112">
        <v>0.021</v>
      </c>
      <c r="G132" s="113">
        <f t="shared" si="8"/>
        <v>13.440000000000001</v>
      </c>
      <c r="H132" s="115"/>
      <c r="I132" s="116">
        <f>E132*H132</f>
        <v>0</v>
      </c>
      <c r="K132" s="116"/>
    </row>
    <row r="133" spans="1:11" ht="12.75">
      <c r="A133" s="117">
        <v>2</v>
      </c>
      <c r="B133" s="118" t="s">
        <v>347</v>
      </c>
      <c r="C133" s="109" t="s">
        <v>348</v>
      </c>
      <c r="D133" s="110" t="s">
        <v>111</v>
      </c>
      <c r="E133" s="111">
        <v>22</v>
      </c>
      <c r="F133" s="112">
        <v>0.1554</v>
      </c>
      <c r="G133" s="113">
        <f t="shared" si="8"/>
        <v>3.4188</v>
      </c>
      <c r="I133" s="116"/>
      <c r="J133" s="115"/>
      <c r="K133" s="116">
        <f>E133*J133</f>
        <v>0</v>
      </c>
    </row>
    <row r="134" spans="1:11" ht="12.75">
      <c r="A134" s="126" t="s">
        <v>350</v>
      </c>
      <c r="B134" s="127" t="s">
        <v>264</v>
      </c>
      <c r="C134" s="109" t="s">
        <v>351</v>
      </c>
      <c r="D134" s="110" t="s">
        <v>121</v>
      </c>
      <c r="E134" s="111">
        <v>18</v>
      </c>
      <c r="F134" s="112">
        <v>0.021</v>
      </c>
      <c r="G134" s="113">
        <f t="shared" si="8"/>
        <v>0.378</v>
      </c>
      <c r="H134" s="115"/>
      <c r="I134" s="116">
        <f>E134*H134</f>
        <v>0</v>
      </c>
      <c r="K134" s="116"/>
    </row>
    <row r="135" spans="1:11" ht="12.75">
      <c r="A135" s="126" t="s">
        <v>352</v>
      </c>
      <c r="B135" s="127" t="s">
        <v>264</v>
      </c>
      <c r="C135" s="109" t="s">
        <v>353</v>
      </c>
      <c r="D135" s="110" t="s">
        <v>121</v>
      </c>
      <c r="E135" s="111">
        <v>4</v>
      </c>
      <c r="F135" s="112">
        <v>0.0105</v>
      </c>
      <c r="G135" s="113">
        <f t="shared" si="8"/>
        <v>0.042</v>
      </c>
      <c r="H135" s="115"/>
      <c r="I135" s="116">
        <f>E135*H135</f>
        <v>0</v>
      </c>
      <c r="K135" s="116"/>
    </row>
    <row r="136" spans="1:11" ht="12.75">
      <c r="A136" s="126" t="s">
        <v>354</v>
      </c>
      <c r="B136" s="127" t="s">
        <v>264</v>
      </c>
      <c r="C136" s="109" t="s">
        <v>355</v>
      </c>
      <c r="D136" s="110" t="s">
        <v>121</v>
      </c>
      <c r="E136" s="111">
        <v>4</v>
      </c>
      <c r="F136" s="112">
        <v>0.012</v>
      </c>
      <c r="G136" s="113">
        <f t="shared" si="8"/>
        <v>0.048</v>
      </c>
      <c r="H136" s="115"/>
      <c r="I136" s="116">
        <f>E136*H136</f>
        <v>0</v>
      </c>
      <c r="K136" s="116"/>
    </row>
    <row r="137" spans="1:11" ht="12.75">
      <c r="A137" s="117">
        <v>3</v>
      </c>
      <c r="B137" s="118" t="s">
        <v>338</v>
      </c>
      <c r="C137" s="109" t="s">
        <v>356</v>
      </c>
      <c r="D137" s="110" t="s">
        <v>111</v>
      </c>
      <c r="E137" s="111">
        <v>20</v>
      </c>
      <c r="F137" s="112">
        <v>0</v>
      </c>
      <c r="G137" s="113">
        <f t="shared" si="8"/>
        <v>0</v>
      </c>
      <c r="I137" s="116"/>
      <c r="J137" s="115"/>
      <c r="K137" s="116">
        <f>E137*J137</f>
        <v>0</v>
      </c>
    </row>
    <row r="138" spans="1:11" ht="12.75">
      <c r="A138" s="126" t="s">
        <v>357</v>
      </c>
      <c r="B138" s="127" t="s">
        <v>264</v>
      </c>
      <c r="C138" s="109" t="s">
        <v>358</v>
      </c>
      <c r="D138" s="110" t="s">
        <v>121</v>
      </c>
      <c r="E138" s="111">
        <v>18</v>
      </c>
      <c r="F138" s="112">
        <v>0.04</v>
      </c>
      <c r="G138" s="113">
        <f t="shared" si="8"/>
        <v>0.72</v>
      </c>
      <c r="H138" s="115"/>
      <c r="I138" s="116">
        <f>E138*H138</f>
        <v>0</v>
      </c>
      <c r="K138" s="116"/>
    </row>
    <row r="139" spans="1:11" ht="12.75">
      <c r="A139" s="126" t="s">
        <v>359</v>
      </c>
      <c r="B139" s="127"/>
      <c r="C139" s="109" t="s">
        <v>360</v>
      </c>
      <c r="D139" s="110" t="s">
        <v>121</v>
      </c>
      <c r="E139" s="111">
        <v>4</v>
      </c>
      <c r="F139" s="112">
        <v>0.0227</v>
      </c>
      <c r="G139" s="113">
        <f t="shared" si="8"/>
        <v>0.0908</v>
      </c>
      <c r="H139" s="115"/>
      <c r="I139" s="116">
        <f>E139*H139</f>
        <v>0</v>
      </c>
      <c r="K139" s="116"/>
    </row>
    <row r="140" spans="1:11" ht="12.75">
      <c r="A140" s="117">
        <v>4</v>
      </c>
      <c r="B140" s="118" t="s">
        <v>217</v>
      </c>
      <c r="C140" s="109" t="s">
        <v>361</v>
      </c>
      <c r="D140" s="110" t="s">
        <v>121</v>
      </c>
      <c r="E140" s="111">
        <v>1</v>
      </c>
      <c r="F140" s="112">
        <v>0</v>
      </c>
      <c r="G140" s="113">
        <f t="shared" si="8"/>
        <v>0</v>
      </c>
      <c r="I140" s="116"/>
      <c r="J140" s="115"/>
      <c r="K140" s="116">
        <f>E140*J140</f>
        <v>0</v>
      </c>
    </row>
    <row r="141" spans="1:11" ht="12.75">
      <c r="A141" s="117">
        <v>5</v>
      </c>
      <c r="B141" s="118" t="s">
        <v>362</v>
      </c>
      <c r="C141" s="109" t="s">
        <v>363</v>
      </c>
      <c r="D141" s="110" t="s">
        <v>111</v>
      </c>
      <c r="E141" s="111">
        <v>70.5</v>
      </c>
      <c r="F141" s="112">
        <v>0.29221</v>
      </c>
      <c r="G141" s="113">
        <f t="shared" si="8"/>
        <v>20.600805</v>
      </c>
      <c r="I141" s="116"/>
      <c r="J141" s="115"/>
      <c r="K141" s="116">
        <f>E141*J141</f>
        <v>0</v>
      </c>
    </row>
    <row r="142" spans="1:11" ht="12.75">
      <c r="A142" s="126" t="s">
        <v>364</v>
      </c>
      <c r="B142" s="127" t="s">
        <v>264</v>
      </c>
      <c r="C142" s="109" t="s">
        <v>365</v>
      </c>
      <c r="D142" s="110" t="s">
        <v>121</v>
      </c>
      <c r="E142" s="111">
        <v>69</v>
      </c>
      <c r="F142" s="112">
        <v>0.01</v>
      </c>
      <c r="G142" s="113">
        <f t="shared" si="8"/>
        <v>0.6900000000000001</v>
      </c>
      <c r="H142" s="115"/>
      <c r="I142" s="116">
        <f>E142*H142</f>
        <v>0</v>
      </c>
      <c r="K142" s="116"/>
    </row>
    <row r="143" spans="1:11" ht="12.75">
      <c r="A143" s="126" t="s">
        <v>366</v>
      </c>
      <c r="B143" s="127" t="s">
        <v>264</v>
      </c>
      <c r="C143" s="109" t="s">
        <v>367</v>
      </c>
      <c r="D143" s="110" t="s">
        <v>121</v>
      </c>
      <c r="E143" s="111">
        <v>1</v>
      </c>
      <c r="F143" s="112">
        <v>0.005</v>
      </c>
      <c r="G143" s="113">
        <f t="shared" si="8"/>
        <v>0.005</v>
      </c>
      <c r="H143" s="115"/>
      <c r="I143" s="116">
        <f>E143*H143</f>
        <v>0</v>
      </c>
      <c r="K143" s="116"/>
    </row>
    <row r="144" spans="1:11" ht="12.75">
      <c r="A144" s="126" t="s">
        <v>368</v>
      </c>
      <c r="B144" s="127" t="s">
        <v>264</v>
      </c>
      <c r="C144" s="109" t="s">
        <v>369</v>
      </c>
      <c r="D144" s="110" t="s">
        <v>121</v>
      </c>
      <c r="E144" s="111">
        <v>2</v>
      </c>
      <c r="F144" s="112">
        <v>0.008</v>
      </c>
      <c r="G144" s="113">
        <f t="shared" si="8"/>
        <v>0.016</v>
      </c>
      <c r="H144" s="115"/>
      <c r="I144" s="116">
        <f>E144*H144</f>
        <v>0</v>
      </c>
      <c r="K144" s="116"/>
    </row>
    <row r="145" spans="1:11" ht="12.75">
      <c r="A145" s="126" t="s">
        <v>370</v>
      </c>
      <c r="B145" s="127" t="s">
        <v>264</v>
      </c>
      <c r="C145" s="109" t="s">
        <v>371</v>
      </c>
      <c r="D145" s="110" t="s">
        <v>121</v>
      </c>
      <c r="E145" s="111">
        <v>69</v>
      </c>
      <c r="F145" s="112">
        <v>0</v>
      </c>
      <c r="G145" s="113">
        <f t="shared" si="8"/>
        <v>0</v>
      </c>
      <c r="H145" s="115"/>
      <c r="I145" s="116">
        <f>E145*H145</f>
        <v>0</v>
      </c>
      <c r="K145" s="116"/>
    </row>
    <row r="146" spans="1:11" ht="12.75">
      <c r="A146" s="126" t="s">
        <v>372</v>
      </c>
      <c r="B146" s="127" t="s">
        <v>264</v>
      </c>
      <c r="C146" s="109" t="s">
        <v>373</v>
      </c>
      <c r="D146" s="110" t="s">
        <v>121</v>
      </c>
      <c r="E146" s="111">
        <v>3</v>
      </c>
      <c r="F146" s="112">
        <v>0</v>
      </c>
      <c r="G146" s="113">
        <f t="shared" si="8"/>
        <v>0</v>
      </c>
      <c r="H146" s="115"/>
      <c r="I146" s="116">
        <f>E146*H146</f>
        <v>0</v>
      </c>
      <c r="K146" s="116"/>
    </row>
    <row r="147" spans="1:11" ht="12.75">
      <c r="A147" s="117">
        <v>6</v>
      </c>
      <c r="B147" s="118" t="s">
        <v>217</v>
      </c>
      <c r="C147" s="109" t="s">
        <v>374</v>
      </c>
      <c r="D147" s="110" t="s">
        <v>121</v>
      </c>
      <c r="E147" s="111">
        <v>5</v>
      </c>
      <c r="F147" s="112">
        <v>0</v>
      </c>
      <c r="G147" s="113">
        <f t="shared" si="8"/>
        <v>0</v>
      </c>
      <c r="I147" s="116"/>
      <c r="J147" s="115"/>
      <c r="K147" s="116">
        <f>E147*J147</f>
        <v>0</v>
      </c>
    </row>
    <row r="148" spans="1:11" ht="12.75">
      <c r="A148" s="117">
        <v>7</v>
      </c>
      <c r="B148" s="118" t="s">
        <v>217</v>
      </c>
      <c r="C148" s="109" t="s">
        <v>375</v>
      </c>
      <c r="D148" s="110" t="s">
        <v>121</v>
      </c>
      <c r="E148" s="111">
        <v>2</v>
      </c>
      <c r="F148" s="112">
        <v>0</v>
      </c>
      <c r="G148" s="113">
        <f t="shared" si="8"/>
        <v>0</v>
      </c>
      <c r="I148" s="116"/>
      <c r="J148" s="115"/>
      <c r="K148" s="116">
        <f>E148*J148</f>
        <v>0</v>
      </c>
    </row>
    <row r="149" spans="3:11" ht="12.75">
      <c r="C149" s="120" t="str">
        <f>CONCATENATE(B129," celkem")</f>
        <v>91 celkem</v>
      </c>
      <c r="G149" s="121">
        <f>SUBTOTAL(9,G131:G148)</f>
        <v>103.433045</v>
      </c>
      <c r="I149" s="122">
        <f>SUBTOTAL(9,I131:I148)</f>
        <v>0</v>
      </c>
      <c r="K149" s="122">
        <f>SUBTOTAL(9,K131:K148)</f>
        <v>0</v>
      </c>
    </row>
    <row r="151" spans="2:3" ht="15">
      <c r="B151" s="105" t="s">
        <v>376</v>
      </c>
      <c r="C151" s="106" t="s">
        <v>377</v>
      </c>
    </row>
    <row r="153" spans="1:11" ht="12.75">
      <c r="A153" s="117">
        <v>1</v>
      </c>
      <c r="B153" s="118"/>
      <c r="C153" s="109" t="s">
        <v>378</v>
      </c>
      <c r="D153" s="110" t="s">
        <v>283</v>
      </c>
      <c r="E153" s="111">
        <v>1</v>
      </c>
      <c r="F153" s="112">
        <v>0</v>
      </c>
      <c r="G153" s="113">
        <f>E153*F153</f>
        <v>0</v>
      </c>
      <c r="I153" s="116"/>
      <c r="J153" s="115"/>
      <c r="K153" s="116">
        <f>E153*J153</f>
        <v>0</v>
      </c>
    </row>
    <row r="154" spans="1:11" ht="12.75">
      <c r="A154" s="117">
        <v>2</v>
      </c>
      <c r="B154" s="118"/>
      <c r="C154" s="109" t="s">
        <v>379</v>
      </c>
      <c r="D154" s="110" t="s">
        <v>283</v>
      </c>
      <c r="E154" s="111">
        <v>1</v>
      </c>
      <c r="F154" s="112">
        <v>0</v>
      </c>
      <c r="G154" s="113">
        <f>E154*F154</f>
        <v>0</v>
      </c>
      <c r="I154" s="116"/>
      <c r="J154" s="115"/>
      <c r="K154" s="116">
        <f>E154*J154</f>
        <v>0</v>
      </c>
    </row>
    <row r="155" spans="1:11" ht="12.75">
      <c r="A155" s="117">
        <v>3</v>
      </c>
      <c r="B155" s="118"/>
      <c r="C155" s="109" t="s">
        <v>380</v>
      </c>
      <c r="D155" s="110" t="s">
        <v>283</v>
      </c>
      <c r="E155" s="111">
        <v>1</v>
      </c>
      <c r="F155" s="112">
        <v>0</v>
      </c>
      <c r="G155" s="113">
        <f>E155*F155</f>
        <v>0</v>
      </c>
      <c r="I155" s="116"/>
      <c r="J155" s="115"/>
      <c r="K155" s="116">
        <f>E155*J155</f>
        <v>0</v>
      </c>
    </row>
    <row r="156" spans="1:11" ht="12.75">
      <c r="A156" s="117">
        <v>4</v>
      </c>
      <c r="B156" s="118"/>
      <c r="C156" s="109" t="s">
        <v>381</v>
      </c>
      <c r="D156" s="110" t="s">
        <v>283</v>
      </c>
      <c r="E156" s="111">
        <v>1</v>
      </c>
      <c r="F156" s="112">
        <v>0</v>
      </c>
      <c r="G156" s="113">
        <f>E156*F156</f>
        <v>0</v>
      </c>
      <c r="I156" s="116"/>
      <c r="J156" s="115"/>
      <c r="K156" s="116">
        <f>E156*J156</f>
        <v>0</v>
      </c>
    </row>
    <row r="157" spans="3:11" ht="12.75">
      <c r="C157" s="120" t="str">
        <f>CONCATENATE(B151," celkem")</f>
        <v>95 celkem</v>
      </c>
      <c r="G157" s="121">
        <f>SUBTOTAL(9,G153:G156)</f>
        <v>0</v>
      </c>
      <c r="I157" s="122">
        <f>SUBTOTAL(9,I153:I156)</f>
        <v>0</v>
      </c>
      <c r="K157" s="122">
        <f>SUBTOTAL(9,K153:K156)</f>
        <v>0</v>
      </c>
    </row>
    <row r="159" spans="2:3" ht="15">
      <c r="B159" s="105" t="s">
        <v>382</v>
      </c>
      <c r="C159" s="106" t="s">
        <v>383</v>
      </c>
    </row>
    <row r="161" spans="1:11" ht="12.75">
      <c r="A161" s="117">
        <v>1</v>
      </c>
      <c r="B161" s="118" t="s">
        <v>384</v>
      </c>
      <c r="C161" s="109" t="s">
        <v>385</v>
      </c>
      <c r="D161" s="110" t="s">
        <v>126</v>
      </c>
      <c r="E161" s="111">
        <v>483.197</v>
      </c>
      <c r="F161" s="112">
        <v>0</v>
      </c>
      <c r="G161" s="113">
        <f>E161*F161</f>
        <v>0</v>
      </c>
      <c r="I161" s="116"/>
      <c r="J161" s="115"/>
      <c r="K161" s="116">
        <f>E161*J161</f>
        <v>0</v>
      </c>
    </row>
    <row r="162" spans="3:11" ht="12.75">
      <c r="C162" s="120" t="str">
        <f>CONCATENATE(B159," celkem")</f>
        <v>99 celkem</v>
      </c>
      <c r="G162" s="121">
        <f>SUBTOTAL(9,G161:G161)</f>
        <v>0</v>
      </c>
      <c r="I162" s="122">
        <f>SUBTOTAL(9,I161:I161)</f>
        <v>0</v>
      </c>
      <c r="K162" s="122">
        <f>SUBTOTAL(9,K161:K161)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4" t="str">
        <f>Rozpočet!C2</f>
        <v>Sportovní areál četně technického zázemí</v>
      </c>
      <c r="C3" s="134"/>
      <c r="D3" s="134"/>
      <c r="E3" s="134"/>
      <c r="F3" s="41"/>
    </row>
    <row r="4" spans="1:6" ht="12.75">
      <c r="A4" s="36" t="s">
        <v>19</v>
      </c>
      <c r="B4" s="57" t="str">
        <f>Rozpočet!H2</f>
        <v>SCU 44</v>
      </c>
      <c r="C4" s="41"/>
      <c r="D4" s="42" t="s">
        <v>23</v>
      </c>
      <c r="E4" s="43">
        <f>Rozpočet!C4</f>
        <v>41865</v>
      </c>
      <c r="F4" s="41"/>
    </row>
    <row r="5" spans="1:6" ht="12.75">
      <c r="A5" s="36" t="s">
        <v>22</v>
      </c>
      <c r="B5" s="134" t="str">
        <f>Rozpočet!C3</f>
        <v>SO 01 - Hlavní sportoviště - změna č.1</v>
      </c>
      <c r="C5" s="135"/>
      <c r="D5" s="135"/>
      <c r="E5" s="135"/>
      <c r="F5" s="41"/>
    </row>
    <row r="6" spans="1:6" ht="12.75">
      <c r="A6" s="36" t="s">
        <v>21</v>
      </c>
      <c r="B6" s="134" t="str">
        <f>Rozpočet!H3</f>
        <v>01</v>
      </c>
      <c r="C6" s="135"/>
      <c r="D6" s="135"/>
      <c r="E6" s="135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3" t="str">
        <f>Rozpočet!B9</f>
        <v>11</v>
      </c>
      <c r="B11" s="124" t="str">
        <f>Rozpočet!C9</f>
        <v>Přípravné a přidružené práce</v>
      </c>
      <c r="C11" s="125">
        <f>Rozpočet!I28</f>
        <v>0</v>
      </c>
      <c r="D11" s="125">
        <f>Rozpočet!K28</f>
        <v>0</v>
      </c>
      <c r="E11" s="1">
        <f aca="true" t="shared" si="0" ref="E11:E20">C11+D11</f>
        <v>0</v>
      </c>
      <c r="F11" s="39">
        <f>Rozpočet!G28</f>
        <v>0</v>
      </c>
    </row>
    <row r="12" spans="1:6" ht="12.75">
      <c r="A12" s="123" t="str">
        <f>Rozpočet!B30</f>
        <v>13</v>
      </c>
      <c r="B12" s="124" t="str">
        <f>Rozpočet!C30</f>
        <v>Hloubené vykopávky</v>
      </c>
      <c r="C12" s="125">
        <f>Rozpočet!I54</f>
        <v>0</v>
      </c>
      <c r="D12" s="125">
        <f>Rozpočet!K54</f>
        <v>0</v>
      </c>
      <c r="E12" s="1">
        <f t="shared" si="0"/>
        <v>0</v>
      </c>
      <c r="F12" s="39">
        <f>Rozpočet!G54</f>
        <v>93.75340908</v>
      </c>
    </row>
    <row r="13" spans="1:6" ht="12.75">
      <c r="A13" s="123" t="str">
        <f>Rozpočet!B56</f>
        <v>18</v>
      </c>
      <c r="B13" s="124" t="str">
        <f>Rozpočet!C56</f>
        <v>Povrchové úpravy terénu</v>
      </c>
      <c r="C13" s="125">
        <f>Rozpočet!I62</f>
        <v>0</v>
      </c>
      <c r="D13" s="125">
        <f>Rozpočet!K62</f>
        <v>0</v>
      </c>
      <c r="E13" s="1">
        <f t="shared" si="0"/>
        <v>0</v>
      </c>
      <c r="F13" s="39">
        <f>Rozpočet!G62</f>
        <v>0</v>
      </c>
    </row>
    <row r="14" spans="1:6" ht="12.75">
      <c r="A14" s="123" t="str">
        <f>Rozpočet!B64</f>
        <v>38</v>
      </c>
      <c r="B14" s="124" t="str">
        <f>Rozpočet!C64</f>
        <v>Různé kompletní konstrukce</v>
      </c>
      <c r="C14" s="125">
        <f>Rozpočet!I71</f>
        <v>0</v>
      </c>
      <c r="D14" s="125">
        <f>Rozpočet!K71</f>
        <v>0</v>
      </c>
      <c r="E14" s="1">
        <f t="shared" si="0"/>
        <v>0</v>
      </c>
      <c r="F14" s="39">
        <f>Rozpočet!G71</f>
        <v>18.984844759999998</v>
      </c>
    </row>
    <row r="15" spans="1:6" ht="12.75">
      <c r="A15" s="123" t="str">
        <f>Rozpočet!B73</f>
        <v>5</v>
      </c>
      <c r="B15" s="124" t="str">
        <f>Rozpočet!C73</f>
        <v>Komunikace</v>
      </c>
      <c r="C15" s="125">
        <f>Rozpočet!I97</f>
        <v>0</v>
      </c>
      <c r="D15" s="125">
        <f>Rozpočet!K97</f>
        <v>0</v>
      </c>
      <c r="E15" s="1">
        <f t="shared" si="0"/>
        <v>0</v>
      </c>
      <c r="F15" s="39">
        <f>Rozpočet!G97</f>
        <v>126.0667</v>
      </c>
    </row>
    <row r="16" spans="1:6" ht="12.75">
      <c r="A16" s="123" t="str">
        <f>Rozpočet!B99</f>
        <v>783</v>
      </c>
      <c r="B16" s="124" t="str">
        <f>Rozpočet!C99</f>
        <v>Nátěry</v>
      </c>
      <c r="C16" s="125">
        <f>Rozpočet!I104</f>
        <v>0</v>
      </c>
      <c r="D16" s="125">
        <f>Rozpočet!K104</f>
        <v>0</v>
      </c>
      <c r="E16" s="1">
        <f t="shared" si="0"/>
        <v>0</v>
      </c>
      <c r="F16" s="39">
        <f>Rozpočet!G104</f>
        <v>0.141267</v>
      </c>
    </row>
    <row r="17" spans="1:6" ht="12.75">
      <c r="A17" s="123" t="str">
        <f>Rozpočet!B106</f>
        <v>87</v>
      </c>
      <c r="B17" s="124" t="str">
        <f>Rozpočet!C106</f>
        <v>Potrubí z trub plastických a sklenených</v>
      </c>
      <c r="C17" s="125">
        <f>Rozpočet!I127</f>
        <v>0</v>
      </c>
      <c r="D17" s="125">
        <f>Rozpočet!K127</f>
        <v>0</v>
      </c>
      <c r="E17" s="1">
        <f t="shared" si="0"/>
        <v>0</v>
      </c>
      <c r="F17" s="39">
        <f>Rozpočet!G127</f>
        <v>140.95913439999998</v>
      </c>
    </row>
    <row r="18" spans="1:6" ht="12.75">
      <c r="A18" s="123" t="str">
        <f>Rozpočet!B129</f>
        <v>91</v>
      </c>
      <c r="B18" s="124" t="str">
        <f>Rozpočet!C129</f>
        <v>Doplňkové konstrukce a práce na pozem.komunikacích a zpev.plochách</v>
      </c>
      <c r="C18" s="125">
        <f>Rozpočet!I149</f>
        <v>0</v>
      </c>
      <c r="D18" s="125">
        <f>Rozpočet!K149</f>
        <v>0</v>
      </c>
      <c r="E18" s="1">
        <f t="shared" si="0"/>
        <v>0</v>
      </c>
      <c r="F18" s="39">
        <f>Rozpočet!G149</f>
        <v>103.433045</v>
      </c>
    </row>
    <row r="19" spans="1:6" ht="12.75">
      <c r="A19" s="123" t="str">
        <f>Rozpočet!B151</f>
        <v>95</v>
      </c>
      <c r="B19" s="124" t="str">
        <f>Rozpočet!C151</f>
        <v>Různé dokončující konstrukce a práce na pozemních stavbách</v>
      </c>
      <c r="C19" s="125">
        <f>Rozpočet!I157</f>
        <v>0</v>
      </c>
      <c r="D19" s="125">
        <f>Rozpočet!K157</f>
        <v>0</v>
      </c>
      <c r="E19" s="1">
        <f t="shared" si="0"/>
        <v>0</v>
      </c>
      <c r="F19" s="39">
        <f>Rozpočet!G157</f>
        <v>0</v>
      </c>
    </row>
    <row r="20" spans="1:6" ht="12.75">
      <c r="A20" s="123" t="str">
        <f>Rozpočet!B159</f>
        <v>99</v>
      </c>
      <c r="B20" s="124" t="str">
        <f>Rozpočet!C159</f>
        <v>Přesun hmot</v>
      </c>
      <c r="C20" s="125">
        <f>Rozpočet!I162</f>
        <v>0</v>
      </c>
      <c r="D20" s="125">
        <f>Rozpočet!K162</f>
        <v>0</v>
      </c>
      <c r="E20" s="1">
        <f t="shared" si="0"/>
        <v>0</v>
      </c>
      <c r="F20" s="39">
        <f>Rozpočet!G162</f>
        <v>0</v>
      </c>
    </row>
    <row r="21" spans="1:6" ht="13.5" thickBot="1">
      <c r="A21" s="40"/>
      <c r="B21" s="54"/>
      <c r="C21" s="54"/>
      <c r="D21" s="54"/>
      <c r="E21" s="1"/>
      <c r="F21" s="39"/>
    </row>
    <row r="22" spans="1:6" ht="13.5" thickTop="1">
      <c r="A22" s="55"/>
      <c r="B22" s="56" t="s">
        <v>26</v>
      </c>
      <c r="C22" s="58">
        <f>SUM(C10:C21)</f>
        <v>0</v>
      </c>
      <c r="D22" s="59">
        <f>SUM(D10:D21)</f>
        <v>0</v>
      </c>
      <c r="E22" s="58">
        <f>SUM(E10:E21)</f>
        <v>0</v>
      </c>
      <c r="F22" s="59">
        <f>SUM(F10:F21)</f>
        <v>483.33840023999994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239"/>
  <sheetViews>
    <sheetView zoomScalePageLayoutView="0" workbookViewId="0" topLeftCell="A118">
      <selection activeCell="J36" sqref="J36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68.6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Sportovní areál četně technického zázemí</v>
      </c>
      <c r="D2" s="7"/>
      <c r="E2" s="7"/>
      <c r="F2" s="6"/>
      <c r="G2" s="8" t="s">
        <v>28</v>
      </c>
      <c r="H2" s="130" t="str">
        <f>+Rozpočet!H2</f>
        <v>SCU 44</v>
      </c>
      <c r="I2" s="130"/>
      <c r="J2" s="130"/>
      <c r="K2" s="130"/>
    </row>
    <row r="3" spans="1:11" ht="12.75">
      <c r="A3" s="5" t="s">
        <v>27</v>
      </c>
      <c r="B3" s="5"/>
      <c r="C3" s="9" t="str">
        <f>+Rozpočet!C3</f>
        <v>SO 01 - Hlavní sportoviště - změna č.1</v>
      </c>
      <c r="D3" s="7"/>
      <c r="E3" s="7"/>
      <c r="F3" s="6"/>
      <c r="G3" s="8" t="s">
        <v>29</v>
      </c>
      <c r="H3" s="131" t="str">
        <f>+Rozpočet!H3</f>
        <v>01</v>
      </c>
      <c r="I3" s="131"/>
      <c r="J3" s="131"/>
      <c r="K3" s="131"/>
    </row>
    <row r="4" spans="1:7" ht="13.5" thickBot="1">
      <c r="A4" s="5" t="s">
        <v>1</v>
      </c>
      <c r="B4" s="5"/>
      <c r="C4" s="10">
        <f>+Rozpočet!C4</f>
        <v>41865</v>
      </c>
      <c r="D4" s="5"/>
      <c r="E4" s="5" t="s">
        <v>2</v>
      </c>
      <c r="F4" s="11"/>
      <c r="G4" s="12">
        <f>+Rozpočet!G4</f>
        <v>41865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87</v>
      </c>
      <c r="C10" s="106" t="s">
        <v>88</v>
      </c>
    </row>
    <row r="12" spans="1:11" ht="12.75">
      <c r="A12" s="107">
        <v>1</v>
      </c>
      <c r="B12" s="108" t="s">
        <v>89</v>
      </c>
      <c r="C12" s="109" t="s">
        <v>90</v>
      </c>
      <c r="D12" s="110" t="s">
        <v>91</v>
      </c>
      <c r="E12" s="111">
        <v>32</v>
      </c>
      <c r="F12" s="112">
        <v>0.255</v>
      </c>
      <c r="G12" s="113" t="str">
        <f>FIXED(E12*F12,3,TRUE)</f>
        <v>8,160</v>
      </c>
      <c r="I12" s="116"/>
      <c r="J12" s="115"/>
      <c r="K12" s="116">
        <f>E12*J12</f>
        <v>0</v>
      </c>
    </row>
    <row r="13" spans="1:11" ht="12.75">
      <c r="A13" s="107">
        <v>2</v>
      </c>
      <c r="B13" s="108" t="s">
        <v>92</v>
      </c>
      <c r="C13" s="109" t="s">
        <v>93</v>
      </c>
      <c r="D13" s="110" t="s">
        <v>91</v>
      </c>
      <c r="E13" s="111">
        <v>623</v>
      </c>
      <c r="F13" s="112">
        <v>0.098</v>
      </c>
      <c r="G13" s="113" t="str">
        <f>FIXED(E13*F13,3,TRUE)</f>
        <v>61,054</v>
      </c>
      <c r="I13" s="116"/>
      <c r="J13" s="115"/>
      <c r="K13" s="116">
        <f>E13*J13</f>
        <v>0</v>
      </c>
    </row>
    <row r="14" spans="1:11" ht="12.75">
      <c r="A14" s="107">
        <v>3</v>
      </c>
      <c r="B14" s="108" t="s">
        <v>94</v>
      </c>
      <c r="C14" s="109" t="s">
        <v>95</v>
      </c>
      <c r="D14" s="110" t="s">
        <v>91</v>
      </c>
      <c r="E14" s="111">
        <v>661</v>
      </c>
      <c r="F14" s="112">
        <v>0.185</v>
      </c>
      <c r="G14" s="113" t="str">
        <f>FIXED(E14*F14,3,TRUE)</f>
        <v>122,285</v>
      </c>
      <c r="I14" s="116"/>
      <c r="J14" s="115"/>
      <c r="K14" s="116">
        <f>E14*J14</f>
        <v>0</v>
      </c>
    </row>
    <row r="15" spans="3:11" ht="12.75">
      <c r="C15" s="119" t="s">
        <v>96</v>
      </c>
      <c r="E15" s="111">
        <v>0</v>
      </c>
      <c r="G15" s="113"/>
      <c r="I15" s="116"/>
      <c r="K15" s="116"/>
    </row>
    <row r="16" spans="3:11" ht="12.75">
      <c r="C16" s="119" t="s">
        <v>97</v>
      </c>
      <c r="E16" s="111">
        <v>661</v>
      </c>
      <c r="G16" s="113"/>
      <c r="I16" s="116"/>
      <c r="K16" s="116"/>
    </row>
    <row r="17" spans="1:11" ht="12.75">
      <c r="A17" s="107">
        <v>4</v>
      </c>
      <c r="B17" s="108" t="s">
        <v>98</v>
      </c>
      <c r="C17" s="109" t="s">
        <v>99</v>
      </c>
      <c r="D17" s="110" t="s">
        <v>91</v>
      </c>
      <c r="E17" s="111">
        <v>867</v>
      </c>
      <c r="F17" s="112">
        <v>0.13</v>
      </c>
      <c r="G17" s="113" t="str">
        <f>FIXED(E17*F17,3,TRUE)</f>
        <v>112,710</v>
      </c>
      <c r="I17" s="116"/>
      <c r="J17" s="115"/>
      <c r="K17" s="116">
        <f>E17*J17</f>
        <v>0</v>
      </c>
    </row>
    <row r="18" spans="3:11" ht="12.75">
      <c r="C18" s="119" t="s">
        <v>100</v>
      </c>
      <c r="E18" s="111">
        <v>0</v>
      </c>
      <c r="G18" s="113"/>
      <c r="I18" s="116"/>
      <c r="K18" s="116"/>
    </row>
    <row r="19" spans="3:11" ht="12.75">
      <c r="C19" s="119" t="s">
        <v>101</v>
      </c>
      <c r="E19" s="111">
        <v>867</v>
      </c>
      <c r="G19" s="113"/>
      <c r="I19" s="116"/>
      <c r="K19" s="116"/>
    </row>
    <row r="20" spans="1:11" ht="12.75">
      <c r="A20" s="107">
        <v>5</v>
      </c>
      <c r="B20" s="108" t="s">
        <v>102</v>
      </c>
      <c r="C20" s="109" t="s">
        <v>103</v>
      </c>
      <c r="D20" s="110" t="s">
        <v>91</v>
      </c>
      <c r="E20" s="111">
        <v>867</v>
      </c>
      <c r="F20" s="112">
        <v>0.72</v>
      </c>
      <c r="G20" s="113" t="str">
        <f>FIXED(E20*F20,3,TRUE)</f>
        <v>624,240</v>
      </c>
      <c r="I20" s="116"/>
      <c r="J20" s="115"/>
      <c r="K20" s="116">
        <f>E20*J20</f>
        <v>0</v>
      </c>
    </row>
    <row r="21" spans="3:11" ht="12.75">
      <c r="C21" s="119" t="s">
        <v>104</v>
      </c>
      <c r="E21" s="111">
        <v>0</v>
      </c>
      <c r="G21" s="113"/>
      <c r="I21" s="116"/>
      <c r="K21" s="116"/>
    </row>
    <row r="22" spans="3:11" ht="12.75">
      <c r="C22" s="119" t="s">
        <v>101</v>
      </c>
      <c r="E22" s="111">
        <v>867</v>
      </c>
      <c r="G22" s="113"/>
      <c r="I22" s="116"/>
      <c r="K22" s="116"/>
    </row>
    <row r="23" spans="1:11" ht="12.75">
      <c r="A23" s="107">
        <v>6</v>
      </c>
      <c r="B23" s="108" t="s">
        <v>105</v>
      </c>
      <c r="C23" s="109" t="s">
        <v>106</v>
      </c>
      <c r="D23" s="110" t="s">
        <v>91</v>
      </c>
      <c r="E23" s="111">
        <v>70</v>
      </c>
      <c r="F23" s="112">
        <v>0.4</v>
      </c>
      <c r="G23" s="113" t="str">
        <f>FIXED(E23*F23,3,TRUE)</f>
        <v>28,000</v>
      </c>
      <c r="I23" s="116"/>
      <c r="J23" s="115"/>
      <c r="K23" s="116">
        <f>E23*J23</f>
        <v>0</v>
      </c>
    </row>
    <row r="24" spans="3:11" ht="12.75">
      <c r="C24" s="119" t="s">
        <v>107</v>
      </c>
      <c r="E24" s="111">
        <v>0</v>
      </c>
      <c r="G24" s="113"/>
      <c r="I24" s="116"/>
      <c r="K24" s="116"/>
    </row>
    <row r="25" spans="3:11" ht="12.75">
      <c r="C25" s="119" t="s">
        <v>108</v>
      </c>
      <c r="E25" s="111">
        <v>70</v>
      </c>
      <c r="G25" s="113"/>
      <c r="I25" s="116"/>
      <c r="K25" s="116"/>
    </row>
    <row r="26" spans="1:11" ht="12.75">
      <c r="A26" s="107">
        <v>7</v>
      </c>
      <c r="B26" s="108" t="s">
        <v>109</v>
      </c>
      <c r="C26" s="109" t="s">
        <v>110</v>
      </c>
      <c r="D26" s="110" t="s">
        <v>111</v>
      </c>
      <c r="E26" s="111">
        <v>490</v>
      </c>
      <c r="F26" s="112">
        <v>0.145</v>
      </c>
      <c r="G26" s="113" t="str">
        <f>FIXED(E26*F26,3,TRUE)</f>
        <v>71,050</v>
      </c>
      <c r="I26" s="116"/>
      <c r="J26" s="115"/>
      <c r="K26" s="116">
        <f>E26*J26</f>
        <v>0</v>
      </c>
    </row>
    <row r="27" spans="1:11" ht="12.75">
      <c r="A27" s="107">
        <v>8</v>
      </c>
      <c r="B27" s="108" t="s">
        <v>112</v>
      </c>
      <c r="C27" s="109" t="s">
        <v>113</v>
      </c>
      <c r="D27" s="110" t="s">
        <v>111</v>
      </c>
      <c r="E27" s="111">
        <v>156</v>
      </c>
      <c r="F27" s="112">
        <v>0.035</v>
      </c>
      <c r="G27" s="113" t="str">
        <f>FIXED(E27*F27,3,TRUE)</f>
        <v>5,460</v>
      </c>
      <c r="I27" s="116"/>
      <c r="J27" s="115"/>
      <c r="K27" s="116">
        <f>E27*J27</f>
        <v>0</v>
      </c>
    </row>
    <row r="28" spans="1:11" ht="12.75">
      <c r="A28" s="107">
        <v>9</v>
      </c>
      <c r="B28" s="108" t="s">
        <v>114</v>
      </c>
      <c r="C28" s="109" t="s">
        <v>115</v>
      </c>
      <c r="D28" s="110" t="s">
        <v>111</v>
      </c>
      <c r="E28" s="111">
        <v>44</v>
      </c>
      <c r="F28" s="112">
        <v>0.01</v>
      </c>
      <c r="G28" s="113" t="str">
        <f>FIXED(E28*F28,3,TRUE)</f>
        <v>0,440</v>
      </c>
      <c r="I28" s="116"/>
      <c r="J28" s="115"/>
      <c r="K28" s="116">
        <f>E28*J28</f>
        <v>0</v>
      </c>
    </row>
    <row r="29" spans="3:11" ht="12.75">
      <c r="C29" s="119" t="s">
        <v>116</v>
      </c>
      <c r="E29" s="111">
        <v>0</v>
      </c>
      <c r="G29" s="113"/>
      <c r="I29" s="116"/>
      <c r="K29" s="116"/>
    </row>
    <row r="30" spans="3:11" ht="12.75">
      <c r="C30" s="119" t="s">
        <v>117</v>
      </c>
      <c r="E30" s="111">
        <v>44</v>
      </c>
      <c r="G30" s="113"/>
      <c r="I30" s="116"/>
      <c r="K30" s="116"/>
    </row>
    <row r="31" spans="1:11" ht="12.75">
      <c r="A31" s="107">
        <v>10</v>
      </c>
      <c r="B31" s="108" t="s">
        <v>118</v>
      </c>
      <c r="C31" s="109" t="s">
        <v>119</v>
      </c>
      <c r="D31" s="110" t="s">
        <v>111</v>
      </c>
      <c r="E31" s="111">
        <v>98</v>
      </c>
      <c r="F31" s="112">
        <v>0</v>
      </c>
      <c r="G31" s="113" t="str">
        <f aca="true" t="shared" si="0" ref="G31:G38">FIXED(E31*F31,3,TRUE)</f>
        <v>0,000</v>
      </c>
      <c r="I31" s="116"/>
      <c r="J31" s="115"/>
      <c r="K31" s="116">
        <f aca="true" t="shared" si="1" ref="K31:K38">E31*J31</f>
        <v>0</v>
      </c>
    </row>
    <row r="32" spans="1:11" ht="12.75">
      <c r="A32" s="107">
        <v>11</v>
      </c>
      <c r="B32" s="108" t="s">
        <v>118</v>
      </c>
      <c r="C32" s="109" t="s">
        <v>120</v>
      </c>
      <c r="D32" s="110" t="s">
        <v>121</v>
      </c>
      <c r="E32" s="111">
        <v>2</v>
      </c>
      <c r="F32" s="112">
        <v>0</v>
      </c>
      <c r="G32" s="113" t="str">
        <f t="shared" si="0"/>
        <v>0,000</v>
      </c>
      <c r="I32" s="116"/>
      <c r="J32" s="115"/>
      <c r="K32" s="116">
        <f t="shared" si="1"/>
        <v>0</v>
      </c>
    </row>
    <row r="33" spans="1:11" ht="12.75">
      <c r="A33" s="107">
        <v>12</v>
      </c>
      <c r="B33" s="108" t="s">
        <v>118</v>
      </c>
      <c r="C33" s="109" t="s">
        <v>122</v>
      </c>
      <c r="D33" s="110" t="s">
        <v>121</v>
      </c>
      <c r="E33" s="111">
        <v>2</v>
      </c>
      <c r="F33" s="112">
        <v>0</v>
      </c>
      <c r="G33" s="113" t="str">
        <f t="shared" si="0"/>
        <v>0,000</v>
      </c>
      <c r="I33" s="116"/>
      <c r="J33" s="115"/>
      <c r="K33" s="116">
        <f t="shared" si="1"/>
        <v>0</v>
      </c>
    </row>
    <row r="34" spans="1:11" ht="12.75">
      <c r="A34" s="107">
        <v>13</v>
      </c>
      <c r="B34" s="108" t="s">
        <v>118</v>
      </c>
      <c r="C34" s="109" t="s">
        <v>123</v>
      </c>
      <c r="D34" s="110" t="s">
        <v>121</v>
      </c>
      <c r="E34" s="111">
        <v>1</v>
      </c>
      <c r="F34" s="112">
        <v>0</v>
      </c>
      <c r="G34" s="113" t="str">
        <f t="shared" si="0"/>
        <v>0,000</v>
      </c>
      <c r="I34" s="116"/>
      <c r="J34" s="115"/>
      <c r="K34" s="116">
        <f t="shared" si="1"/>
        <v>0</v>
      </c>
    </row>
    <row r="35" spans="1:11" ht="12.75">
      <c r="A35" s="107">
        <v>14</v>
      </c>
      <c r="B35" s="108" t="s">
        <v>124</v>
      </c>
      <c r="C35" s="109" t="s">
        <v>125</v>
      </c>
      <c r="D35" s="110" t="s">
        <v>126</v>
      </c>
      <c r="E35" s="111">
        <v>1033.399</v>
      </c>
      <c r="F35" s="112">
        <v>0</v>
      </c>
      <c r="G35" s="113" t="str">
        <f t="shared" si="0"/>
        <v>0,000</v>
      </c>
      <c r="I35" s="116"/>
      <c r="J35" s="115"/>
      <c r="K35" s="116">
        <f t="shared" si="1"/>
        <v>0</v>
      </c>
    </row>
    <row r="36" spans="1:11" ht="12.75">
      <c r="A36" s="107">
        <v>15</v>
      </c>
      <c r="B36" s="108" t="s">
        <v>127</v>
      </c>
      <c r="C36" s="109" t="s">
        <v>128</v>
      </c>
      <c r="D36" s="110" t="s">
        <v>126</v>
      </c>
      <c r="E36" s="111">
        <v>9300.591</v>
      </c>
      <c r="F36" s="112">
        <v>0</v>
      </c>
      <c r="G36" s="113" t="str">
        <f t="shared" si="0"/>
        <v>0,000</v>
      </c>
      <c r="I36" s="116"/>
      <c r="J36" s="115"/>
      <c r="K36" s="116">
        <f t="shared" si="1"/>
        <v>0</v>
      </c>
    </row>
    <row r="37" spans="1:11" ht="12.75">
      <c r="A37" s="107">
        <v>16</v>
      </c>
      <c r="B37" s="108" t="s">
        <v>129</v>
      </c>
      <c r="C37" s="109" t="s">
        <v>130</v>
      </c>
      <c r="D37" s="110" t="s">
        <v>126</v>
      </c>
      <c r="E37" s="111">
        <v>61.054</v>
      </c>
      <c r="F37" s="112">
        <v>0</v>
      </c>
      <c r="G37" s="113" t="str">
        <f t="shared" si="0"/>
        <v>0,000</v>
      </c>
      <c r="I37" s="116"/>
      <c r="J37" s="115"/>
      <c r="K37" s="116">
        <f t="shared" si="1"/>
        <v>0</v>
      </c>
    </row>
    <row r="38" spans="1:11" ht="12.75">
      <c r="A38" s="107">
        <v>17</v>
      </c>
      <c r="B38" s="108" t="s">
        <v>131</v>
      </c>
      <c r="C38" s="109" t="s">
        <v>132</v>
      </c>
      <c r="D38" s="110" t="s">
        <v>126</v>
      </c>
      <c r="E38" s="111">
        <v>972.345</v>
      </c>
      <c r="F38" s="112">
        <v>0</v>
      </c>
      <c r="G38" s="113" t="str">
        <f t="shared" si="0"/>
        <v>0,000</v>
      </c>
      <c r="I38" s="116"/>
      <c r="J38" s="115"/>
      <c r="K38" s="116">
        <f t="shared" si="1"/>
        <v>0</v>
      </c>
    </row>
    <row r="40" spans="2:3" ht="15">
      <c r="B40" s="106" t="s">
        <v>133</v>
      </c>
      <c r="C40" s="106" t="s">
        <v>134</v>
      </c>
    </row>
    <row r="42" spans="1:11" ht="12.75">
      <c r="A42" s="107">
        <v>1</v>
      </c>
      <c r="B42" s="108" t="s">
        <v>135</v>
      </c>
      <c r="C42" s="109" t="s">
        <v>136</v>
      </c>
      <c r="D42" s="110" t="s">
        <v>137</v>
      </c>
      <c r="E42" s="111">
        <v>426.15</v>
      </c>
      <c r="F42" s="112">
        <v>0</v>
      </c>
      <c r="G42" s="113">
        <f>E42*F42</f>
        <v>0</v>
      </c>
      <c r="I42" s="116"/>
      <c r="J42" s="115"/>
      <c r="K42" s="116">
        <f>E42*J42</f>
        <v>0</v>
      </c>
    </row>
    <row r="43" spans="3:11" ht="12.75">
      <c r="C43" s="119" t="s">
        <v>138</v>
      </c>
      <c r="E43" s="111">
        <v>0</v>
      </c>
      <c r="G43" s="113"/>
      <c r="I43" s="116"/>
      <c r="K43" s="116"/>
    </row>
    <row r="44" spans="3:11" ht="12.75">
      <c r="C44" s="119" t="s">
        <v>139</v>
      </c>
      <c r="E44" s="111">
        <v>426.15</v>
      </c>
      <c r="G44" s="113"/>
      <c r="I44" s="116"/>
      <c r="K44" s="116"/>
    </row>
    <row r="45" spans="1:11" ht="12.75">
      <c r="A45" s="107">
        <v>2</v>
      </c>
      <c r="B45" s="108" t="s">
        <v>140</v>
      </c>
      <c r="C45" s="109" t="s">
        <v>141</v>
      </c>
      <c r="D45" s="110" t="s">
        <v>137</v>
      </c>
      <c r="E45" s="111">
        <v>227.7</v>
      </c>
      <c r="F45" s="112">
        <v>0</v>
      </c>
      <c r="G45" s="113">
        <f>E45*F45</f>
        <v>0</v>
      </c>
      <c r="I45" s="116"/>
      <c r="J45" s="115"/>
      <c r="K45" s="116">
        <f>E45*J45</f>
        <v>0</v>
      </c>
    </row>
    <row r="46" spans="3:11" ht="12.75">
      <c r="C46" s="119" t="s">
        <v>142</v>
      </c>
      <c r="E46" s="111">
        <v>0</v>
      </c>
      <c r="G46" s="113"/>
      <c r="I46" s="116"/>
      <c r="K46" s="116"/>
    </row>
    <row r="47" spans="3:11" ht="12.75">
      <c r="C47" s="119" t="s">
        <v>143</v>
      </c>
      <c r="E47" s="111">
        <v>227.7</v>
      </c>
      <c r="G47" s="113"/>
      <c r="I47" s="116"/>
      <c r="K47" s="116"/>
    </row>
    <row r="48" spans="1:11" ht="12.75">
      <c r="A48" s="107">
        <v>3</v>
      </c>
      <c r="B48" s="108" t="s">
        <v>144</v>
      </c>
      <c r="C48" s="109" t="s">
        <v>145</v>
      </c>
      <c r="D48" s="110" t="s">
        <v>137</v>
      </c>
      <c r="E48" s="111">
        <v>227.7</v>
      </c>
      <c r="F48" s="112">
        <v>0</v>
      </c>
      <c r="G48" s="113">
        <f>E48*F48</f>
        <v>0</v>
      </c>
      <c r="I48" s="116"/>
      <c r="J48" s="115"/>
      <c r="K48" s="116">
        <f>E48*J48</f>
        <v>0</v>
      </c>
    </row>
    <row r="49" spans="1:11" ht="12.75">
      <c r="A49" s="107">
        <v>4</v>
      </c>
      <c r="B49" s="108" t="s">
        <v>146</v>
      </c>
      <c r="C49" s="109" t="s">
        <v>147</v>
      </c>
      <c r="D49" s="110" t="s">
        <v>137</v>
      </c>
      <c r="E49" s="111">
        <v>227.7</v>
      </c>
      <c r="F49" s="112">
        <v>0</v>
      </c>
      <c r="G49" s="113">
        <f>E49*F49</f>
        <v>0</v>
      </c>
      <c r="I49" s="116"/>
      <c r="J49" s="115"/>
      <c r="K49" s="116">
        <f>E49*J49</f>
        <v>0</v>
      </c>
    </row>
    <row r="50" spans="1:11" ht="12.75">
      <c r="A50" s="107">
        <v>5</v>
      </c>
      <c r="B50" s="108" t="s">
        <v>148</v>
      </c>
      <c r="C50" s="109" t="s">
        <v>149</v>
      </c>
      <c r="D50" s="110" t="s">
        <v>137</v>
      </c>
      <c r="E50" s="111">
        <v>1146.18</v>
      </c>
      <c r="F50" s="112">
        <v>0</v>
      </c>
      <c r="G50" s="113">
        <f>E50*F50</f>
        <v>0</v>
      </c>
      <c r="I50" s="116"/>
      <c r="J50" s="115"/>
      <c r="K50" s="116">
        <f>E50*J50</f>
        <v>0</v>
      </c>
    </row>
    <row r="51" spans="3:11" ht="12.75">
      <c r="C51" s="119" t="s">
        <v>150</v>
      </c>
      <c r="E51" s="111">
        <v>0</v>
      </c>
      <c r="G51" s="113"/>
      <c r="I51" s="116"/>
      <c r="K51" s="116"/>
    </row>
    <row r="52" spans="3:11" ht="12.75">
      <c r="C52" s="119" t="s">
        <v>151</v>
      </c>
      <c r="E52" s="111">
        <v>1146.18</v>
      </c>
      <c r="G52" s="113"/>
      <c r="I52" s="116"/>
      <c r="K52" s="116"/>
    </row>
    <row r="53" spans="1:11" ht="12.75">
      <c r="A53" s="107">
        <v>6</v>
      </c>
      <c r="B53" s="108" t="s">
        <v>152</v>
      </c>
      <c r="C53" s="109" t="s">
        <v>153</v>
      </c>
      <c r="D53" s="110" t="s">
        <v>137</v>
      </c>
      <c r="E53" s="111">
        <v>573.09</v>
      </c>
      <c r="F53" s="112">
        <v>0</v>
      </c>
      <c r="G53" s="113">
        <f>E53*F53</f>
        <v>0</v>
      </c>
      <c r="I53" s="116"/>
      <c r="J53" s="115"/>
      <c r="K53" s="116">
        <f>E53*J53</f>
        <v>0</v>
      </c>
    </row>
    <row r="54" spans="3:11" ht="12.75">
      <c r="C54" s="119" t="s">
        <v>154</v>
      </c>
      <c r="E54" s="111">
        <v>0</v>
      </c>
      <c r="G54" s="113"/>
      <c r="I54" s="116"/>
      <c r="K54" s="116"/>
    </row>
    <row r="55" spans="3:11" ht="12.75">
      <c r="C55" s="119" t="s">
        <v>155</v>
      </c>
      <c r="E55" s="111">
        <v>573.09</v>
      </c>
      <c r="G55" s="113"/>
      <c r="I55" s="116"/>
      <c r="K55" s="116"/>
    </row>
    <row r="56" spans="1:11" ht="12.75">
      <c r="A56" s="107">
        <v>7</v>
      </c>
      <c r="B56" s="108" t="s">
        <v>156</v>
      </c>
      <c r="C56" s="109" t="s">
        <v>157</v>
      </c>
      <c r="D56" s="110" t="s">
        <v>137</v>
      </c>
      <c r="E56" s="111">
        <v>100</v>
      </c>
      <c r="F56" s="112">
        <v>0</v>
      </c>
      <c r="G56" s="113">
        <f>E56*F56</f>
        <v>0</v>
      </c>
      <c r="I56" s="116"/>
      <c r="J56" s="115"/>
      <c r="K56" s="116">
        <f>E56*J56</f>
        <v>0</v>
      </c>
    </row>
    <row r="57" spans="3:11" ht="12.75">
      <c r="C57" s="119" t="s">
        <v>158</v>
      </c>
      <c r="E57" s="111">
        <v>0</v>
      </c>
      <c r="G57" s="113"/>
      <c r="I57" s="116"/>
      <c r="K57" s="116"/>
    </row>
    <row r="58" spans="3:11" ht="12.75">
      <c r="C58" s="119" t="s">
        <v>159</v>
      </c>
      <c r="E58" s="111">
        <v>100</v>
      </c>
      <c r="G58" s="113"/>
      <c r="I58" s="116"/>
      <c r="K58" s="116"/>
    </row>
    <row r="59" spans="1:11" ht="12.75">
      <c r="A59" s="107">
        <v>8</v>
      </c>
      <c r="B59" s="108" t="s">
        <v>160</v>
      </c>
      <c r="C59" s="109" t="s">
        <v>161</v>
      </c>
      <c r="D59" s="110" t="s">
        <v>137</v>
      </c>
      <c r="E59" s="111">
        <v>50</v>
      </c>
      <c r="F59" s="112">
        <v>0</v>
      </c>
      <c r="G59" s="113">
        <f>E59*F59</f>
        <v>0</v>
      </c>
      <c r="I59" s="116"/>
      <c r="J59" s="115"/>
      <c r="K59" s="116">
        <f>E59*J59</f>
        <v>0</v>
      </c>
    </row>
    <row r="60" spans="3:11" ht="12.75">
      <c r="C60" s="119" t="s">
        <v>154</v>
      </c>
      <c r="E60" s="111">
        <v>0</v>
      </c>
      <c r="G60" s="113"/>
      <c r="I60" s="116"/>
      <c r="K60" s="116"/>
    </row>
    <row r="61" spans="3:11" ht="12.75">
      <c r="C61" s="119" t="s">
        <v>162</v>
      </c>
      <c r="E61" s="111">
        <v>50</v>
      </c>
      <c r="G61" s="113"/>
      <c r="I61" s="116"/>
      <c r="K61" s="116"/>
    </row>
    <row r="62" spans="1:11" ht="12.75">
      <c r="A62" s="107">
        <v>9</v>
      </c>
      <c r="B62" s="108" t="s">
        <v>163</v>
      </c>
      <c r="C62" s="109" t="s">
        <v>164</v>
      </c>
      <c r="D62" s="110" t="s">
        <v>137</v>
      </c>
      <c r="E62" s="111">
        <v>258.969</v>
      </c>
      <c r="F62" s="112">
        <v>0</v>
      </c>
      <c r="G62" s="113">
        <f>E62*F62</f>
        <v>0</v>
      </c>
      <c r="I62" s="116"/>
      <c r="J62" s="115"/>
      <c r="K62" s="116">
        <f>E62*J62</f>
        <v>0</v>
      </c>
    </row>
    <row r="63" spans="3:11" ht="12.75">
      <c r="C63" s="119" t="s">
        <v>165</v>
      </c>
      <c r="E63" s="111">
        <v>0</v>
      </c>
      <c r="G63" s="113"/>
      <c r="I63" s="116"/>
      <c r="K63" s="116"/>
    </row>
    <row r="64" spans="3:11" ht="12.75">
      <c r="C64" s="119" t="s">
        <v>166</v>
      </c>
      <c r="E64" s="111">
        <v>254.29824</v>
      </c>
      <c r="G64" s="113"/>
      <c r="I64" s="116"/>
      <c r="K64" s="116"/>
    </row>
    <row r="65" spans="3:11" ht="12.75">
      <c r="C65" s="119" t="s">
        <v>167</v>
      </c>
      <c r="E65" s="111">
        <v>4.671</v>
      </c>
      <c r="G65" s="113"/>
      <c r="I65" s="116"/>
      <c r="K65" s="116"/>
    </row>
    <row r="66" spans="1:11" ht="12.75">
      <c r="A66" s="107">
        <v>10</v>
      </c>
      <c r="B66" s="108" t="s">
        <v>168</v>
      </c>
      <c r="C66" s="109" t="s">
        <v>169</v>
      </c>
      <c r="D66" s="110" t="s">
        <v>137</v>
      </c>
      <c r="E66" s="111">
        <v>129.485</v>
      </c>
      <c r="F66" s="112">
        <v>0</v>
      </c>
      <c r="G66" s="113">
        <f>E66*F66</f>
        <v>0</v>
      </c>
      <c r="I66" s="116"/>
      <c r="J66" s="115"/>
      <c r="K66" s="116">
        <f>E66*J66</f>
        <v>0</v>
      </c>
    </row>
    <row r="67" spans="3:11" ht="12.75">
      <c r="C67" s="119" t="s">
        <v>154</v>
      </c>
      <c r="E67" s="111">
        <v>0</v>
      </c>
      <c r="G67" s="113"/>
      <c r="I67" s="116"/>
      <c r="K67" s="116"/>
    </row>
    <row r="68" spans="3:11" ht="12.75">
      <c r="C68" s="119" t="s">
        <v>170</v>
      </c>
      <c r="E68" s="111">
        <v>129.4845</v>
      </c>
      <c r="G68" s="113"/>
      <c r="I68" s="116"/>
      <c r="K68" s="116"/>
    </row>
    <row r="69" spans="1:11" ht="12.75">
      <c r="A69" s="107">
        <v>11</v>
      </c>
      <c r="B69" s="108" t="s">
        <v>171</v>
      </c>
      <c r="C69" s="109" t="s">
        <v>172</v>
      </c>
      <c r="D69" s="110" t="s">
        <v>137</v>
      </c>
      <c r="E69" s="111">
        <v>8.414</v>
      </c>
      <c r="F69" s="112">
        <v>0</v>
      </c>
      <c r="G69" s="113">
        <f>E69*F69</f>
        <v>0</v>
      </c>
      <c r="I69" s="116"/>
      <c r="J69" s="115"/>
      <c r="K69" s="116">
        <f>E69*J69</f>
        <v>0</v>
      </c>
    </row>
    <row r="70" spans="3:11" ht="12.75">
      <c r="C70" s="119" t="s">
        <v>173</v>
      </c>
      <c r="E70" s="111">
        <v>0</v>
      </c>
      <c r="G70" s="113"/>
      <c r="I70" s="116"/>
      <c r="K70" s="116"/>
    </row>
    <row r="71" spans="3:11" ht="12.75">
      <c r="C71" s="119" t="s">
        <v>174</v>
      </c>
      <c r="E71" s="111">
        <v>8.41363</v>
      </c>
      <c r="G71" s="113"/>
      <c r="I71" s="116"/>
      <c r="K71" s="116"/>
    </row>
    <row r="72" spans="1:11" ht="12.75">
      <c r="A72" s="107">
        <v>12</v>
      </c>
      <c r="B72" s="108" t="s">
        <v>175</v>
      </c>
      <c r="C72" s="109" t="s">
        <v>176</v>
      </c>
      <c r="D72" s="110" t="s">
        <v>137</v>
      </c>
      <c r="E72" s="111">
        <v>4.207</v>
      </c>
      <c r="F72" s="112">
        <v>0</v>
      </c>
      <c r="G72" s="113">
        <f>E72*F72</f>
        <v>0</v>
      </c>
      <c r="I72" s="116"/>
      <c r="J72" s="115"/>
      <c r="K72" s="116">
        <f>E72*J72</f>
        <v>0</v>
      </c>
    </row>
    <row r="73" spans="3:11" ht="12.75">
      <c r="C73" s="119" t="s">
        <v>154</v>
      </c>
      <c r="E73" s="111">
        <v>0</v>
      </c>
      <c r="G73" s="113"/>
      <c r="I73" s="116"/>
      <c r="K73" s="116"/>
    </row>
    <row r="74" spans="3:11" ht="12.75">
      <c r="C74" s="119" t="s">
        <v>177</v>
      </c>
      <c r="E74" s="111">
        <v>4.207</v>
      </c>
      <c r="G74" s="113"/>
      <c r="I74" s="116"/>
      <c r="K74" s="116"/>
    </row>
    <row r="75" spans="1:11" ht="12.75">
      <c r="A75" s="107">
        <v>13</v>
      </c>
      <c r="B75" s="108" t="s">
        <v>178</v>
      </c>
      <c r="C75" s="109" t="s">
        <v>179</v>
      </c>
      <c r="D75" s="110" t="s">
        <v>91</v>
      </c>
      <c r="E75" s="111">
        <v>575.487</v>
      </c>
      <c r="F75" s="112">
        <v>0.00084</v>
      </c>
      <c r="G75" s="113">
        <f>E75*F75</f>
        <v>0.48340908</v>
      </c>
      <c r="I75" s="116"/>
      <c r="J75" s="115"/>
      <c r="K75" s="116">
        <f>E75*J75</f>
        <v>0</v>
      </c>
    </row>
    <row r="76" spans="3:11" ht="12.75">
      <c r="C76" s="119" t="s">
        <v>180</v>
      </c>
      <c r="E76" s="111">
        <v>575.4872</v>
      </c>
      <c r="G76" s="113"/>
      <c r="I76" s="116"/>
      <c r="K76" s="116"/>
    </row>
    <row r="77" spans="1:11" ht="12.75">
      <c r="A77" s="107">
        <v>14</v>
      </c>
      <c r="B77" s="108" t="s">
        <v>181</v>
      </c>
      <c r="C77" s="109" t="s">
        <v>182</v>
      </c>
      <c r="D77" s="110" t="s">
        <v>91</v>
      </c>
      <c r="E77" s="111">
        <v>575.48</v>
      </c>
      <c r="F77" s="112">
        <v>0</v>
      </c>
      <c r="G77" s="113">
        <f>E77*F77</f>
        <v>0</v>
      </c>
      <c r="I77" s="116"/>
      <c r="J77" s="115"/>
      <c r="K77" s="116">
        <f>E77*J77</f>
        <v>0</v>
      </c>
    </row>
    <row r="78" spans="1:11" ht="12.75">
      <c r="A78" s="107">
        <v>15</v>
      </c>
      <c r="B78" s="108" t="s">
        <v>183</v>
      </c>
      <c r="C78" s="109" t="s">
        <v>184</v>
      </c>
      <c r="D78" s="110" t="s">
        <v>137</v>
      </c>
      <c r="E78" s="111">
        <v>258.969</v>
      </c>
      <c r="F78" s="112">
        <v>0</v>
      </c>
      <c r="G78" s="113">
        <f>E78*F78</f>
        <v>0</v>
      </c>
      <c r="I78" s="116"/>
      <c r="J78" s="115"/>
      <c r="K78" s="116">
        <f>E78*J78</f>
        <v>0</v>
      </c>
    </row>
    <row r="79" spans="1:11" ht="12.75">
      <c r="A79" s="107">
        <v>16</v>
      </c>
      <c r="B79" s="108" t="s">
        <v>185</v>
      </c>
      <c r="C79" s="109" t="s">
        <v>186</v>
      </c>
      <c r="D79" s="110" t="s">
        <v>137</v>
      </c>
      <c r="E79" s="111">
        <v>58.291</v>
      </c>
      <c r="F79" s="112">
        <v>0</v>
      </c>
      <c r="G79" s="113">
        <f>E79*F79</f>
        <v>0</v>
      </c>
      <c r="I79" s="116"/>
      <c r="J79" s="115"/>
      <c r="K79" s="116">
        <f>E79*J79</f>
        <v>0</v>
      </c>
    </row>
    <row r="80" spans="3:11" ht="12.75">
      <c r="C80" s="119" t="s">
        <v>187</v>
      </c>
      <c r="E80" s="111">
        <v>58.2912</v>
      </c>
      <c r="G80" s="113"/>
      <c r="I80" s="116"/>
      <c r="K80" s="116"/>
    </row>
    <row r="81" spans="1:11" ht="12.75">
      <c r="A81" s="126" t="s">
        <v>188</v>
      </c>
      <c r="B81" s="127">
        <v>58337310</v>
      </c>
      <c r="C81" s="109" t="s">
        <v>189</v>
      </c>
      <c r="D81" s="110" t="s">
        <v>126</v>
      </c>
      <c r="E81" s="111">
        <v>93.27</v>
      </c>
      <c r="F81" s="112">
        <v>1</v>
      </c>
      <c r="G81" s="113">
        <f>E81*F81</f>
        <v>93.27</v>
      </c>
      <c r="H81" s="115"/>
      <c r="I81" s="116">
        <f>E81*H81</f>
        <v>0</v>
      </c>
      <c r="K81" s="116"/>
    </row>
    <row r="82" spans="1:11" ht="12.75">
      <c r="A82" s="107">
        <v>17</v>
      </c>
      <c r="B82" s="108" t="s">
        <v>190</v>
      </c>
      <c r="C82" s="109" t="s">
        <v>191</v>
      </c>
      <c r="D82" s="110" t="s">
        <v>137</v>
      </c>
      <c r="E82" s="111">
        <v>200.678</v>
      </c>
      <c r="F82" s="112">
        <v>0</v>
      </c>
      <c r="G82" s="113">
        <f>E82*F82</f>
        <v>0</v>
      </c>
      <c r="I82" s="116"/>
      <c r="J82" s="115"/>
      <c r="K82" s="116">
        <f>E82*J82</f>
        <v>0</v>
      </c>
    </row>
    <row r="83" spans="3:11" ht="12.75">
      <c r="C83" s="119" t="s">
        <v>192</v>
      </c>
      <c r="E83" s="111">
        <v>200.678</v>
      </c>
      <c r="G83" s="113"/>
      <c r="I83" s="116"/>
      <c r="K83" s="116"/>
    </row>
    <row r="84" spans="1:11" ht="12.75">
      <c r="A84" s="107">
        <v>18</v>
      </c>
      <c r="B84" s="108" t="s">
        <v>144</v>
      </c>
      <c r="C84" s="109" t="s">
        <v>145</v>
      </c>
      <c r="D84" s="110" t="s">
        <v>137</v>
      </c>
      <c r="E84" s="111">
        <v>1455.272</v>
      </c>
      <c r="F84" s="112">
        <v>0</v>
      </c>
      <c r="G84" s="113">
        <f>E84*F84</f>
        <v>0</v>
      </c>
      <c r="I84" s="116"/>
      <c r="J84" s="115"/>
      <c r="K84" s="116">
        <f>E84*J84</f>
        <v>0</v>
      </c>
    </row>
    <row r="85" spans="3:11" ht="12.75">
      <c r="C85" s="119" t="s">
        <v>193</v>
      </c>
      <c r="E85" s="111">
        <v>0</v>
      </c>
      <c r="G85" s="113"/>
      <c r="I85" s="116"/>
      <c r="K85" s="116"/>
    </row>
    <row r="86" spans="3:11" ht="12.75">
      <c r="C86" s="119" t="s">
        <v>194</v>
      </c>
      <c r="E86" s="111">
        <v>1455.272</v>
      </c>
      <c r="G86" s="113"/>
      <c r="I86" s="116"/>
      <c r="K86" s="116"/>
    </row>
    <row r="87" spans="1:11" ht="12.75">
      <c r="A87" s="107">
        <v>19</v>
      </c>
      <c r="B87" s="108" t="s">
        <v>146</v>
      </c>
      <c r="C87" s="109" t="s">
        <v>147</v>
      </c>
      <c r="D87" s="110" t="s">
        <v>137</v>
      </c>
      <c r="E87" s="111">
        <v>1455.27</v>
      </c>
      <c r="F87" s="112">
        <v>0</v>
      </c>
      <c r="G87" s="113">
        <f>E87*F87</f>
        <v>0</v>
      </c>
      <c r="I87" s="116"/>
      <c r="J87" s="115"/>
      <c r="K87" s="116">
        <f>E87*J87</f>
        <v>0</v>
      </c>
    </row>
    <row r="88" spans="1:11" ht="12.75">
      <c r="A88" s="107">
        <v>20</v>
      </c>
      <c r="B88" s="108" t="s">
        <v>195</v>
      </c>
      <c r="C88" s="109" t="s">
        <v>196</v>
      </c>
      <c r="D88" s="110" t="s">
        <v>126</v>
      </c>
      <c r="E88" s="111">
        <v>2328</v>
      </c>
      <c r="F88" s="112">
        <v>0</v>
      </c>
      <c r="G88" s="113">
        <f>E88*F88</f>
        <v>0</v>
      </c>
      <c r="I88" s="116"/>
      <c r="J88" s="115"/>
      <c r="K88" s="116">
        <f>E88*J88</f>
        <v>0</v>
      </c>
    </row>
    <row r="89" spans="1:11" ht="12.75">
      <c r="A89" s="107">
        <v>21</v>
      </c>
      <c r="B89" s="108" t="s">
        <v>197</v>
      </c>
      <c r="C89" s="109" t="s">
        <v>198</v>
      </c>
      <c r="D89" s="110" t="s">
        <v>91</v>
      </c>
      <c r="E89" s="111">
        <v>2972</v>
      </c>
      <c r="F89" s="112">
        <v>0</v>
      </c>
      <c r="G89" s="113">
        <f>E89*F89</f>
        <v>0</v>
      </c>
      <c r="I89" s="116"/>
      <c r="J89" s="115"/>
      <c r="K89" s="116">
        <f>E89*J89</f>
        <v>0</v>
      </c>
    </row>
    <row r="90" spans="3:11" ht="12.75">
      <c r="C90" s="119" t="s">
        <v>199</v>
      </c>
      <c r="E90" s="111">
        <v>2972</v>
      </c>
      <c r="G90" s="113"/>
      <c r="I90" s="116"/>
      <c r="K90" s="116"/>
    </row>
    <row r="92" spans="2:3" ht="15">
      <c r="B92" s="106" t="s">
        <v>200</v>
      </c>
      <c r="C92" s="106" t="s">
        <v>201</v>
      </c>
    </row>
    <row r="94" spans="1:11" ht="12.75">
      <c r="A94" s="107">
        <v>1</v>
      </c>
      <c r="B94" s="108" t="s">
        <v>202</v>
      </c>
      <c r="C94" s="109" t="s">
        <v>203</v>
      </c>
      <c r="D94" s="110" t="s">
        <v>91</v>
      </c>
      <c r="E94" s="111">
        <v>1323</v>
      </c>
      <c r="F94" s="112">
        <v>0</v>
      </c>
      <c r="G94" s="113">
        <f>E94*F94</f>
        <v>0</v>
      </c>
      <c r="I94" s="116"/>
      <c r="J94" s="115"/>
      <c r="K94" s="116">
        <f>E94*J94</f>
        <v>0</v>
      </c>
    </row>
    <row r="95" spans="1:11" ht="12.75">
      <c r="A95" s="107">
        <v>2</v>
      </c>
      <c r="B95" s="108" t="s">
        <v>204</v>
      </c>
      <c r="C95" s="109" t="s">
        <v>205</v>
      </c>
      <c r="D95" s="110" t="s">
        <v>137</v>
      </c>
      <c r="E95" s="111">
        <v>198.45</v>
      </c>
      <c r="F95" s="112">
        <v>0</v>
      </c>
      <c r="G95" s="113">
        <f>E95*F95</f>
        <v>0</v>
      </c>
      <c r="I95" s="116"/>
      <c r="J95" s="115"/>
      <c r="K95" s="116">
        <f>E95*J95</f>
        <v>0</v>
      </c>
    </row>
    <row r="96" spans="3:11" ht="12.75">
      <c r="C96" s="119" t="s">
        <v>206</v>
      </c>
      <c r="E96" s="111">
        <v>198.45</v>
      </c>
      <c r="G96" s="113"/>
      <c r="I96" s="116"/>
      <c r="K96" s="116"/>
    </row>
    <row r="97" spans="1:11" ht="12.75">
      <c r="A97" s="107">
        <v>3</v>
      </c>
      <c r="B97" s="108" t="s">
        <v>207</v>
      </c>
      <c r="C97" s="109" t="s">
        <v>208</v>
      </c>
      <c r="D97" s="110" t="s">
        <v>137</v>
      </c>
      <c r="E97" s="111">
        <v>198.45</v>
      </c>
      <c r="F97" s="112">
        <v>0</v>
      </c>
      <c r="G97" s="113">
        <f>E97*F97</f>
        <v>0</v>
      </c>
      <c r="I97" s="116"/>
      <c r="J97" s="115"/>
      <c r="K97" s="116">
        <f>E97*J97</f>
        <v>0</v>
      </c>
    </row>
    <row r="98" spans="1:11" ht="12.75">
      <c r="A98" s="107">
        <v>4</v>
      </c>
      <c r="B98" s="108" t="s">
        <v>209</v>
      </c>
      <c r="C98" s="109" t="s">
        <v>210</v>
      </c>
      <c r="D98" s="110" t="s">
        <v>91</v>
      </c>
      <c r="E98" s="111">
        <v>1323</v>
      </c>
      <c r="F98" s="112">
        <v>0</v>
      </c>
      <c r="G98" s="113">
        <f>E98*F98</f>
        <v>0</v>
      </c>
      <c r="I98" s="116"/>
      <c r="J98" s="115"/>
      <c r="K98" s="116">
        <f>E98*J98</f>
        <v>0</v>
      </c>
    </row>
    <row r="99" spans="3:11" ht="12.75">
      <c r="C99" s="119" t="s">
        <v>211</v>
      </c>
      <c r="E99" s="111">
        <v>0</v>
      </c>
      <c r="G99" s="113"/>
      <c r="I99" s="116"/>
      <c r="K99" s="116"/>
    </row>
    <row r="100" spans="3:11" ht="12.75">
      <c r="C100" s="119" t="s">
        <v>212</v>
      </c>
      <c r="E100" s="111">
        <v>1323</v>
      </c>
      <c r="G100" s="113"/>
      <c r="I100" s="116"/>
      <c r="K100" s="116"/>
    </row>
    <row r="102" spans="2:3" ht="15">
      <c r="B102" s="106" t="s">
        <v>213</v>
      </c>
      <c r="C102" s="106" t="s">
        <v>214</v>
      </c>
    </row>
    <row r="104" spans="1:11" ht="12.75">
      <c r="A104" s="107">
        <v>1</v>
      </c>
      <c r="B104" s="108" t="s">
        <v>215</v>
      </c>
      <c r="C104" s="109" t="s">
        <v>216</v>
      </c>
      <c r="D104" s="110" t="s">
        <v>137</v>
      </c>
      <c r="E104" s="111">
        <v>8.414</v>
      </c>
      <c r="F104" s="112">
        <v>2.25634</v>
      </c>
      <c r="G104" s="113">
        <f>E104*F104</f>
        <v>18.984844759999998</v>
      </c>
      <c r="I104" s="116"/>
      <c r="J104" s="115"/>
      <c r="K104" s="116">
        <f>E104*J104</f>
        <v>0</v>
      </c>
    </row>
    <row r="105" spans="3:11" ht="12.75">
      <c r="C105" s="119" t="s">
        <v>173</v>
      </c>
      <c r="E105" s="111">
        <v>0</v>
      </c>
      <c r="G105" s="113"/>
      <c r="I105" s="116"/>
      <c r="K105" s="116"/>
    </row>
    <row r="106" spans="3:11" ht="12.75">
      <c r="C106" s="119" t="s">
        <v>174</v>
      </c>
      <c r="E106" s="111">
        <v>8.41363</v>
      </c>
      <c r="G106" s="113"/>
      <c r="I106" s="116"/>
      <c r="K106" s="116"/>
    </row>
    <row r="107" spans="1:11" ht="12.75">
      <c r="A107" s="107">
        <v>2</v>
      </c>
      <c r="B107" s="108" t="s">
        <v>217</v>
      </c>
      <c r="C107" s="109" t="s">
        <v>218</v>
      </c>
      <c r="D107" s="110" t="s">
        <v>111</v>
      </c>
      <c r="E107" s="111">
        <v>40</v>
      </c>
      <c r="F107" s="112">
        <v>0</v>
      </c>
      <c r="G107" s="113">
        <f>E107*F107</f>
        <v>0</v>
      </c>
      <c r="I107" s="116"/>
      <c r="J107" s="115"/>
      <c r="K107" s="116">
        <f>E107*J107</f>
        <v>0</v>
      </c>
    </row>
    <row r="108" spans="1:11" ht="12.75">
      <c r="A108" s="107">
        <v>3</v>
      </c>
      <c r="B108" s="108" t="s">
        <v>217</v>
      </c>
      <c r="C108" s="109" t="s">
        <v>219</v>
      </c>
      <c r="D108" s="110" t="s">
        <v>111</v>
      </c>
      <c r="E108" s="111">
        <v>22.5</v>
      </c>
      <c r="F108" s="112">
        <v>0</v>
      </c>
      <c r="G108" s="113">
        <f>E108*F108</f>
        <v>0</v>
      </c>
      <c r="I108" s="116"/>
      <c r="J108" s="115"/>
      <c r="K108" s="116">
        <f>E108*J108</f>
        <v>0</v>
      </c>
    </row>
    <row r="109" spans="1:11" ht="12.75">
      <c r="A109" s="107">
        <v>4</v>
      </c>
      <c r="B109" s="108" t="s">
        <v>217</v>
      </c>
      <c r="C109" s="109" t="s">
        <v>220</v>
      </c>
      <c r="D109" s="110" t="s">
        <v>111</v>
      </c>
      <c r="E109" s="111">
        <v>47</v>
      </c>
      <c r="F109" s="112">
        <v>0</v>
      </c>
      <c r="G109" s="113">
        <f>E109*F109</f>
        <v>0</v>
      </c>
      <c r="I109" s="116"/>
      <c r="J109" s="115"/>
      <c r="K109" s="116">
        <f>E109*J109</f>
        <v>0</v>
      </c>
    </row>
    <row r="110" spans="1:11" ht="12.75">
      <c r="A110" s="107">
        <v>5</v>
      </c>
      <c r="B110" s="108" t="s">
        <v>217</v>
      </c>
      <c r="C110" s="109" t="s">
        <v>221</v>
      </c>
      <c r="D110" s="110" t="s">
        <v>111</v>
      </c>
      <c r="E110" s="111">
        <v>30</v>
      </c>
      <c r="F110" s="112">
        <v>0</v>
      </c>
      <c r="G110" s="113">
        <f>E110*F110</f>
        <v>0</v>
      </c>
      <c r="I110" s="116"/>
      <c r="J110" s="115"/>
      <c r="K110" s="116">
        <f>E110*J110</f>
        <v>0</v>
      </c>
    </row>
    <row r="112" spans="2:3" ht="15">
      <c r="B112" s="106" t="s">
        <v>222</v>
      </c>
      <c r="C112" s="106" t="s">
        <v>223</v>
      </c>
    </row>
    <row r="114" spans="1:11" ht="12.75">
      <c r="A114" s="107">
        <v>1</v>
      </c>
      <c r="B114" s="108" t="s">
        <v>224</v>
      </c>
      <c r="C114" s="109" t="s">
        <v>225</v>
      </c>
      <c r="D114" s="110" t="s">
        <v>91</v>
      </c>
      <c r="E114" s="111">
        <v>992</v>
      </c>
      <c r="F114" s="112">
        <v>0</v>
      </c>
      <c r="G114" s="113">
        <f>E114*F114</f>
        <v>0</v>
      </c>
      <c r="I114" s="116"/>
      <c r="J114" s="115"/>
      <c r="K114" s="116">
        <f>E114*J114</f>
        <v>0</v>
      </c>
    </row>
    <row r="115" spans="3:11" ht="12.75">
      <c r="C115" s="119" t="s">
        <v>226</v>
      </c>
      <c r="E115" s="111">
        <v>0</v>
      </c>
      <c r="G115" s="113"/>
      <c r="I115" s="116"/>
      <c r="K115" s="116"/>
    </row>
    <row r="116" spans="3:11" ht="12.75">
      <c r="C116" s="119" t="s">
        <v>227</v>
      </c>
      <c r="E116" s="111">
        <v>992</v>
      </c>
      <c r="G116" s="113"/>
      <c r="I116" s="116"/>
      <c r="K116" s="116"/>
    </row>
    <row r="117" spans="1:11" ht="12.75">
      <c r="A117" s="107">
        <v>2</v>
      </c>
      <c r="B117" s="108" t="s">
        <v>228</v>
      </c>
      <c r="C117" s="109" t="s">
        <v>229</v>
      </c>
      <c r="D117" s="110" t="s">
        <v>91</v>
      </c>
      <c r="E117" s="111">
        <v>1408</v>
      </c>
      <c r="F117" s="112">
        <v>0</v>
      </c>
      <c r="G117" s="113">
        <f>E117*F117</f>
        <v>0</v>
      </c>
      <c r="I117" s="116"/>
      <c r="J117" s="115"/>
      <c r="K117" s="116">
        <f>E117*J117</f>
        <v>0</v>
      </c>
    </row>
    <row r="118" spans="3:11" ht="12.75">
      <c r="C118" s="119" t="s">
        <v>230</v>
      </c>
      <c r="E118" s="111">
        <v>0</v>
      </c>
      <c r="G118" s="113"/>
      <c r="I118" s="116"/>
      <c r="K118" s="116"/>
    </row>
    <row r="119" spans="3:11" ht="12.75">
      <c r="C119" s="119" t="s">
        <v>231</v>
      </c>
      <c r="E119" s="111">
        <v>1408</v>
      </c>
      <c r="G119" s="113"/>
      <c r="I119" s="116"/>
      <c r="K119" s="116"/>
    </row>
    <row r="120" spans="1:11" ht="12.75">
      <c r="A120" s="107">
        <v>3</v>
      </c>
      <c r="B120" s="108" t="s">
        <v>232</v>
      </c>
      <c r="C120" s="109" t="s">
        <v>233</v>
      </c>
      <c r="D120" s="110" t="s">
        <v>91</v>
      </c>
      <c r="E120" s="111">
        <v>992</v>
      </c>
      <c r="F120" s="112">
        <v>0</v>
      </c>
      <c r="G120" s="113">
        <f>E120*F120</f>
        <v>0</v>
      </c>
      <c r="I120" s="116"/>
      <c r="J120" s="115"/>
      <c r="K120" s="116">
        <f>E120*J120</f>
        <v>0</v>
      </c>
    </row>
    <row r="121" spans="3:11" ht="12.75">
      <c r="C121" s="119" t="s">
        <v>226</v>
      </c>
      <c r="E121" s="111">
        <v>0</v>
      </c>
      <c r="G121" s="113"/>
      <c r="I121" s="116"/>
      <c r="K121" s="116"/>
    </row>
    <row r="122" spans="3:11" ht="12.75">
      <c r="C122" s="119" t="s">
        <v>227</v>
      </c>
      <c r="E122" s="111">
        <v>992</v>
      </c>
      <c r="G122" s="113"/>
      <c r="I122" s="116"/>
      <c r="K122" s="116"/>
    </row>
    <row r="123" spans="1:11" ht="12.75">
      <c r="A123" s="107">
        <v>4</v>
      </c>
      <c r="B123" s="108" t="s">
        <v>234</v>
      </c>
      <c r="C123" s="109" t="s">
        <v>235</v>
      </c>
      <c r="D123" s="110" t="s">
        <v>91</v>
      </c>
      <c r="E123" s="111">
        <v>992</v>
      </c>
      <c r="F123" s="112">
        <v>0</v>
      </c>
      <c r="G123" s="113">
        <f>E123*F123</f>
        <v>0</v>
      </c>
      <c r="I123" s="116"/>
      <c r="J123" s="115"/>
      <c r="K123" s="116">
        <f>E123*J123</f>
        <v>0</v>
      </c>
    </row>
    <row r="124" spans="3:11" ht="12.75">
      <c r="C124" s="119" t="s">
        <v>236</v>
      </c>
      <c r="E124" s="111">
        <v>0</v>
      </c>
      <c r="G124" s="113"/>
      <c r="I124" s="116"/>
      <c r="K124" s="116"/>
    </row>
    <row r="125" spans="3:11" ht="12.75">
      <c r="C125" s="119" t="s">
        <v>227</v>
      </c>
      <c r="E125" s="111">
        <v>992</v>
      </c>
      <c r="G125" s="113"/>
      <c r="I125" s="116"/>
      <c r="K125" s="116"/>
    </row>
    <row r="126" spans="1:11" ht="12.75">
      <c r="A126" s="107">
        <v>5</v>
      </c>
      <c r="B126" s="108" t="s">
        <v>237</v>
      </c>
      <c r="C126" s="109" t="s">
        <v>238</v>
      </c>
      <c r="D126" s="110" t="s">
        <v>91</v>
      </c>
      <c r="E126" s="111">
        <v>992</v>
      </c>
      <c r="F126" s="112">
        <v>0</v>
      </c>
      <c r="G126" s="113">
        <f>E126*F126</f>
        <v>0</v>
      </c>
      <c r="I126" s="116"/>
      <c r="J126" s="115"/>
      <c r="K126" s="116">
        <f>E126*J126</f>
        <v>0</v>
      </c>
    </row>
    <row r="127" spans="3:11" ht="12.75">
      <c r="C127" s="119" t="s">
        <v>239</v>
      </c>
      <c r="E127" s="111">
        <v>0</v>
      </c>
      <c r="G127" s="113"/>
      <c r="I127" s="116"/>
      <c r="K127" s="116"/>
    </row>
    <row r="128" spans="3:11" ht="12.75">
      <c r="C128" s="119" t="s">
        <v>227</v>
      </c>
      <c r="E128" s="111">
        <v>992</v>
      </c>
      <c r="G128" s="113"/>
      <c r="I128" s="116"/>
      <c r="K128" s="116"/>
    </row>
    <row r="129" spans="1:11" ht="12.75">
      <c r="A129" s="107">
        <v>6</v>
      </c>
      <c r="B129" s="108" t="s">
        <v>240</v>
      </c>
      <c r="C129" s="109" t="s">
        <v>241</v>
      </c>
      <c r="D129" s="110" t="s">
        <v>137</v>
      </c>
      <c r="E129" s="111">
        <v>12</v>
      </c>
      <c r="F129" s="112">
        <v>1.837</v>
      </c>
      <c r="G129" s="113">
        <f>E129*F129</f>
        <v>22.044</v>
      </c>
      <c r="I129" s="116"/>
      <c r="J129" s="115"/>
      <c r="K129" s="116">
        <f>E129*J129</f>
        <v>0</v>
      </c>
    </row>
    <row r="130" spans="3:11" ht="12.75">
      <c r="C130" s="119" t="s">
        <v>242</v>
      </c>
      <c r="E130" s="111">
        <v>0</v>
      </c>
      <c r="G130" s="113"/>
      <c r="I130" s="116"/>
      <c r="K130" s="116"/>
    </row>
    <row r="131" spans="3:11" ht="12.75">
      <c r="C131" s="119" t="s">
        <v>243</v>
      </c>
      <c r="E131" s="111">
        <v>12</v>
      </c>
      <c r="G131" s="113"/>
      <c r="I131" s="116"/>
      <c r="K131" s="116"/>
    </row>
    <row r="132" spans="1:11" ht="12.75">
      <c r="A132" s="107">
        <v>7</v>
      </c>
      <c r="B132" s="108" t="s">
        <v>244</v>
      </c>
      <c r="C132" s="109" t="s">
        <v>245</v>
      </c>
      <c r="D132" s="110" t="s">
        <v>91</v>
      </c>
      <c r="E132" s="111">
        <v>992</v>
      </c>
      <c r="F132" s="112">
        <v>0.01185</v>
      </c>
      <c r="G132" s="113">
        <f>E132*F132</f>
        <v>11.755199999999999</v>
      </c>
      <c r="I132" s="116"/>
      <c r="J132" s="115"/>
      <c r="K132" s="116">
        <f>E132*J132</f>
        <v>0</v>
      </c>
    </row>
    <row r="133" spans="3:11" ht="12.75">
      <c r="C133" s="119" t="s">
        <v>246</v>
      </c>
      <c r="E133" s="111">
        <v>0</v>
      </c>
      <c r="G133" s="113"/>
      <c r="I133" s="116"/>
      <c r="K133" s="116"/>
    </row>
    <row r="134" spans="3:11" ht="12.75">
      <c r="C134" s="119" t="s">
        <v>247</v>
      </c>
      <c r="E134" s="111">
        <v>0</v>
      </c>
      <c r="G134" s="113"/>
      <c r="I134" s="116"/>
      <c r="K134" s="116"/>
    </row>
    <row r="135" spans="3:11" ht="12.75">
      <c r="C135" s="119" t="s">
        <v>227</v>
      </c>
      <c r="E135" s="111">
        <v>992</v>
      </c>
      <c r="G135" s="113"/>
      <c r="I135" s="116"/>
      <c r="K135" s="116"/>
    </row>
    <row r="136" spans="1:11" ht="12.75">
      <c r="A136" s="107">
        <v>8</v>
      </c>
      <c r="B136" s="108" t="s">
        <v>224</v>
      </c>
      <c r="C136" s="109" t="s">
        <v>225</v>
      </c>
      <c r="D136" s="110" t="s">
        <v>91</v>
      </c>
      <c r="E136" s="111">
        <v>1539</v>
      </c>
      <c r="F136" s="112">
        <v>0</v>
      </c>
      <c r="G136" s="113">
        <f>E136*F136</f>
        <v>0</v>
      </c>
      <c r="I136" s="116"/>
      <c r="J136" s="115"/>
      <c r="K136" s="116">
        <f>E136*J136</f>
        <v>0</v>
      </c>
    </row>
    <row r="137" spans="3:11" ht="12.75">
      <c r="C137" s="119" t="s">
        <v>248</v>
      </c>
      <c r="E137" s="111">
        <v>0</v>
      </c>
      <c r="G137" s="113"/>
      <c r="I137" s="116"/>
      <c r="K137" s="116"/>
    </row>
    <row r="138" spans="3:11" ht="12.75">
      <c r="C138" s="119" t="s">
        <v>249</v>
      </c>
      <c r="E138" s="111">
        <v>1539</v>
      </c>
      <c r="G138" s="113"/>
      <c r="I138" s="116"/>
      <c r="K138" s="116"/>
    </row>
    <row r="139" spans="1:11" ht="12.75">
      <c r="A139" s="107">
        <v>9</v>
      </c>
      <c r="B139" s="108" t="s">
        <v>250</v>
      </c>
      <c r="C139" s="109" t="s">
        <v>251</v>
      </c>
      <c r="D139" s="110" t="s">
        <v>91</v>
      </c>
      <c r="E139" s="111">
        <v>1539</v>
      </c>
      <c r="F139" s="112">
        <v>0</v>
      </c>
      <c r="G139" s="113">
        <f>E139*F139</f>
        <v>0</v>
      </c>
      <c r="I139" s="116"/>
      <c r="J139" s="115"/>
      <c r="K139" s="116">
        <f>E139*J139</f>
        <v>0</v>
      </c>
    </row>
    <row r="140" spans="3:11" ht="12.75">
      <c r="C140" s="119" t="s">
        <v>248</v>
      </c>
      <c r="E140" s="111">
        <v>0</v>
      </c>
      <c r="G140" s="113"/>
      <c r="I140" s="116"/>
      <c r="K140" s="116"/>
    </row>
    <row r="141" spans="3:11" ht="12.75">
      <c r="C141" s="119" t="s">
        <v>249</v>
      </c>
      <c r="E141" s="111">
        <v>1539</v>
      </c>
      <c r="G141" s="113"/>
      <c r="I141" s="116"/>
      <c r="K141" s="116"/>
    </row>
    <row r="142" spans="1:11" ht="12.75">
      <c r="A142" s="107">
        <v>10</v>
      </c>
      <c r="B142" s="108" t="s">
        <v>252</v>
      </c>
      <c r="C142" s="109" t="s">
        <v>253</v>
      </c>
      <c r="D142" s="110" t="s">
        <v>91</v>
      </c>
      <c r="E142" s="111">
        <v>1539</v>
      </c>
      <c r="F142" s="112">
        <v>0</v>
      </c>
      <c r="G142" s="113">
        <f>E142*F142</f>
        <v>0</v>
      </c>
      <c r="I142" s="116"/>
      <c r="J142" s="115"/>
      <c r="K142" s="116">
        <f>E142*J142</f>
        <v>0</v>
      </c>
    </row>
    <row r="143" spans="3:11" ht="12.75">
      <c r="C143" s="119" t="s">
        <v>254</v>
      </c>
      <c r="E143" s="111">
        <v>0</v>
      </c>
      <c r="G143" s="113"/>
      <c r="I143" s="116"/>
      <c r="K143" s="116"/>
    </row>
    <row r="144" spans="3:11" ht="12.75">
      <c r="C144" s="119" t="s">
        <v>249</v>
      </c>
      <c r="E144" s="111">
        <v>1539</v>
      </c>
      <c r="G144" s="113"/>
      <c r="I144" s="116"/>
      <c r="K144" s="116"/>
    </row>
    <row r="145" spans="1:11" ht="12.75">
      <c r="A145" s="107">
        <v>11</v>
      </c>
      <c r="B145" s="108" t="s">
        <v>255</v>
      </c>
      <c r="C145" s="109" t="s">
        <v>256</v>
      </c>
      <c r="D145" s="110" t="s">
        <v>91</v>
      </c>
      <c r="E145" s="111">
        <v>1539</v>
      </c>
      <c r="F145" s="112">
        <v>0</v>
      </c>
      <c r="G145" s="113">
        <f>E145*F145</f>
        <v>0</v>
      </c>
      <c r="I145" s="116"/>
      <c r="J145" s="115"/>
      <c r="K145" s="116">
        <f>E145*J145</f>
        <v>0</v>
      </c>
    </row>
    <row r="146" spans="3:11" ht="12.75">
      <c r="C146" s="119" t="s">
        <v>257</v>
      </c>
      <c r="E146" s="111">
        <v>0</v>
      </c>
      <c r="G146" s="113"/>
      <c r="I146" s="116"/>
      <c r="K146" s="116"/>
    </row>
    <row r="147" spans="3:11" ht="12.75">
      <c r="C147" s="119" t="s">
        <v>249</v>
      </c>
      <c r="E147" s="111">
        <v>1539</v>
      </c>
      <c r="G147" s="113"/>
      <c r="I147" s="116"/>
      <c r="K147" s="116"/>
    </row>
    <row r="148" spans="1:11" ht="12.75">
      <c r="A148" s="107">
        <v>12</v>
      </c>
      <c r="B148" s="108" t="s">
        <v>217</v>
      </c>
      <c r="C148" s="109" t="s">
        <v>258</v>
      </c>
      <c r="D148" s="110" t="s">
        <v>91</v>
      </c>
      <c r="E148" s="111">
        <v>1539</v>
      </c>
      <c r="F148" s="112">
        <v>0</v>
      </c>
      <c r="G148" s="113">
        <f>E148*F148</f>
        <v>0</v>
      </c>
      <c r="I148" s="116"/>
      <c r="J148" s="115"/>
      <c r="K148" s="116">
        <f>E148*J148</f>
        <v>0</v>
      </c>
    </row>
    <row r="149" spans="1:11" ht="12.75">
      <c r="A149" s="107">
        <v>13</v>
      </c>
      <c r="B149" s="108" t="s">
        <v>217</v>
      </c>
      <c r="C149" s="109" t="s">
        <v>259</v>
      </c>
      <c r="D149" s="110" t="s">
        <v>91</v>
      </c>
      <c r="E149" s="111">
        <v>1539</v>
      </c>
      <c r="F149" s="112">
        <v>0</v>
      </c>
      <c r="G149" s="113">
        <f>E149*F149</f>
        <v>0</v>
      </c>
      <c r="I149" s="116"/>
      <c r="J149" s="115"/>
      <c r="K149" s="116">
        <f>E149*J149</f>
        <v>0</v>
      </c>
    </row>
    <row r="150" spans="3:11" ht="12.75">
      <c r="C150" s="119" t="s">
        <v>260</v>
      </c>
      <c r="E150" s="111">
        <v>0</v>
      </c>
      <c r="G150" s="113"/>
      <c r="I150" s="116"/>
      <c r="K150" s="116"/>
    </row>
    <row r="151" spans="3:11" ht="12.75">
      <c r="C151" s="119" t="s">
        <v>249</v>
      </c>
      <c r="E151" s="111">
        <v>1539</v>
      </c>
      <c r="G151" s="113"/>
      <c r="I151" s="116"/>
      <c r="K151" s="116"/>
    </row>
    <row r="152" spans="1:11" ht="12.75">
      <c r="A152" s="107">
        <v>14</v>
      </c>
      <c r="B152" s="108" t="s">
        <v>261</v>
      </c>
      <c r="C152" s="109" t="s">
        <v>262</v>
      </c>
      <c r="D152" s="110" t="s">
        <v>91</v>
      </c>
      <c r="E152" s="111">
        <v>10</v>
      </c>
      <c r="F152" s="112">
        <v>0</v>
      </c>
      <c r="G152" s="113">
        <f>E152*F152</f>
        <v>0</v>
      </c>
      <c r="I152" s="116"/>
      <c r="J152" s="115"/>
      <c r="K152" s="116">
        <f>E152*J152</f>
        <v>0</v>
      </c>
    </row>
    <row r="153" spans="1:11" ht="12.75">
      <c r="A153" s="126" t="s">
        <v>263</v>
      </c>
      <c r="B153" s="127" t="s">
        <v>264</v>
      </c>
      <c r="C153" s="109" t="s">
        <v>265</v>
      </c>
      <c r="D153" s="110" t="s">
        <v>121</v>
      </c>
      <c r="E153" s="111">
        <v>9</v>
      </c>
      <c r="F153" s="112">
        <v>0.028</v>
      </c>
      <c r="G153" s="113">
        <f>E153*F153</f>
        <v>0.252</v>
      </c>
      <c r="H153" s="115"/>
      <c r="I153" s="116">
        <f>E153*H153</f>
        <v>0</v>
      </c>
      <c r="K153" s="116"/>
    </row>
    <row r="154" spans="1:11" ht="12.75">
      <c r="A154" s="107">
        <v>15</v>
      </c>
      <c r="B154" s="108" t="s">
        <v>266</v>
      </c>
      <c r="C154" s="109" t="s">
        <v>267</v>
      </c>
      <c r="D154" s="110" t="s">
        <v>91</v>
      </c>
      <c r="E154" s="111">
        <v>10</v>
      </c>
      <c r="F154" s="112">
        <v>0</v>
      </c>
      <c r="G154" s="113">
        <f>E154*F154</f>
        <v>0</v>
      </c>
      <c r="I154" s="116"/>
      <c r="J154" s="115"/>
      <c r="K154" s="116">
        <f>E154*J154</f>
        <v>0</v>
      </c>
    </row>
    <row r="155" spans="3:11" ht="12.75">
      <c r="C155" s="119" t="s">
        <v>268</v>
      </c>
      <c r="E155" s="111">
        <v>0</v>
      </c>
      <c r="G155" s="113"/>
      <c r="I155" s="116"/>
      <c r="K155" s="116"/>
    </row>
    <row r="156" spans="3:11" ht="12.75">
      <c r="C156" s="119" t="s">
        <v>269</v>
      </c>
      <c r="E156" s="111">
        <v>10</v>
      </c>
      <c r="G156" s="113"/>
      <c r="I156" s="116"/>
      <c r="K156" s="116"/>
    </row>
    <row r="157" spans="1:11" ht="12.75">
      <c r="A157" s="107">
        <v>16</v>
      </c>
      <c r="B157" s="108" t="s">
        <v>270</v>
      </c>
      <c r="C157" s="109" t="s">
        <v>271</v>
      </c>
      <c r="D157" s="110" t="s">
        <v>91</v>
      </c>
      <c r="E157" s="111">
        <v>406</v>
      </c>
      <c r="F157" s="112">
        <v>0.08425</v>
      </c>
      <c r="G157" s="113">
        <f>E157*F157</f>
        <v>34.2055</v>
      </c>
      <c r="I157" s="116"/>
      <c r="J157" s="115"/>
      <c r="K157" s="116">
        <f>E157*J157</f>
        <v>0</v>
      </c>
    </row>
    <row r="158" spans="3:11" ht="12.75">
      <c r="C158" s="119" t="s">
        <v>272</v>
      </c>
      <c r="E158" s="111">
        <v>0</v>
      </c>
      <c r="G158" s="113"/>
      <c r="I158" s="116"/>
      <c r="K158" s="116"/>
    </row>
    <row r="159" spans="3:11" ht="12.75">
      <c r="C159" s="119" t="s">
        <v>273</v>
      </c>
      <c r="E159" s="111">
        <v>406</v>
      </c>
      <c r="G159" s="113"/>
      <c r="I159" s="116"/>
      <c r="K159" s="116"/>
    </row>
    <row r="160" spans="1:11" ht="12.75">
      <c r="A160" s="126" t="s">
        <v>188</v>
      </c>
      <c r="B160" s="127" t="s">
        <v>264</v>
      </c>
      <c r="C160" s="109" t="s">
        <v>274</v>
      </c>
      <c r="D160" s="110" t="s">
        <v>91</v>
      </c>
      <c r="E160" s="111">
        <v>410</v>
      </c>
      <c r="F160" s="112">
        <v>0.141</v>
      </c>
      <c r="G160" s="113">
        <f>E160*F160</f>
        <v>57.809999999999995</v>
      </c>
      <c r="H160" s="115"/>
      <c r="I160" s="116">
        <f>E160*H160</f>
        <v>0</v>
      </c>
      <c r="K160" s="116"/>
    </row>
    <row r="161" spans="1:11" ht="12.75">
      <c r="A161" s="107">
        <v>17</v>
      </c>
      <c r="B161" s="108" t="s">
        <v>217</v>
      </c>
      <c r="C161" s="109" t="s">
        <v>275</v>
      </c>
      <c r="D161" s="110" t="s">
        <v>111</v>
      </c>
      <c r="E161" s="111">
        <v>319</v>
      </c>
      <c r="F161" s="112">
        <v>0</v>
      </c>
      <c r="G161" s="113">
        <f>E161*F161</f>
        <v>0</v>
      </c>
      <c r="I161" s="116"/>
      <c r="J161" s="115"/>
      <c r="K161" s="116">
        <f>E161*J161</f>
        <v>0</v>
      </c>
    </row>
    <row r="162" spans="3:11" ht="12.75">
      <c r="C162" s="119" t="s">
        <v>276</v>
      </c>
      <c r="E162" s="111">
        <v>0</v>
      </c>
      <c r="G162" s="113"/>
      <c r="I162" s="116"/>
      <c r="K162" s="116"/>
    </row>
    <row r="163" spans="3:11" ht="12.75">
      <c r="C163" s="119" t="s">
        <v>277</v>
      </c>
      <c r="E163" s="111">
        <v>319</v>
      </c>
      <c r="G163" s="113"/>
      <c r="I163" s="116"/>
      <c r="K163" s="116"/>
    </row>
    <row r="164" spans="1:11" ht="12.75">
      <c r="A164" s="107">
        <v>18</v>
      </c>
      <c r="B164" s="108" t="s">
        <v>217</v>
      </c>
      <c r="C164" s="109" t="s">
        <v>278</v>
      </c>
      <c r="D164" s="110" t="s">
        <v>111</v>
      </c>
      <c r="E164" s="111">
        <v>709</v>
      </c>
      <c r="F164" s="112">
        <v>0</v>
      </c>
      <c r="G164" s="113">
        <f>E164*F164</f>
        <v>0</v>
      </c>
      <c r="I164" s="116"/>
      <c r="J164" s="115"/>
      <c r="K164" s="116">
        <f>E164*J164</f>
        <v>0</v>
      </c>
    </row>
    <row r="165" spans="3:11" ht="12.75">
      <c r="C165" s="119" t="s">
        <v>279</v>
      </c>
      <c r="E165" s="111">
        <v>0</v>
      </c>
      <c r="G165" s="113"/>
      <c r="I165" s="116"/>
      <c r="K165" s="116"/>
    </row>
    <row r="166" spans="3:11" ht="12.75">
      <c r="C166" s="119" t="s">
        <v>280</v>
      </c>
      <c r="E166" s="111">
        <v>709</v>
      </c>
      <c r="G166" s="113"/>
      <c r="I166" s="116"/>
      <c r="K166" s="116"/>
    </row>
    <row r="167" spans="1:11" ht="12.75">
      <c r="A167" s="107">
        <v>19</v>
      </c>
      <c r="B167" s="108" t="s">
        <v>281</v>
      </c>
      <c r="C167" s="109" t="s">
        <v>282</v>
      </c>
      <c r="D167" s="110" t="s">
        <v>283</v>
      </c>
      <c r="E167" s="111">
        <v>1</v>
      </c>
      <c r="F167" s="112">
        <v>0</v>
      </c>
      <c r="G167" s="113">
        <f>E167*F167</f>
        <v>0</v>
      </c>
      <c r="I167" s="116"/>
      <c r="J167" s="115"/>
      <c r="K167" s="116">
        <f>E167*J167</f>
        <v>0</v>
      </c>
    </row>
    <row r="168" spans="1:11" ht="12.75">
      <c r="A168" s="107">
        <v>20</v>
      </c>
      <c r="B168" s="108" t="s">
        <v>217</v>
      </c>
      <c r="C168" s="109" t="s">
        <v>284</v>
      </c>
      <c r="D168" s="110" t="s">
        <v>283</v>
      </c>
      <c r="E168" s="111">
        <v>1</v>
      </c>
      <c r="F168" s="112">
        <v>0</v>
      </c>
      <c r="G168" s="113">
        <f>E168*F168</f>
        <v>0</v>
      </c>
      <c r="I168" s="116"/>
      <c r="J168" s="115"/>
      <c r="K168" s="116">
        <f>E168*J168</f>
        <v>0</v>
      </c>
    </row>
    <row r="170" spans="2:3" ht="15">
      <c r="B170" s="106" t="s">
        <v>285</v>
      </c>
      <c r="C170" s="106" t="s">
        <v>286</v>
      </c>
    </row>
    <row r="172" spans="1:11" ht="12.75">
      <c r="A172" s="107">
        <v>1</v>
      </c>
      <c r="B172" s="108" t="s">
        <v>287</v>
      </c>
      <c r="C172" s="109" t="s">
        <v>288</v>
      </c>
      <c r="D172" s="110" t="s">
        <v>91</v>
      </c>
      <c r="E172" s="111">
        <v>455.7</v>
      </c>
      <c r="F172" s="112">
        <v>0</v>
      </c>
      <c r="G172" s="113">
        <f>E172*F172</f>
        <v>0</v>
      </c>
      <c r="I172" s="116"/>
      <c r="J172" s="115"/>
      <c r="K172" s="116">
        <f>E172*J172</f>
        <v>0</v>
      </c>
    </row>
    <row r="173" spans="3:11" ht="12.75">
      <c r="C173" s="119" t="s">
        <v>289</v>
      </c>
      <c r="E173" s="111">
        <v>0</v>
      </c>
      <c r="G173" s="113"/>
      <c r="I173" s="116"/>
      <c r="K173" s="116"/>
    </row>
    <row r="174" spans="3:11" ht="12.75">
      <c r="C174" s="119" t="s">
        <v>290</v>
      </c>
      <c r="E174" s="111">
        <v>455.7</v>
      </c>
      <c r="G174" s="113"/>
      <c r="I174" s="116"/>
      <c r="K174" s="116"/>
    </row>
    <row r="175" spans="1:11" ht="12.75">
      <c r="A175" s="107">
        <v>2</v>
      </c>
      <c r="B175" s="108" t="s">
        <v>291</v>
      </c>
      <c r="C175" s="109" t="s">
        <v>292</v>
      </c>
      <c r="D175" s="110" t="s">
        <v>91</v>
      </c>
      <c r="E175" s="111">
        <v>455.7</v>
      </c>
      <c r="F175" s="112">
        <v>8E-05</v>
      </c>
      <c r="G175" s="113">
        <f>E175*F175</f>
        <v>0.036456</v>
      </c>
      <c r="I175" s="116"/>
      <c r="J175" s="115"/>
      <c r="K175" s="116">
        <f>E175*J175</f>
        <v>0</v>
      </c>
    </row>
    <row r="176" spans="1:11" ht="12.75">
      <c r="A176" s="107">
        <v>3</v>
      </c>
      <c r="B176" s="108" t="s">
        <v>293</v>
      </c>
      <c r="C176" s="109" t="s">
        <v>294</v>
      </c>
      <c r="D176" s="110" t="s">
        <v>91</v>
      </c>
      <c r="E176" s="111">
        <v>455.7</v>
      </c>
      <c r="F176" s="112">
        <v>0.00023</v>
      </c>
      <c r="G176" s="113">
        <f>E176*F176</f>
        <v>0.104811</v>
      </c>
      <c r="I176" s="116"/>
      <c r="J176" s="115"/>
      <c r="K176" s="116">
        <f>E176*J176</f>
        <v>0</v>
      </c>
    </row>
    <row r="178" spans="2:3" ht="15">
      <c r="B178" s="106" t="s">
        <v>295</v>
      </c>
      <c r="C178" s="106" t="s">
        <v>296</v>
      </c>
    </row>
    <row r="180" spans="1:11" ht="12.75">
      <c r="A180" s="107">
        <v>1</v>
      </c>
      <c r="B180" s="108" t="s">
        <v>297</v>
      </c>
      <c r="C180" s="109" t="s">
        <v>298</v>
      </c>
      <c r="D180" s="110" t="s">
        <v>111</v>
      </c>
      <c r="E180" s="111">
        <v>517</v>
      </c>
      <c r="F180" s="112">
        <v>0.22129</v>
      </c>
      <c r="G180" s="113">
        <f>E180*F180</f>
        <v>114.40692999999999</v>
      </c>
      <c r="I180" s="116"/>
      <c r="J180" s="115"/>
      <c r="K180" s="116">
        <f>E180*J180</f>
        <v>0</v>
      </c>
    </row>
    <row r="181" spans="1:11" ht="12.75">
      <c r="A181" s="107">
        <v>2</v>
      </c>
      <c r="B181" s="108" t="s">
        <v>299</v>
      </c>
      <c r="C181" s="109" t="s">
        <v>300</v>
      </c>
      <c r="D181" s="110" t="s">
        <v>111</v>
      </c>
      <c r="E181" s="111">
        <v>108</v>
      </c>
      <c r="F181" s="112">
        <v>0.22657</v>
      </c>
      <c r="G181" s="113">
        <f>E181*F181</f>
        <v>24.469559999999998</v>
      </c>
      <c r="I181" s="116"/>
      <c r="J181" s="115"/>
      <c r="K181" s="116">
        <f>E181*J181</f>
        <v>0</v>
      </c>
    </row>
    <row r="182" spans="3:11" ht="12.75">
      <c r="C182" s="119" t="s">
        <v>301</v>
      </c>
      <c r="E182" s="111">
        <v>108</v>
      </c>
      <c r="G182" s="113"/>
      <c r="I182" s="116"/>
      <c r="K182" s="116"/>
    </row>
    <row r="183" spans="1:11" ht="12.75">
      <c r="A183" s="107">
        <v>3</v>
      </c>
      <c r="B183" s="108" t="s">
        <v>302</v>
      </c>
      <c r="C183" s="109" t="s">
        <v>303</v>
      </c>
      <c r="D183" s="110" t="s">
        <v>111</v>
      </c>
      <c r="E183" s="111">
        <v>625</v>
      </c>
      <c r="F183" s="112">
        <v>0</v>
      </c>
      <c r="G183" s="113">
        <f>E183*F183</f>
        <v>0</v>
      </c>
      <c r="I183" s="116"/>
      <c r="J183" s="115"/>
      <c r="K183" s="116">
        <f>E183*J183</f>
        <v>0</v>
      </c>
    </row>
    <row r="184" spans="1:11" ht="12.75">
      <c r="A184" s="107">
        <v>4</v>
      </c>
      <c r="B184" s="108" t="s">
        <v>304</v>
      </c>
      <c r="C184" s="109" t="s">
        <v>305</v>
      </c>
      <c r="D184" s="110" t="s">
        <v>137</v>
      </c>
      <c r="E184" s="111">
        <v>14.303</v>
      </c>
      <c r="F184" s="112">
        <v>0</v>
      </c>
      <c r="G184" s="113">
        <f>E184*F184</f>
        <v>0</v>
      </c>
      <c r="I184" s="116"/>
      <c r="J184" s="115"/>
      <c r="K184" s="116">
        <f>E184*J184</f>
        <v>0</v>
      </c>
    </row>
    <row r="185" spans="3:11" ht="12.75">
      <c r="C185" s="119" t="s">
        <v>306</v>
      </c>
      <c r="E185" s="111">
        <v>0</v>
      </c>
      <c r="G185" s="113"/>
      <c r="I185" s="116"/>
      <c r="K185" s="116"/>
    </row>
    <row r="186" spans="3:11" ht="12.75">
      <c r="C186" s="119" t="s">
        <v>307</v>
      </c>
      <c r="E186" s="111">
        <v>14.3028</v>
      </c>
      <c r="G186" s="113"/>
      <c r="I186" s="116"/>
      <c r="K186" s="116"/>
    </row>
    <row r="187" spans="1:11" ht="12.75">
      <c r="A187" s="107">
        <v>5</v>
      </c>
      <c r="B187" s="108" t="s">
        <v>308</v>
      </c>
      <c r="C187" s="109" t="s">
        <v>309</v>
      </c>
      <c r="D187" s="110" t="s">
        <v>111</v>
      </c>
      <c r="E187" s="111">
        <v>3</v>
      </c>
      <c r="F187" s="112">
        <v>0.00159</v>
      </c>
      <c r="G187" s="113">
        <f>E187*F187</f>
        <v>0.00477</v>
      </c>
      <c r="I187" s="116"/>
      <c r="J187" s="115"/>
      <c r="K187" s="116">
        <f>E187*J187</f>
        <v>0</v>
      </c>
    </row>
    <row r="188" spans="1:11" ht="12.75">
      <c r="A188" s="107">
        <v>6</v>
      </c>
      <c r="B188" s="108" t="s">
        <v>310</v>
      </c>
      <c r="C188" s="109" t="s">
        <v>311</v>
      </c>
      <c r="D188" s="110" t="s">
        <v>111</v>
      </c>
      <c r="E188" s="111">
        <v>158.92</v>
      </c>
      <c r="F188" s="112">
        <v>0.00482</v>
      </c>
      <c r="G188" s="113">
        <f>E188*F188</f>
        <v>0.7659943999999999</v>
      </c>
      <c r="I188" s="116"/>
      <c r="J188" s="115"/>
      <c r="K188" s="116">
        <f>E188*J188</f>
        <v>0</v>
      </c>
    </row>
    <row r="189" spans="3:11" ht="12.75">
      <c r="C189" s="119" t="s">
        <v>312</v>
      </c>
      <c r="E189" s="111">
        <v>158.92</v>
      </c>
      <c r="G189" s="113"/>
      <c r="I189" s="116"/>
      <c r="K189" s="116"/>
    </row>
    <row r="190" spans="1:11" ht="12.75">
      <c r="A190" s="107">
        <v>7</v>
      </c>
      <c r="B190" s="108" t="s">
        <v>313</v>
      </c>
      <c r="C190" s="109" t="s">
        <v>314</v>
      </c>
      <c r="D190" s="110" t="s">
        <v>111</v>
      </c>
      <c r="E190" s="111">
        <v>162.92</v>
      </c>
      <c r="F190" s="112">
        <v>0</v>
      </c>
      <c r="G190" s="113">
        <f aca="true" t="shared" si="2" ref="G190:G197">E190*F190</f>
        <v>0</v>
      </c>
      <c r="I190" s="116"/>
      <c r="J190" s="115"/>
      <c r="K190" s="116">
        <f aca="true" t="shared" si="3" ref="K190:K197">E190*J190</f>
        <v>0</v>
      </c>
    </row>
    <row r="191" spans="1:11" ht="12.75">
      <c r="A191" s="107">
        <v>8</v>
      </c>
      <c r="B191" s="108" t="s">
        <v>315</v>
      </c>
      <c r="C191" s="109" t="s">
        <v>316</v>
      </c>
      <c r="D191" s="110" t="s">
        <v>317</v>
      </c>
      <c r="E191" s="111">
        <v>4</v>
      </c>
      <c r="F191" s="112">
        <v>0.05906</v>
      </c>
      <c r="G191" s="113">
        <f t="shared" si="2"/>
        <v>0.23624</v>
      </c>
      <c r="I191" s="116"/>
      <c r="J191" s="115"/>
      <c r="K191" s="116">
        <f t="shared" si="3"/>
        <v>0</v>
      </c>
    </row>
    <row r="192" spans="1:11" ht="12.75">
      <c r="A192" s="107">
        <v>9</v>
      </c>
      <c r="B192" s="108" t="s">
        <v>318</v>
      </c>
      <c r="C192" s="109" t="s">
        <v>319</v>
      </c>
      <c r="D192" s="110" t="s">
        <v>317</v>
      </c>
      <c r="E192" s="111">
        <v>4</v>
      </c>
      <c r="F192" s="112">
        <v>0.06906</v>
      </c>
      <c r="G192" s="113">
        <f t="shared" si="2"/>
        <v>0.27624</v>
      </c>
      <c r="I192" s="116"/>
      <c r="J192" s="115"/>
      <c r="K192" s="116">
        <f t="shared" si="3"/>
        <v>0</v>
      </c>
    </row>
    <row r="193" spans="1:11" ht="12.75">
      <c r="A193" s="107">
        <v>10</v>
      </c>
      <c r="B193" s="108" t="s">
        <v>320</v>
      </c>
      <c r="C193" s="109" t="s">
        <v>321</v>
      </c>
      <c r="D193" s="110" t="s">
        <v>317</v>
      </c>
      <c r="E193" s="111">
        <v>2</v>
      </c>
      <c r="F193" s="112">
        <v>0.07806</v>
      </c>
      <c r="G193" s="113">
        <f t="shared" si="2"/>
        <v>0.15612</v>
      </c>
      <c r="I193" s="116"/>
      <c r="J193" s="115"/>
      <c r="K193" s="116">
        <f t="shared" si="3"/>
        <v>0</v>
      </c>
    </row>
    <row r="194" spans="1:11" ht="12.75">
      <c r="A194" s="107">
        <v>11</v>
      </c>
      <c r="B194" s="108" t="s">
        <v>322</v>
      </c>
      <c r="C194" s="109" t="s">
        <v>323</v>
      </c>
      <c r="D194" s="110" t="s">
        <v>317</v>
      </c>
      <c r="E194" s="111">
        <v>9</v>
      </c>
      <c r="F194" s="112">
        <v>0.01818</v>
      </c>
      <c r="G194" s="113">
        <f t="shared" si="2"/>
        <v>0.16362000000000002</v>
      </c>
      <c r="I194" s="116"/>
      <c r="J194" s="115"/>
      <c r="K194" s="116">
        <f t="shared" si="3"/>
        <v>0</v>
      </c>
    </row>
    <row r="195" spans="1:11" ht="12.75">
      <c r="A195" s="107">
        <v>12</v>
      </c>
      <c r="B195" s="108" t="s">
        <v>324</v>
      </c>
      <c r="C195" s="109" t="s">
        <v>325</v>
      </c>
      <c r="D195" s="110" t="s">
        <v>317</v>
      </c>
      <c r="E195" s="111">
        <v>1</v>
      </c>
      <c r="F195" s="112">
        <v>0.02672</v>
      </c>
      <c r="G195" s="113">
        <f t="shared" si="2"/>
        <v>0.02672</v>
      </c>
      <c r="I195" s="116"/>
      <c r="J195" s="115"/>
      <c r="K195" s="116">
        <f t="shared" si="3"/>
        <v>0</v>
      </c>
    </row>
    <row r="196" spans="1:11" ht="12.75">
      <c r="A196" s="107">
        <v>13</v>
      </c>
      <c r="B196" s="108" t="s">
        <v>326</v>
      </c>
      <c r="C196" s="109" t="s">
        <v>327</v>
      </c>
      <c r="D196" s="110" t="s">
        <v>317</v>
      </c>
      <c r="E196" s="111">
        <v>10</v>
      </c>
      <c r="F196" s="112">
        <v>0.00622</v>
      </c>
      <c r="G196" s="113">
        <f t="shared" si="2"/>
        <v>0.0622</v>
      </c>
      <c r="I196" s="116"/>
      <c r="J196" s="115"/>
      <c r="K196" s="116">
        <f t="shared" si="3"/>
        <v>0</v>
      </c>
    </row>
    <row r="197" spans="1:11" ht="12.75">
      <c r="A197" s="107">
        <v>14</v>
      </c>
      <c r="B197" s="108" t="s">
        <v>328</v>
      </c>
      <c r="C197" s="109" t="s">
        <v>329</v>
      </c>
      <c r="D197" s="110" t="s">
        <v>317</v>
      </c>
      <c r="E197" s="111">
        <v>8</v>
      </c>
      <c r="F197" s="112">
        <v>0.03636</v>
      </c>
      <c r="G197" s="113">
        <f t="shared" si="2"/>
        <v>0.29088</v>
      </c>
      <c r="I197" s="116"/>
      <c r="J197" s="115"/>
      <c r="K197" s="116">
        <f t="shared" si="3"/>
        <v>0</v>
      </c>
    </row>
    <row r="198" spans="3:11" ht="12.75">
      <c r="C198" s="119" t="s">
        <v>330</v>
      </c>
      <c r="E198" s="111">
        <v>0</v>
      </c>
      <c r="G198" s="113"/>
      <c r="I198" s="116"/>
      <c r="K198" s="116"/>
    </row>
    <row r="199" spans="3:11" ht="12.75">
      <c r="C199" s="119" t="s">
        <v>331</v>
      </c>
      <c r="E199" s="111">
        <v>8</v>
      </c>
      <c r="G199" s="113"/>
      <c r="I199" s="116"/>
      <c r="K199" s="116"/>
    </row>
    <row r="200" spans="1:11" ht="12.75">
      <c r="A200" s="107">
        <v>15</v>
      </c>
      <c r="B200" s="108" t="s">
        <v>332</v>
      </c>
      <c r="C200" s="109" t="s">
        <v>333</v>
      </c>
      <c r="D200" s="110" t="s">
        <v>317</v>
      </c>
      <c r="E200" s="111">
        <v>2</v>
      </c>
      <c r="F200" s="112">
        <v>0.03535</v>
      </c>
      <c r="G200" s="113">
        <f>E200*F200</f>
        <v>0.0707</v>
      </c>
      <c r="I200" s="116"/>
      <c r="J200" s="115"/>
      <c r="K200" s="116">
        <f>E200*J200</f>
        <v>0</v>
      </c>
    </row>
    <row r="201" spans="1:11" ht="12.75">
      <c r="A201" s="107">
        <v>16</v>
      </c>
      <c r="B201" s="108" t="s">
        <v>334</v>
      </c>
      <c r="C201" s="109" t="s">
        <v>335</v>
      </c>
      <c r="D201" s="110" t="s">
        <v>317</v>
      </c>
      <c r="E201" s="111">
        <v>9</v>
      </c>
      <c r="F201" s="112">
        <v>0.00324</v>
      </c>
      <c r="G201" s="113">
        <f>E201*F201</f>
        <v>0.02916</v>
      </c>
      <c r="I201" s="116"/>
      <c r="J201" s="115"/>
      <c r="K201" s="116">
        <f>E201*J201</f>
        <v>0</v>
      </c>
    </row>
    <row r="202" spans="1:11" ht="12.75">
      <c r="A202" s="126" t="s">
        <v>188</v>
      </c>
      <c r="B202" s="127" t="s">
        <v>264</v>
      </c>
      <c r="C202" s="109" t="s">
        <v>336</v>
      </c>
      <c r="D202" s="110" t="s">
        <v>121</v>
      </c>
      <c r="E202" s="111">
        <v>9</v>
      </c>
      <c r="F202" s="112">
        <v>0</v>
      </c>
      <c r="G202" s="113">
        <f>E202*F202</f>
        <v>0</v>
      </c>
      <c r="H202" s="115"/>
      <c r="I202" s="116">
        <f>E202*H202</f>
        <v>0</v>
      </c>
      <c r="K202" s="116"/>
    </row>
    <row r="203" spans="1:11" ht="12.75">
      <c r="A203" s="107">
        <v>17</v>
      </c>
      <c r="B203" s="108" t="s">
        <v>217</v>
      </c>
      <c r="C203" s="109" t="s">
        <v>337</v>
      </c>
      <c r="D203" s="110" t="s">
        <v>121</v>
      </c>
      <c r="E203" s="111">
        <v>5</v>
      </c>
      <c r="F203" s="112">
        <v>0</v>
      </c>
      <c r="G203" s="113">
        <f>E203*F203</f>
        <v>0</v>
      </c>
      <c r="I203" s="116"/>
      <c r="J203" s="115"/>
      <c r="K203" s="116">
        <f>E203*J203</f>
        <v>0</v>
      </c>
    </row>
    <row r="204" spans="1:11" ht="12.75">
      <c r="A204" s="107">
        <v>18</v>
      </c>
      <c r="B204" s="108" t="s">
        <v>338</v>
      </c>
      <c r="C204" s="109" t="s">
        <v>339</v>
      </c>
      <c r="D204" s="110" t="s">
        <v>283</v>
      </c>
      <c r="E204" s="111">
        <v>1</v>
      </c>
      <c r="F204" s="112">
        <v>0</v>
      </c>
      <c r="G204" s="113">
        <f>E204*F204</f>
        <v>0</v>
      </c>
      <c r="I204" s="116"/>
      <c r="J204" s="115"/>
      <c r="K204" s="116">
        <f>E204*J204</f>
        <v>0</v>
      </c>
    </row>
    <row r="206" spans="2:3" ht="15">
      <c r="B206" s="106" t="s">
        <v>340</v>
      </c>
      <c r="C206" s="106" t="s">
        <v>341</v>
      </c>
    </row>
    <row r="208" spans="1:11" ht="12.75">
      <c r="A208" s="107">
        <v>1</v>
      </c>
      <c r="B208" s="108" t="s">
        <v>342</v>
      </c>
      <c r="C208" s="109" t="s">
        <v>343</v>
      </c>
      <c r="D208" s="110" t="s">
        <v>111</v>
      </c>
      <c r="E208" s="111">
        <v>633</v>
      </c>
      <c r="F208" s="112">
        <v>0.10108</v>
      </c>
      <c r="G208" s="113">
        <f>E208*F208</f>
        <v>63.98364</v>
      </c>
      <c r="I208" s="116"/>
      <c r="J208" s="115"/>
      <c r="K208" s="116">
        <f>E208*J208</f>
        <v>0</v>
      </c>
    </row>
    <row r="209" spans="3:11" ht="12.75">
      <c r="C209" s="119" t="s">
        <v>344</v>
      </c>
      <c r="E209" s="111">
        <v>633</v>
      </c>
      <c r="G209" s="113"/>
      <c r="I209" s="116"/>
      <c r="K209" s="116"/>
    </row>
    <row r="210" spans="1:11" ht="12.75">
      <c r="A210" s="126" t="s">
        <v>345</v>
      </c>
      <c r="B210" s="127" t="s">
        <v>264</v>
      </c>
      <c r="C210" s="109" t="s">
        <v>346</v>
      </c>
      <c r="D210" s="110" t="s">
        <v>121</v>
      </c>
      <c r="E210" s="111">
        <v>640</v>
      </c>
      <c r="F210" s="112">
        <v>0.021</v>
      </c>
      <c r="G210" s="113">
        <f>E210*F210</f>
        <v>13.440000000000001</v>
      </c>
      <c r="H210" s="115"/>
      <c r="I210" s="116">
        <f>E210*H210</f>
        <v>0</v>
      </c>
      <c r="K210" s="116"/>
    </row>
    <row r="211" spans="1:11" ht="12.75">
      <c r="A211" s="107">
        <v>2</v>
      </c>
      <c r="B211" s="108" t="s">
        <v>347</v>
      </c>
      <c r="C211" s="109" t="s">
        <v>348</v>
      </c>
      <c r="D211" s="110" t="s">
        <v>111</v>
      </c>
      <c r="E211" s="111">
        <v>22</v>
      </c>
      <c r="F211" s="112">
        <v>0.1554</v>
      </c>
      <c r="G211" s="113">
        <f>E211*F211</f>
        <v>3.4188</v>
      </c>
      <c r="I211" s="116"/>
      <c r="J211" s="115"/>
      <c r="K211" s="116">
        <f>E211*J211</f>
        <v>0</v>
      </c>
    </row>
    <row r="212" spans="3:11" ht="12.75">
      <c r="C212" s="119" t="s">
        <v>242</v>
      </c>
      <c r="E212" s="111">
        <v>0</v>
      </c>
      <c r="G212" s="113"/>
      <c r="I212" s="116"/>
      <c r="K212" s="116"/>
    </row>
    <row r="213" spans="3:11" ht="12.75">
      <c r="C213" s="119" t="s">
        <v>349</v>
      </c>
      <c r="E213" s="111">
        <v>22</v>
      </c>
      <c r="G213" s="113"/>
      <c r="I213" s="116"/>
      <c r="K213" s="116"/>
    </row>
    <row r="214" spans="1:11" ht="12.75">
      <c r="A214" s="126" t="s">
        <v>350</v>
      </c>
      <c r="B214" s="127" t="s">
        <v>264</v>
      </c>
      <c r="C214" s="109" t="s">
        <v>351</v>
      </c>
      <c r="D214" s="110" t="s">
        <v>121</v>
      </c>
      <c r="E214" s="111">
        <v>18</v>
      </c>
      <c r="F214" s="112">
        <v>0.021</v>
      </c>
      <c r="G214" s="113">
        <f aca="true" t="shared" si="4" ref="G214:G228">E214*F214</f>
        <v>0.378</v>
      </c>
      <c r="H214" s="115"/>
      <c r="I214" s="116">
        <f>E214*H214</f>
        <v>0</v>
      </c>
      <c r="K214" s="116"/>
    </row>
    <row r="215" spans="1:11" ht="12.75">
      <c r="A215" s="126" t="s">
        <v>352</v>
      </c>
      <c r="B215" s="127" t="s">
        <v>264</v>
      </c>
      <c r="C215" s="109" t="s">
        <v>353</v>
      </c>
      <c r="D215" s="110" t="s">
        <v>121</v>
      </c>
      <c r="E215" s="111">
        <v>4</v>
      </c>
      <c r="F215" s="112">
        <v>0.0105</v>
      </c>
      <c r="G215" s="113">
        <f t="shared" si="4"/>
        <v>0.042</v>
      </c>
      <c r="H215" s="115"/>
      <c r="I215" s="116">
        <f>E215*H215</f>
        <v>0</v>
      </c>
      <c r="K215" s="116"/>
    </row>
    <row r="216" spans="1:11" ht="12.75">
      <c r="A216" s="126" t="s">
        <v>354</v>
      </c>
      <c r="B216" s="127" t="s">
        <v>264</v>
      </c>
      <c r="C216" s="109" t="s">
        <v>355</v>
      </c>
      <c r="D216" s="110" t="s">
        <v>121</v>
      </c>
      <c r="E216" s="111">
        <v>4</v>
      </c>
      <c r="F216" s="112">
        <v>0.012</v>
      </c>
      <c r="G216" s="113">
        <f t="shared" si="4"/>
        <v>0.048</v>
      </c>
      <c r="H216" s="115"/>
      <c r="I216" s="116">
        <f>E216*H216</f>
        <v>0</v>
      </c>
      <c r="K216" s="116"/>
    </row>
    <row r="217" spans="1:11" ht="12.75">
      <c r="A217" s="107">
        <v>3</v>
      </c>
      <c r="B217" s="108" t="s">
        <v>338</v>
      </c>
      <c r="C217" s="109" t="s">
        <v>356</v>
      </c>
      <c r="D217" s="110" t="s">
        <v>111</v>
      </c>
      <c r="E217" s="111">
        <v>20</v>
      </c>
      <c r="F217" s="112">
        <v>0</v>
      </c>
      <c r="G217" s="113">
        <f t="shared" si="4"/>
        <v>0</v>
      </c>
      <c r="I217" s="116"/>
      <c r="J217" s="115"/>
      <c r="K217" s="116">
        <f>E217*J217</f>
        <v>0</v>
      </c>
    </row>
    <row r="218" spans="1:11" ht="12.75">
      <c r="A218" s="126" t="s">
        <v>357</v>
      </c>
      <c r="B218" s="127" t="s">
        <v>264</v>
      </c>
      <c r="C218" s="109" t="s">
        <v>358</v>
      </c>
      <c r="D218" s="110" t="s">
        <v>121</v>
      </c>
      <c r="E218" s="111">
        <v>18</v>
      </c>
      <c r="F218" s="112">
        <v>0.04</v>
      </c>
      <c r="G218" s="113">
        <f t="shared" si="4"/>
        <v>0.72</v>
      </c>
      <c r="H218" s="115"/>
      <c r="I218" s="116">
        <f>E218*H218</f>
        <v>0</v>
      </c>
      <c r="K218" s="116"/>
    </row>
    <row r="219" spans="1:11" ht="12.75">
      <c r="A219" s="126" t="s">
        <v>359</v>
      </c>
      <c r="B219" s="127"/>
      <c r="C219" s="109" t="s">
        <v>360</v>
      </c>
      <c r="D219" s="110" t="s">
        <v>121</v>
      </c>
      <c r="E219" s="111">
        <v>4</v>
      </c>
      <c r="F219" s="112">
        <v>0.0227</v>
      </c>
      <c r="G219" s="113">
        <f t="shared" si="4"/>
        <v>0.0908</v>
      </c>
      <c r="H219" s="115"/>
      <c r="I219" s="116">
        <f>E219*H219</f>
        <v>0</v>
      </c>
      <c r="K219" s="116"/>
    </row>
    <row r="220" spans="1:11" ht="12.75">
      <c r="A220" s="107">
        <v>4</v>
      </c>
      <c r="B220" s="108" t="s">
        <v>217</v>
      </c>
      <c r="C220" s="109" t="s">
        <v>361</v>
      </c>
      <c r="D220" s="110" t="s">
        <v>121</v>
      </c>
      <c r="E220" s="111">
        <v>1</v>
      </c>
      <c r="F220" s="112">
        <v>0</v>
      </c>
      <c r="G220" s="113">
        <f t="shared" si="4"/>
        <v>0</v>
      </c>
      <c r="I220" s="116"/>
      <c r="J220" s="115"/>
      <c r="K220" s="116">
        <f>E220*J220</f>
        <v>0</v>
      </c>
    </row>
    <row r="221" spans="1:11" ht="12.75">
      <c r="A221" s="107">
        <v>5</v>
      </c>
      <c r="B221" s="108" t="s">
        <v>362</v>
      </c>
      <c r="C221" s="109" t="s">
        <v>363</v>
      </c>
      <c r="D221" s="110" t="s">
        <v>111</v>
      </c>
      <c r="E221" s="111">
        <v>70.5</v>
      </c>
      <c r="F221" s="112">
        <v>0.29221</v>
      </c>
      <c r="G221" s="113">
        <f t="shared" si="4"/>
        <v>20.600805</v>
      </c>
      <c r="I221" s="116"/>
      <c r="J221" s="115"/>
      <c r="K221" s="116">
        <f>E221*J221</f>
        <v>0</v>
      </c>
    </row>
    <row r="222" spans="1:11" ht="12.75">
      <c r="A222" s="126" t="s">
        <v>364</v>
      </c>
      <c r="B222" s="127" t="s">
        <v>264</v>
      </c>
      <c r="C222" s="109" t="s">
        <v>365</v>
      </c>
      <c r="D222" s="110" t="s">
        <v>121</v>
      </c>
      <c r="E222" s="111">
        <v>69</v>
      </c>
      <c r="F222" s="112">
        <v>0.01</v>
      </c>
      <c r="G222" s="113">
        <f t="shared" si="4"/>
        <v>0.6900000000000001</v>
      </c>
      <c r="H222" s="115"/>
      <c r="I222" s="116">
        <f>E222*H222</f>
        <v>0</v>
      </c>
      <c r="K222" s="116"/>
    </row>
    <row r="223" spans="1:11" ht="12.75">
      <c r="A223" s="126" t="s">
        <v>366</v>
      </c>
      <c r="B223" s="127" t="s">
        <v>264</v>
      </c>
      <c r="C223" s="109" t="s">
        <v>367</v>
      </c>
      <c r="D223" s="110" t="s">
        <v>121</v>
      </c>
      <c r="E223" s="111">
        <v>1</v>
      </c>
      <c r="F223" s="112">
        <v>0.005</v>
      </c>
      <c r="G223" s="113">
        <f t="shared" si="4"/>
        <v>0.005</v>
      </c>
      <c r="H223" s="115"/>
      <c r="I223" s="116">
        <f>E223*H223</f>
        <v>0</v>
      </c>
      <c r="K223" s="116"/>
    </row>
    <row r="224" spans="1:11" ht="12.75">
      <c r="A224" s="126" t="s">
        <v>368</v>
      </c>
      <c r="B224" s="127" t="s">
        <v>264</v>
      </c>
      <c r="C224" s="109" t="s">
        <v>369</v>
      </c>
      <c r="D224" s="110" t="s">
        <v>121</v>
      </c>
      <c r="E224" s="111">
        <v>2</v>
      </c>
      <c r="F224" s="112">
        <v>0.008</v>
      </c>
      <c r="G224" s="113">
        <f t="shared" si="4"/>
        <v>0.016</v>
      </c>
      <c r="H224" s="115"/>
      <c r="I224" s="116">
        <f>E224*H224</f>
        <v>0</v>
      </c>
      <c r="K224" s="116"/>
    </row>
    <row r="225" spans="1:11" ht="12.75">
      <c r="A225" s="126" t="s">
        <v>370</v>
      </c>
      <c r="B225" s="127" t="s">
        <v>264</v>
      </c>
      <c r="C225" s="109" t="s">
        <v>371</v>
      </c>
      <c r="D225" s="110" t="s">
        <v>121</v>
      </c>
      <c r="E225" s="111">
        <v>69</v>
      </c>
      <c r="F225" s="112">
        <v>0</v>
      </c>
      <c r="G225" s="113">
        <f t="shared" si="4"/>
        <v>0</v>
      </c>
      <c r="H225" s="115"/>
      <c r="I225" s="116">
        <f>E225*H225</f>
        <v>0</v>
      </c>
      <c r="K225" s="116"/>
    </row>
    <row r="226" spans="1:11" ht="12.75">
      <c r="A226" s="126" t="s">
        <v>372</v>
      </c>
      <c r="B226" s="127" t="s">
        <v>264</v>
      </c>
      <c r="C226" s="109" t="s">
        <v>373</v>
      </c>
      <c r="D226" s="110" t="s">
        <v>121</v>
      </c>
      <c r="E226" s="111">
        <v>3</v>
      </c>
      <c r="F226" s="112">
        <v>0</v>
      </c>
      <c r="G226" s="113">
        <f t="shared" si="4"/>
        <v>0</v>
      </c>
      <c r="H226" s="115"/>
      <c r="I226" s="116">
        <f>E226*H226</f>
        <v>0</v>
      </c>
      <c r="K226" s="116"/>
    </row>
    <row r="227" spans="1:11" ht="12.75">
      <c r="A227" s="107">
        <v>6</v>
      </c>
      <c r="B227" s="108" t="s">
        <v>217</v>
      </c>
      <c r="C227" s="109" t="s">
        <v>374</v>
      </c>
      <c r="D227" s="110" t="s">
        <v>121</v>
      </c>
      <c r="E227" s="111">
        <v>5</v>
      </c>
      <c r="F227" s="112">
        <v>0</v>
      </c>
      <c r="G227" s="113">
        <f t="shared" si="4"/>
        <v>0</v>
      </c>
      <c r="I227" s="116"/>
      <c r="J227" s="115"/>
      <c r="K227" s="116">
        <f>E227*J227</f>
        <v>0</v>
      </c>
    </row>
    <row r="228" spans="1:11" ht="12.75">
      <c r="A228" s="107">
        <v>7</v>
      </c>
      <c r="B228" s="108" t="s">
        <v>217</v>
      </c>
      <c r="C228" s="109" t="s">
        <v>375</v>
      </c>
      <c r="D228" s="110" t="s">
        <v>121</v>
      </c>
      <c r="E228" s="111">
        <v>2</v>
      </c>
      <c r="F228" s="112">
        <v>0</v>
      </c>
      <c r="G228" s="113">
        <f t="shared" si="4"/>
        <v>0</v>
      </c>
      <c r="I228" s="116"/>
      <c r="J228" s="115"/>
      <c r="K228" s="116">
        <f>E228*J228</f>
        <v>0</v>
      </c>
    </row>
    <row r="230" spans="2:3" ht="15">
      <c r="B230" s="106" t="s">
        <v>376</v>
      </c>
      <c r="C230" s="106" t="s">
        <v>377</v>
      </c>
    </row>
    <row r="232" spans="1:11" ht="12.75">
      <c r="A232" s="107">
        <v>1</v>
      </c>
      <c r="B232" s="108"/>
      <c r="C232" s="109" t="s">
        <v>378</v>
      </c>
      <c r="D232" s="110" t="s">
        <v>283</v>
      </c>
      <c r="E232" s="111">
        <v>1</v>
      </c>
      <c r="F232" s="112">
        <v>0</v>
      </c>
      <c r="G232" s="113">
        <f>E232*F232</f>
        <v>0</v>
      </c>
      <c r="I232" s="116"/>
      <c r="J232" s="115"/>
      <c r="K232" s="116">
        <f>E232*J232</f>
        <v>0</v>
      </c>
    </row>
    <row r="233" spans="1:11" ht="12.75">
      <c r="A233" s="107">
        <v>2</v>
      </c>
      <c r="B233" s="108"/>
      <c r="C233" s="109" t="s">
        <v>379</v>
      </c>
      <c r="D233" s="110" t="s">
        <v>283</v>
      </c>
      <c r="E233" s="111">
        <v>1</v>
      </c>
      <c r="F233" s="112">
        <v>0</v>
      </c>
      <c r="G233" s="113">
        <f>E233*F233</f>
        <v>0</v>
      </c>
      <c r="I233" s="116"/>
      <c r="J233" s="115"/>
      <c r="K233" s="116">
        <f>E233*J233</f>
        <v>0</v>
      </c>
    </row>
    <row r="234" spans="1:11" ht="12.75">
      <c r="A234" s="107">
        <v>3</v>
      </c>
      <c r="B234" s="108"/>
      <c r="C234" s="109" t="s">
        <v>380</v>
      </c>
      <c r="D234" s="110" t="s">
        <v>283</v>
      </c>
      <c r="E234" s="111">
        <v>1</v>
      </c>
      <c r="F234" s="112">
        <v>0</v>
      </c>
      <c r="G234" s="113">
        <f>E234*F234</f>
        <v>0</v>
      </c>
      <c r="I234" s="116"/>
      <c r="J234" s="115"/>
      <c r="K234" s="116">
        <f>E234*J234</f>
        <v>0</v>
      </c>
    </row>
    <row r="235" spans="1:11" ht="12.75">
      <c r="A235" s="107">
        <v>4</v>
      </c>
      <c r="B235" s="108"/>
      <c r="C235" s="109" t="s">
        <v>381</v>
      </c>
      <c r="D235" s="110" t="s">
        <v>283</v>
      </c>
      <c r="E235" s="111">
        <v>1</v>
      </c>
      <c r="F235" s="112">
        <v>0</v>
      </c>
      <c r="G235" s="113">
        <f>E235*F235</f>
        <v>0</v>
      </c>
      <c r="I235" s="116"/>
      <c r="J235" s="115"/>
      <c r="K235" s="116">
        <f>E235*J235</f>
        <v>0</v>
      </c>
    </row>
    <row r="237" spans="2:3" ht="15">
      <c r="B237" s="106" t="s">
        <v>382</v>
      </c>
      <c r="C237" s="106" t="s">
        <v>383</v>
      </c>
    </row>
    <row r="239" spans="1:11" ht="12.75">
      <c r="A239" s="107">
        <v>1</v>
      </c>
      <c r="B239" s="108" t="s">
        <v>384</v>
      </c>
      <c r="C239" s="109" t="s">
        <v>385</v>
      </c>
      <c r="D239" s="110" t="s">
        <v>126</v>
      </c>
      <c r="E239" s="111">
        <v>483.197</v>
      </c>
      <c r="F239" s="112">
        <v>0</v>
      </c>
      <c r="G239" s="113">
        <f>E239*F239</f>
        <v>0</v>
      </c>
      <c r="I239" s="116"/>
      <c r="J239" s="115"/>
      <c r="K239" s="116">
        <f>E239*J239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28">
      <selection activeCell="I43" sqref="I43:K43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0" t="s">
        <v>66</v>
      </c>
      <c r="B1" s="161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5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5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.7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.75" customHeight="1">
      <c r="A5" s="97" t="s">
        <v>38</v>
      </c>
      <c r="B5" s="98"/>
      <c r="C5" s="146" t="s">
        <v>84</v>
      </c>
      <c r="D5" s="147"/>
      <c r="E5" s="147"/>
      <c r="F5" s="147"/>
      <c r="G5" s="147"/>
      <c r="H5" s="147"/>
      <c r="I5" s="147"/>
      <c r="J5" s="147"/>
      <c r="K5" s="148"/>
    </row>
    <row r="6" spans="1:11" ht="15.75" customHeight="1">
      <c r="A6" s="93" t="s">
        <v>39</v>
      </c>
      <c r="B6" s="94"/>
      <c r="C6" s="136" t="s">
        <v>86</v>
      </c>
      <c r="D6" s="137"/>
      <c r="E6" s="137"/>
      <c r="F6" s="137"/>
      <c r="G6" s="137"/>
      <c r="H6" s="137"/>
      <c r="I6" s="137"/>
      <c r="J6" s="137"/>
      <c r="K6" s="149"/>
    </row>
    <row r="7" spans="1:11" ht="15.75" customHeight="1">
      <c r="A7" s="175"/>
      <c r="B7" s="176"/>
      <c r="C7" s="176"/>
      <c r="D7" s="176"/>
      <c r="E7" s="176"/>
      <c r="F7" s="176"/>
      <c r="G7" s="176"/>
      <c r="H7" s="182" t="s">
        <v>53</v>
      </c>
      <c r="I7" s="183"/>
      <c r="J7" s="182" t="s">
        <v>54</v>
      </c>
      <c r="K7" s="240"/>
    </row>
    <row r="8" spans="1:11" ht="15.75" customHeight="1">
      <c r="A8" s="93" t="s">
        <v>40</v>
      </c>
      <c r="B8" s="94"/>
      <c r="C8" s="136" t="s">
        <v>387</v>
      </c>
      <c r="D8" s="137"/>
      <c r="E8" s="137"/>
      <c r="F8" s="137"/>
      <c r="G8" s="138"/>
      <c r="H8" s="136"/>
      <c r="I8" s="138"/>
      <c r="J8" s="229"/>
      <c r="K8" s="230"/>
    </row>
    <row r="9" spans="1:11" ht="15.75" customHeight="1">
      <c r="A9" s="93" t="s">
        <v>41</v>
      </c>
      <c r="B9" s="94"/>
      <c r="C9" s="136" t="s">
        <v>388</v>
      </c>
      <c r="D9" s="137"/>
      <c r="E9" s="137"/>
      <c r="F9" s="137"/>
      <c r="G9" s="138"/>
      <c r="H9" s="136"/>
      <c r="I9" s="138"/>
      <c r="J9" s="229"/>
      <c r="K9" s="230"/>
    </row>
    <row r="10" spans="1:11" ht="15.75" customHeight="1">
      <c r="A10" s="93" t="s">
        <v>42</v>
      </c>
      <c r="B10" s="94"/>
      <c r="C10" s="136"/>
      <c r="D10" s="137"/>
      <c r="E10" s="137"/>
      <c r="F10" s="137"/>
      <c r="G10" s="138"/>
      <c r="H10" s="136"/>
      <c r="I10" s="138"/>
      <c r="J10" s="229"/>
      <c r="K10" s="230"/>
    </row>
    <row r="11" spans="1:11" ht="15.75" customHeight="1">
      <c r="A11" s="93" t="s">
        <v>43</v>
      </c>
      <c r="B11" s="94"/>
      <c r="C11" s="136"/>
      <c r="D11" s="137"/>
      <c r="E11" s="137"/>
      <c r="F11" s="137"/>
      <c r="G11" s="138"/>
      <c r="H11" s="136"/>
      <c r="I11" s="138"/>
      <c r="J11" s="229"/>
      <c r="K11" s="230"/>
    </row>
    <row r="12" spans="1:11" ht="15.75" customHeight="1">
      <c r="A12" s="93" t="s">
        <v>44</v>
      </c>
      <c r="B12" s="94"/>
      <c r="C12" s="136"/>
      <c r="D12" s="137"/>
      <c r="E12" s="137"/>
      <c r="F12" s="137"/>
      <c r="G12" s="138"/>
      <c r="H12" s="136"/>
      <c r="I12" s="138"/>
      <c r="J12" s="229"/>
      <c r="K12" s="230"/>
    </row>
    <row r="13" spans="1:11" ht="15.75" customHeight="1">
      <c r="A13" s="93" t="s">
        <v>45</v>
      </c>
      <c r="B13" s="94"/>
      <c r="C13" s="136"/>
      <c r="D13" s="137"/>
      <c r="E13" s="137"/>
      <c r="F13" s="137"/>
      <c r="G13" s="138"/>
      <c r="H13" s="136"/>
      <c r="I13" s="138"/>
      <c r="J13" s="229"/>
      <c r="K13" s="230"/>
    </row>
    <row r="14" spans="1:11" ht="15.75" customHeight="1">
      <c r="A14" s="93" t="s">
        <v>46</v>
      </c>
      <c r="B14" s="94"/>
      <c r="C14" s="136"/>
      <c r="D14" s="137"/>
      <c r="E14" s="137"/>
      <c r="F14" s="137"/>
      <c r="G14" s="138"/>
      <c r="H14" s="136"/>
      <c r="I14" s="138"/>
      <c r="J14" s="229"/>
      <c r="K14" s="230"/>
    </row>
    <row r="15" spans="1:11" ht="15.75" customHeight="1">
      <c r="A15" s="93" t="s">
        <v>47</v>
      </c>
      <c r="B15" s="94"/>
      <c r="C15" s="136"/>
      <c r="D15" s="138"/>
      <c r="E15" s="81" t="s">
        <v>52</v>
      </c>
      <c r="F15" s="177">
        <v>0</v>
      </c>
      <c r="G15" s="177"/>
      <c r="H15" s="201" t="s">
        <v>81</v>
      </c>
      <c r="I15" s="201"/>
      <c r="J15" s="177">
        <v>0</v>
      </c>
      <c r="K15" s="238"/>
    </row>
    <row r="16" spans="1:11" ht="15.75" customHeight="1">
      <c r="A16" s="93" t="s">
        <v>48</v>
      </c>
      <c r="B16" s="94"/>
      <c r="C16" s="136"/>
      <c r="D16" s="138"/>
      <c r="E16" s="81" t="s">
        <v>51</v>
      </c>
      <c r="F16" s="145"/>
      <c r="G16" s="145"/>
      <c r="H16" s="200" t="s">
        <v>80</v>
      </c>
      <c r="I16" s="200"/>
      <c r="J16" s="200" t="s">
        <v>386</v>
      </c>
      <c r="K16" s="239"/>
    </row>
    <row r="17" spans="1:11" ht="15.75" customHeight="1" thickBot="1">
      <c r="A17" s="95" t="s">
        <v>49</v>
      </c>
      <c r="B17" s="96"/>
      <c r="C17" s="173"/>
      <c r="D17" s="174"/>
      <c r="E17" s="82" t="s">
        <v>50</v>
      </c>
      <c r="F17" s="173"/>
      <c r="G17" s="174"/>
      <c r="H17" s="173"/>
      <c r="I17" s="241"/>
      <c r="J17" s="241"/>
      <c r="K17" s="242"/>
    </row>
    <row r="18" spans="1:11" ht="21" customHeight="1" thickBot="1">
      <c r="A18" s="170" t="s">
        <v>55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2"/>
    </row>
    <row r="19" spans="1:11" ht="21.75" customHeight="1" thickBot="1">
      <c r="A19" s="157" t="s">
        <v>56</v>
      </c>
      <c r="B19" s="158"/>
      <c r="C19" s="158"/>
      <c r="D19" s="158"/>
      <c r="E19" s="159"/>
      <c r="F19" s="72"/>
      <c r="G19" s="178" t="s">
        <v>57</v>
      </c>
      <c r="H19" s="158"/>
      <c r="I19" s="158"/>
      <c r="J19" s="158"/>
      <c r="K19" s="179"/>
    </row>
    <row r="20" spans="1:11" ht="15.75" customHeight="1">
      <c r="A20" s="70">
        <v>1</v>
      </c>
      <c r="B20" s="153" t="s">
        <v>58</v>
      </c>
      <c r="C20" s="154"/>
      <c r="D20" s="99" t="s">
        <v>34</v>
      </c>
      <c r="E20" s="83">
        <v>0</v>
      </c>
      <c r="F20" s="71">
        <v>13</v>
      </c>
      <c r="G20" s="233" t="s">
        <v>389</v>
      </c>
      <c r="H20" s="234"/>
      <c r="I20" s="234"/>
      <c r="J20" s="235"/>
      <c r="K20" s="87">
        <v>0</v>
      </c>
    </row>
    <row r="21" spans="1:11" ht="15.75" customHeight="1">
      <c r="A21" s="67">
        <v>2</v>
      </c>
      <c r="B21" s="155"/>
      <c r="C21" s="156"/>
      <c r="D21" s="81" t="s">
        <v>35</v>
      </c>
      <c r="E21" s="84">
        <v>0</v>
      </c>
      <c r="F21" s="68">
        <v>14</v>
      </c>
      <c r="G21" s="136"/>
      <c r="H21" s="137"/>
      <c r="I21" s="137"/>
      <c r="J21" s="138"/>
      <c r="K21" s="88">
        <v>0</v>
      </c>
    </row>
    <row r="22" spans="1:11" ht="15.75" customHeight="1">
      <c r="A22" s="67">
        <v>3</v>
      </c>
      <c r="B22" s="180" t="s">
        <v>59</v>
      </c>
      <c r="C22" s="181"/>
      <c r="D22" s="81" t="s">
        <v>60</v>
      </c>
      <c r="E22" s="84">
        <v>0</v>
      </c>
      <c r="F22" s="68">
        <v>15</v>
      </c>
      <c r="G22" s="136"/>
      <c r="H22" s="137"/>
      <c r="I22" s="137"/>
      <c r="J22" s="138"/>
      <c r="K22" s="88">
        <v>0</v>
      </c>
    </row>
    <row r="23" spans="1:11" ht="15.75" customHeight="1" thickBot="1">
      <c r="A23" s="67">
        <v>4</v>
      </c>
      <c r="B23" s="155"/>
      <c r="C23" s="156"/>
      <c r="D23" s="81" t="s">
        <v>61</v>
      </c>
      <c r="E23" s="85">
        <v>0</v>
      </c>
      <c r="F23" s="69">
        <v>16</v>
      </c>
      <c r="G23" s="136"/>
      <c r="H23" s="137"/>
      <c r="I23" s="137"/>
      <c r="J23" s="138"/>
      <c r="K23" s="88">
        <v>0</v>
      </c>
    </row>
    <row r="24" spans="1:11" ht="15.75" customHeight="1" thickBot="1">
      <c r="A24" s="67">
        <v>5</v>
      </c>
      <c r="B24" s="150" t="s">
        <v>67</v>
      </c>
      <c r="C24" s="151"/>
      <c r="D24" s="152"/>
      <c r="E24" s="86">
        <f>SUM(E20:E23)</f>
        <v>0</v>
      </c>
      <c r="F24" s="73">
        <v>17</v>
      </c>
      <c r="G24" s="136"/>
      <c r="H24" s="137"/>
      <c r="I24" s="137"/>
      <c r="J24" s="138"/>
      <c r="K24" s="88">
        <v>0</v>
      </c>
    </row>
    <row r="25" spans="1:11" ht="15.75" customHeight="1">
      <c r="A25" s="67">
        <v>6</v>
      </c>
      <c r="B25" s="139" t="s">
        <v>68</v>
      </c>
      <c r="C25" s="140"/>
      <c r="D25" s="141"/>
      <c r="E25" s="83">
        <v>0</v>
      </c>
      <c r="F25" s="69">
        <v>18</v>
      </c>
      <c r="G25" s="136"/>
      <c r="H25" s="137"/>
      <c r="I25" s="137"/>
      <c r="J25" s="138"/>
      <c r="K25" s="88">
        <v>0</v>
      </c>
    </row>
    <row r="26" spans="1:11" ht="15.75" customHeight="1" thickBot="1">
      <c r="A26" s="67">
        <v>7</v>
      </c>
      <c r="B26" s="139" t="s">
        <v>69</v>
      </c>
      <c r="C26" s="140"/>
      <c r="D26" s="141"/>
      <c r="E26" s="85">
        <v>0</v>
      </c>
      <c r="F26" s="69">
        <v>19</v>
      </c>
      <c r="G26" s="136"/>
      <c r="H26" s="137"/>
      <c r="I26" s="137"/>
      <c r="J26" s="138"/>
      <c r="K26" s="88">
        <v>0</v>
      </c>
    </row>
    <row r="27" spans="1:11" ht="15.75" customHeight="1" thickBot="1">
      <c r="A27" s="67">
        <v>8</v>
      </c>
      <c r="B27" s="150" t="s">
        <v>70</v>
      </c>
      <c r="C27" s="151"/>
      <c r="D27" s="152"/>
      <c r="E27" s="86">
        <f>SUM(E24:E26)</f>
        <v>0</v>
      </c>
      <c r="F27" s="73">
        <v>20</v>
      </c>
      <c r="G27" s="136"/>
      <c r="H27" s="137"/>
      <c r="I27" s="137"/>
      <c r="J27" s="138"/>
      <c r="K27" s="88">
        <v>0</v>
      </c>
    </row>
    <row r="28" spans="1:11" ht="15.75" customHeight="1">
      <c r="A28" s="67">
        <v>9</v>
      </c>
      <c r="B28" s="139" t="s">
        <v>71</v>
      </c>
      <c r="C28" s="140"/>
      <c r="D28" s="141"/>
      <c r="E28" s="83">
        <v>0</v>
      </c>
      <c r="F28" s="69">
        <v>21</v>
      </c>
      <c r="G28" s="136"/>
      <c r="H28" s="137"/>
      <c r="I28" s="137"/>
      <c r="J28" s="138"/>
      <c r="K28" s="88">
        <v>0</v>
      </c>
    </row>
    <row r="29" spans="1:11" ht="15.75" customHeight="1">
      <c r="A29" s="67">
        <v>10</v>
      </c>
      <c r="B29" s="139" t="s">
        <v>72</v>
      </c>
      <c r="C29" s="140"/>
      <c r="D29" s="141"/>
      <c r="E29" s="84">
        <v>0</v>
      </c>
      <c r="F29" s="69">
        <v>22</v>
      </c>
      <c r="G29" s="136"/>
      <c r="H29" s="137"/>
      <c r="I29" s="137"/>
      <c r="J29" s="138"/>
      <c r="K29" s="88">
        <v>0</v>
      </c>
    </row>
    <row r="30" spans="1:11" ht="15.75" customHeight="1" thickBot="1">
      <c r="A30" s="67">
        <v>11</v>
      </c>
      <c r="B30" s="139" t="s">
        <v>73</v>
      </c>
      <c r="C30" s="140"/>
      <c r="D30" s="141"/>
      <c r="E30" s="85">
        <v>0</v>
      </c>
      <c r="F30" s="69">
        <v>23</v>
      </c>
      <c r="G30" s="136"/>
      <c r="H30" s="137"/>
      <c r="I30" s="137"/>
      <c r="J30" s="138"/>
      <c r="K30" s="88">
        <v>0</v>
      </c>
    </row>
    <row r="31" spans="1:11" ht="15.75" customHeight="1" thickBot="1">
      <c r="A31" s="76">
        <v>12</v>
      </c>
      <c r="B31" s="150" t="s">
        <v>74</v>
      </c>
      <c r="C31" s="151"/>
      <c r="D31" s="152"/>
      <c r="E31" s="92">
        <f>SUM(E27:E30)</f>
        <v>0</v>
      </c>
      <c r="F31" s="77">
        <v>24</v>
      </c>
      <c r="G31" s="145"/>
      <c r="H31" s="145"/>
      <c r="I31" s="145"/>
      <c r="J31" s="145"/>
      <c r="K31" s="89">
        <v>0</v>
      </c>
    </row>
    <row r="32" spans="1:11" ht="15.75" customHeight="1" thickBot="1">
      <c r="A32" s="78"/>
      <c r="B32" s="142"/>
      <c r="C32" s="143"/>
      <c r="D32" s="144"/>
      <c r="E32" s="80"/>
      <c r="F32" s="79">
        <v>25</v>
      </c>
      <c r="G32" s="236" t="s">
        <v>75</v>
      </c>
      <c r="H32" s="237"/>
      <c r="I32" s="237"/>
      <c r="J32" s="102"/>
      <c r="K32" s="90">
        <f>SUM(K20:K31)</f>
        <v>0</v>
      </c>
    </row>
    <row r="33" spans="1:11" ht="15.75" customHeight="1" thickBot="1">
      <c r="A33" s="192"/>
      <c r="B33" s="193"/>
      <c r="C33" s="193"/>
      <c r="D33" s="193"/>
      <c r="E33" s="193"/>
      <c r="F33" s="217" t="s">
        <v>62</v>
      </c>
      <c r="G33" s="218"/>
      <c r="H33" s="218"/>
      <c r="I33" s="218"/>
      <c r="J33" s="219"/>
      <c r="K33" s="220"/>
    </row>
    <row r="34" spans="1:11" ht="15.75" customHeight="1" thickBot="1">
      <c r="A34" s="192"/>
      <c r="B34" s="193"/>
      <c r="C34" s="193"/>
      <c r="D34" s="193"/>
      <c r="E34" s="193"/>
      <c r="F34" s="74">
        <v>26</v>
      </c>
      <c r="G34" s="228" t="s">
        <v>76</v>
      </c>
      <c r="H34" s="228"/>
      <c r="I34" s="228"/>
      <c r="J34" s="150"/>
      <c r="K34" s="92">
        <f>E31+K32</f>
        <v>0</v>
      </c>
    </row>
    <row r="35" spans="1:11" ht="15.75" customHeight="1">
      <c r="A35" s="192"/>
      <c r="B35" s="193"/>
      <c r="C35" s="193"/>
      <c r="D35" s="193"/>
      <c r="E35" s="193"/>
      <c r="F35" s="74">
        <v>27</v>
      </c>
      <c r="G35" s="200" t="s">
        <v>390</v>
      </c>
      <c r="H35" s="201"/>
      <c r="I35" s="201"/>
      <c r="J35" s="201"/>
      <c r="K35" s="103">
        <v>0</v>
      </c>
    </row>
    <row r="36" spans="1:11" ht="15.75" customHeight="1">
      <c r="A36" s="192"/>
      <c r="B36" s="193"/>
      <c r="C36" s="193"/>
      <c r="D36" s="193"/>
      <c r="E36" s="193"/>
      <c r="F36" s="74">
        <v>28</v>
      </c>
      <c r="G36" s="200" t="s">
        <v>392</v>
      </c>
      <c r="H36" s="201"/>
      <c r="I36" s="201"/>
      <c r="J36" s="201"/>
      <c r="K36" s="104">
        <v>0</v>
      </c>
    </row>
    <row r="37" spans="1:11" ht="15.75" customHeight="1" thickBot="1">
      <c r="A37" s="192"/>
      <c r="B37" s="193"/>
      <c r="C37" s="193"/>
      <c r="D37" s="193"/>
      <c r="E37" s="193"/>
      <c r="F37" s="74">
        <v>29</v>
      </c>
      <c r="G37" s="200" t="s">
        <v>391</v>
      </c>
      <c r="H37" s="201"/>
      <c r="I37" s="201"/>
      <c r="J37" s="201"/>
      <c r="K37" s="104">
        <v>0</v>
      </c>
    </row>
    <row r="38" spans="1:11" ht="15.75" customHeight="1" thickBot="1">
      <c r="A38" s="192"/>
      <c r="B38" s="193"/>
      <c r="C38" s="193"/>
      <c r="D38" s="193"/>
      <c r="E38" s="193"/>
      <c r="F38" s="75">
        <v>30</v>
      </c>
      <c r="G38" s="231" t="s">
        <v>82</v>
      </c>
      <c r="H38" s="231"/>
      <c r="I38" s="231"/>
      <c r="J38" s="232"/>
      <c r="K38" s="92">
        <f>SUM(K34:K37)</f>
        <v>0</v>
      </c>
    </row>
    <row r="39" spans="1:11" ht="15.7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6"/>
    </row>
    <row r="40" spans="1:11" ht="15.75" customHeight="1">
      <c r="A40" s="100"/>
      <c r="B40" s="101"/>
      <c r="C40" s="91"/>
      <c r="D40" s="187"/>
      <c r="E40" s="188"/>
      <c r="F40" s="214" t="s">
        <v>77</v>
      </c>
      <c r="G40" s="215"/>
      <c r="H40" s="216"/>
      <c r="I40" s="197">
        <v>1</v>
      </c>
      <c r="J40" s="198"/>
      <c r="K40" s="199"/>
    </row>
    <row r="41" spans="1:11" ht="15.75" customHeight="1">
      <c r="A41" s="202"/>
      <c r="B41" s="203"/>
      <c r="C41" s="204"/>
      <c r="D41" s="189"/>
      <c r="E41" s="190"/>
      <c r="F41" s="214" t="s">
        <v>78</v>
      </c>
      <c r="G41" s="215"/>
      <c r="H41" s="216"/>
      <c r="I41" s="197">
        <v>103</v>
      </c>
      <c r="J41" s="198"/>
      <c r="K41" s="199"/>
    </row>
    <row r="42" spans="1:11" ht="15.75" customHeight="1">
      <c r="A42" s="205"/>
      <c r="B42" s="206"/>
      <c r="C42" s="207"/>
      <c r="D42" s="189"/>
      <c r="E42" s="190"/>
      <c r="F42" s="214" t="s">
        <v>79</v>
      </c>
      <c r="G42" s="215"/>
      <c r="H42" s="216"/>
      <c r="I42" s="221"/>
      <c r="J42" s="222"/>
      <c r="K42" s="223"/>
    </row>
    <row r="43" spans="1:11" ht="15.75" customHeight="1">
      <c r="A43" s="208"/>
      <c r="B43" s="209"/>
      <c r="C43" s="210"/>
      <c r="D43" s="189"/>
      <c r="E43" s="190"/>
      <c r="F43" s="214"/>
      <c r="G43" s="215"/>
      <c r="H43" s="216"/>
      <c r="I43" s="227">
        <v>41864</v>
      </c>
      <c r="J43" s="198"/>
      <c r="K43" s="199"/>
    </row>
    <row r="44" spans="1:11" ht="15.75" customHeight="1" thickBot="1">
      <c r="A44" s="184" t="s">
        <v>63</v>
      </c>
      <c r="B44" s="185"/>
      <c r="C44" s="186"/>
      <c r="D44" s="191" t="s">
        <v>64</v>
      </c>
      <c r="E44" s="186"/>
      <c r="F44" s="211" t="s">
        <v>65</v>
      </c>
      <c r="G44" s="212"/>
      <c r="H44" s="213"/>
      <c r="I44" s="224"/>
      <c r="J44" s="225"/>
      <c r="K44" s="226"/>
    </row>
  </sheetData>
  <sheetProtection/>
  <mergeCells count="88">
    <mergeCell ref="J12:K12"/>
    <mergeCell ref="J13:K13"/>
    <mergeCell ref="J14:K14"/>
    <mergeCell ref="H13:I13"/>
    <mergeCell ref="H14:I14"/>
    <mergeCell ref="G28:J28"/>
    <mergeCell ref="H17:K17"/>
    <mergeCell ref="G25:J25"/>
    <mergeCell ref="G24:J24"/>
    <mergeCell ref="H16:I16"/>
    <mergeCell ref="J15:K15"/>
    <mergeCell ref="J16:K16"/>
    <mergeCell ref="G26:J26"/>
    <mergeCell ref="H15:I15"/>
    <mergeCell ref="J7:K7"/>
    <mergeCell ref="J8:K8"/>
    <mergeCell ref="J9:K9"/>
    <mergeCell ref="J10:K10"/>
    <mergeCell ref="H9:I9"/>
    <mergeCell ref="H10:I10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11:I11"/>
    <mergeCell ref="F42:H42"/>
    <mergeCell ref="G37:J37"/>
    <mergeCell ref="F33:K33"/>
    <mergeCell ref="I42:K42"/>
    <mergeCell ref="I44:K44"/>
    <mergeCell ref="I43:K43"/>
    <mergeCell ref="I41:K41"/>
    <mergeCell ref="G36:J36"/>
    <mergeCell ref="G34:J34"/>
    <mergeCell ref="F43:H43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12:I12"/>
    <mergeCell ref="G19:K19"/>
    <mergeCell ref="B22:C23"/>
    <mergeCell ref="B24:D24"/>
    <mergeCell ref="B28:D28"/>
    <mergeCell ref="B29:D29"/>
    <mergeCell ref="C17:D17"/>
    <mergeCell ref="B25:D25"/>
    <mergeCell ref="B26:D26"/>
    <mergeCell ref="B27:D27"/>
    <mergeCell ref="G27:J27"/>
    <mergeCell ref="A1:K4"/>
    <mergeCell ref="A18:K18"/>
    <mergeCell ref="F17:G17"/>
    <mergeCell ref="C14:G14"/>
    <mergeCell ref="C16:D16"/>
    <mergeCell ref="A7:G7"/>
    <mergeCell ref="C8:G8"/>
    <mergeCell ref="C9:G9"/>
    <mergeCell ref="F15:G15"/>
    <mergeCell ref="F16:G16"/>
    <mergeCell ref="G29:J29"/>
    <mergeCell ref="B30:D30"/>
    <mergeCell ref="B32:D32"/>
    <mergeCell ref="G30:J30"/>
    <mergeCell ref="G31:J31"/>
    <mergeCell ref="C5:K5"/>
    <mergeCell ref="C6:K6"/>
    <mergeCell ref="B31:D31"/>
    <mergeCell ref="B20:C21"/>
    <mergeCell ref="A19:E1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Lenka</cp:lastModifiedBy>
  <cp:lastPrinted>2014-08-14T08:56:21Z</cp:lastPrinted>
  <dcterms:created xsi:type="dcterms:W3CDTF">2000-09-05T09:25:34Z</dcterms:created>
  <dcterms:modified xsi:type="dcterms:W3CDTF">2014-08-14T09:15:52Z</dcterms:modified>
  <cp:category/>
  <cp:version/>
  <cp:contentType/>
  <cp:contentStatus/>
</cp:coreProperties>
</file>