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JRSTAKR01\Bontevia\_pracovní\1804 - Dopravní studie Kavalcova\_Odevzdání\10 - Odhad nákladů\"/>
    </mc:Choice>
  </mc:AlternateContent>
  <xr:revisionPtr revIDLastSave="0" documentId="13_ncr:1_{33BF84BF-C9BB-4987-9B85-4FF371946DC6}" xr6:coauthVersionLast="28" xr6:coauthVersionMax="28" xr10:uidLastSave="{00000000-0000-0000-0000-000000000000}"/>
  <bookViews>
    <workbookView xWindow="0" yWindow="0" windowWidth="21840" windowHeight="11610" xr2:uid="{00000000-000D-0000-FFFF-FFFF00000000}"/>
  </bookViews>
  <sheets>
    <sheet name="Seliko" sheetId="1" r:id="rId1"/>
    <sheet name="Kavalcova" sheetId="2" r:id="rId2"/>
    <sheet name="Wellness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" i="3" l="1"/>
  <c r="F47" i="3"/>
  <c r="F46" i="3"/>
  <c r="F45" i="3"/>
  <c r="F44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16" i="3"/>
  <c r="F15" i="3"/>
  <c r="F14" i="3"/>
  <c r="F13" i="3"/>
  <c r="F12" i="3"/>
  <c r="F11" i="3"/>
  <c r="F10" i="3"/>
  <c r="F9" i="3"/>
  <c r="F8" i="3"/>
  <c r="F7" i="3"/>
  <c r="F6" i="3"/>
  <c r="F48" i="2"/>
  <c r="F47" i="2"/>
  <c r="F46" i="2"/>
  <c r="F45" i="2"/>
  <c r="F44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16" i="2"/>
  <c r="F15" i="2"/>
  <c r="F14" i="2"/>
  <c r="F13" i="2"/>
  <c r="F12" i="2"/>
  <c r="F11" i="2"/>
  <c r="F10" i="2"/>
  <c r="F9" i="2"/>
  <c r="F8" i="2"/>
  <c r="F7" i="2"/>
  <c r="F6" i="2"/>
  <c r="F49" i="2" l="1"/>
  <c r="F20" i="2"/>
  <c r="F41" i="2"/>
  <c r="F49" i="3"/>
  <c r="F41" i="3"/>
  <c r="F20" i="3"/>
  <c r="F45" i="1"/>
  <c r="F46" i="1"/>
  <c r="F47" i="1"/>
  <c r="F48" i="1"/>
  <c r="F44" i="1"/>
  <c r="F24" i="1"/>
  <c r="F25" i="1"/>
  <c r="F26" i="1"/>
  <c r="F27" i="1"/>
  <c r="F28" i="1"/>
  <c r="F29" i="1"/>
  <c r="F30" i="1"/>
  <c r="F31" i="1"/>
  <c r="F32" i="1"/>
  <c r="F33" i="1"/>
  <c r="F34" i="1"/>
  <c r="F35" i="1"/>
  <c r="F23" i="1"/>
  <c r="F7" i="1"/>
  <c r="F8" i="1"/>
  <c r="F9" i="1"/>
  <c r="F10" i="1"/>
  <c r="F11" i="1"/>
  <c r="F12" i="1"/>
  <c r="F13" i="1"/>
  <c r="F14" i="1"/>
  <c r="F15" i="1"/>
  <c r="F16" i="1"/>
  <c r="F6" i="1"/>
  <c r="F51" i="2" l="1"/>
  <c r="F53" i="2" s="1"/>
  <c r="F54" i="2" s="1"/>
  <c r="F51" i="3"/>
  <c r="F53" i="3" s="1"/>
  <c r="F54" i="3" s="1"/>
  <c r="F41" i="1"/>
  <c r="F20" i="1"/>
  <c r="F49" i="1"/>
  <c r="F51" i="1" l="1"/>
  <c r="F53" i="1" s="1"/>
  <c r="F54" i="1" s="1"/>
</calcChain>
</file>

<file path=xl/sharedStrings.xml><?xml version="1.0" encoding="utf-8"?>
<sst xmlns="http://schemas.openxmlformats.org/spreadsheetml/2006/main" count="226" uniqueCount="52">
  <si>
    <t>Podkladní vrstvy komunikace</t>
  </si>
  <si>
    <t>Podkladní vrstvy chodníku</t>
  </si>
  <si>
    <t>Odstranění stávajících konstrukcí</t>
  </si>
  <si>
    <t>Rušení stávajícího VDZ</t>
  </si>
  <si>
    <t>Množství</t>
  </si>
  <si>
    <t>Cena celkem</t>
  </si>
  <si>
    <t>MJ</t>
  </si>
  <si>
    <t>Cena / MJ</t>
  </si>
  <si>
    <t>Nové konstrukce</t>
  </si>
  <si>
    <t>Povrch komunikace - asfalt</t>
  </si>
  <si>
    <t>Povrch chodníku - bet. zámk. dlažba</t>
  </si>
  <si>
    <t>Vybourání obrub silničních</t>
  </si>
  <si>
    <t>Vybourání obrub chodníkových, parkových</t>
  </si>
  <si>
    <t>Vybourání přídlažby z kostek</t>
  </si>
  <si>
    <t>Povrch komunikace, tl. 100 mm asfaltový</t>
  </si>
  <si>
    <t>Podkladní vrstvy komunikace, předpoklad tl. 300 mm, drc. kamenivo</t>
  </si>
  <si>
    <t>Odstranění stávajícího SDZ</t>
  </si>
  <si>
    <t>Upravované konstrukce</t>
  </si>
  <si>
    <t>Zemní práce - odkopávky</t>
  </si>
  <si>
    <t>Obruby silniční</t>
  </si>
  <si>
    <t>Obruby chodníkové</t>
  </si>
  <si>
    <t>Obruby nástupištní</t>
  </si>
  <si>
    <t>Ostatní práce</t>
  </si>
  <si>
    <t>Rezerva na nespecifikované činnosti + 15% s celkové ceny</t>
  </si>
  <si>
    <t>m</t>
  </si>
  <si>
    <r>
      <t>m</t>
    </r>
    <r>
      <rPr>
        <vertAlign val="superscript"/>
        <sz val="10"/>
        <color theme="1"/>
        <rFont val="Arial"/>
        <family val="2"/>
        <charset val="238"/>
      </rPr>
      <t>2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</si>
  <si>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</si>
  <si>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t>ks</t>
  </si>
  <si>
    <t>Nové VDZ (přechody pro chodce, značení komunikace..)</t>
  </si>
  <si>
    <t>Nové SDZ (nové svislé dopravní značení)</t>
  </si>
  <si>
    <t>Úprava zelených ploch, položení ornice, osetí</t>
  </si>
  <si>
    <t>soubor</t>
  </si>
  <si>
    <t>Opěrná zeď podél toku černého potoka (kamenná nábřežní zeď)</t>
  </si>
  <si>
    <t>Opěrná zeď v rámci překonání výškových rozdílů u stadionu (beton)</t>
  </si>
  <si>
    <t>Sejmutí ornice, zásah do zeleně</t>
  </si>
  <si>
    <t>Povrch chodníku (rozebrání dlažby, odstr. povrchu apod.)</t>
  </si>
  <si>
    <t>Přídlažba</t>
  </si>
  <si>
    <t>Zemní práce - zásypy zemina</t>
  </si>
  <si>
    <t>Zemní práce - zásypy ŠD</t>
  </si>
  <si>
    <t>Odstraňované konstrukce Celkem</t>
  </si>
  <si>
    <t>-</t>
  </si>
  <si>
    <t>Nové konstrukce Celkem</t>
  </si>
  <si>
    <t>Upravované konstrukce Celkem</t>
  </si>
  <si>
    <t>Cena celkem vč. rezervy</t>
  </si>
  <si>
    <t>Název dílu:   Propojka u Wellness centra</t>
  </si>
  <si>
    <t>Název dílu:   Přesun zastávky a úprava komunikace u Selika, varianta 2</t>
  </si>
  <si>
    <t>Název dílu: Rekonstrukce ulice Chelčického a Kavalcova</t>
  </si>
  <si>
    <t>úprava veřejného osvětlení (nové stožáry VO, nové vedení..)</t>
  </si>
  <si>
    <t>úprava veřejného osvětlení (poloha stožárů, nové vedení..)</t>
  </si>
  <si>
    <t>úprava odvodnění zpevněných ploch (nové UV, stávající dešťová kan.)</t>
  </si>
  <si>
    <t>úprava odvodnění zpevněných ploch (nové UV, stávající potrubí, šachty..)</t>
  </si>
  <si>
    <t>(v rámci úprav odvodnění není zahrnuta případná nutnost výstavby nové dešťové kanalizace)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</si>
</sst>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2" borderId="0" xfId="0" applyFont="1" applyFill="1"/>
    <xf numFmtId="0" fontId="1" fillId="2" borderId="0" xfId="0" applyFont="1" applyFill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1" fillId="2" borderId="1" xfId="0" applyFont="1" applyFill="1" applyBorder="1" applyAlignment="1">
      <alignment horizontal="center"/>
    </xf>
    <xf numFmtId="49" fontId="1" fillId="0" borderId="1" xfId="0" applyNumberFormat="1" applyFont="1" applyBorder="1"/>
    <xf numFmtId="0" fontId="2" fillId="2" borderId="1" xfId="0" applyFont="1" applyFill="1" applyBorder="1"/>
    <xf numFmtId="164" fontId="1" fillId="2" borderId="1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2" fillId="0" borderId="2" xfId="0" applyFont="1" applyBorder="1"/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2" fillId="0" borderId="3" xfId="0" applyFont="1" applyBorder="1"/>
    <xf numFmtId="0" fontId="1" fillId="2" borderId="4" xfId="0" applyFont="1" applyFill="1" applyBorder="1"/>
    <xf numFmtId="0" fontId="1" fillId="2" borderId="4" xfId="0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49" fontId="1" fillId="2" borderId="4" xfId="0" applyNumberFormat="1" applyFont="1" applyFill="1" applyBorder="1"/>
    <xf numFmtId="0" fontId="2" fillId="2" borderId="0" xfId="0" applyFont="1" applyFill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54"/>
  <sheetViews>
    <sheetView tabSelected="1" workbookViewId="0">
      <selection activeCell="B53" sqref="B53"/>
    </sheetView>
  </sheetViews>
  <sheetFormatPr defaultColWidth="9.140625" defaultRowHeight="12.75" x14ac:dyDescent="0.2"/>
  <cols>
    <col min="1" max="1" width="9.140625" style="1"/>
    <col min="2" max="2" width="62.42578125" style="1" bestFit="1" customWidth="1"/>
    <col min="3" max="4" width="10.7109375" style="2" customWidth="1"/>
    <col min="5" max="5" width="12" style="3" bestFit="1" customWidth="1"/>
    <col min="6" max="6" width="14.5703125" style="3" bestFit="1" customWidth="1"/>
    <col min="7" max="16384" width="9.140625" style="1"/>
  </cols>
  <sheetData>
    <row r="2" spans="2:6" x14ac:dyDescent="0.2">
      <c r="B2" s="24" t="s">
        <v>45</v>
      </c>
      <c r="C2" s="24"/>
      <c r="D2" s="24"/>
      <c r="E2" s="24"/>
      <c r="F2" s="24"/>
    </row>
    <row r="4" spans="2:6" x14ac:dyDescent="0.2">
      <c r="B4" s="6"/>
      <c r="C4" s="7" t="s">
        <v>4</v>
      </c>
      <c r="D4" s="7" t="s">
        <v>6</v>
      </c>
      <c r="E4" s="8" t="s">
        <v>7</v>
      </c>
      <c r="F4" s="8" t="s">
        <v>5</v>
      </c>
    </row>
    <row r="5" spans="2:6" x14ac:dyDescent="0.2">
      <c r="B5" s="9" t="s">
        <v>2</v>
      </c>
      <c r="C5" s="7"/>
      <c r="D5" s="7"/>
      <c r="E5" s="8"/>
      <c r="F5" s="8"/>
    </row>
    <row r="6" spans="2:6" ht="14.25" x14ac:dyDescent="0.2">
      <c r="B6" s="6" t="s">
        <v>34</v>
      </c>
      <c r="C6" s="10">
        <v>231.5</v>
      </c>
      <c r="D6" s="7" t="s">
        <v>25</v>
      </c>
      <c r="E6" s="8">
        <v>150</v>
      </c>
      <c r="F6" s="8">
        <f>C6*E6</f>
        <v>34725</v>
      </c>
    </row>
    <row r="7" spans="2:6" x14ac:dyDescent="0.2">
      <c r="B7" s="6" t="s">
        <v>11</v>
      </c>
      <c r="C7" s="10">
        <v>137.5</v>
      </c>
      <c r="D7" s="7" t="s">
        <v>24</v>
      </c>
      <c r="E7" s="8">
        <v>100</v>
      </c>
      <c r="F7" s="8">
        <f t="shared" ref="F7:F16" si="0">C7*E7</f>
        <v>13750</v>
      </c>
    </row>
    <row r="8" spans="2:6" x14ac:dyDescent="0.2">
      <c r="B8" s="6" t="s">
        <v>12</v>
      </c>
      <c r="C8" s="10">
        <v>91.5</v>
      </c>
      <c r="D8" s="7" t="s">
        <v>24</v>
      </c>
      <c r="E8" s="8">
        <v>100</v>
      </c>
      <c r="F8" s="8">
        <f t="shared" si="0"/>
        <v>9150</v>
      </c>
    </row>
    <row r="9" spans="2:6" x14ac:dyDescent="0.2">
      <c r="B9" s="6" t="s">
        <v>13</v>
      </c>
      <c r="C9" s="10">
        <v>130</v>
      </c>
      <c r="D9" s="7" t="s">
        <v>24</v>
      </c>
      <c r="E9" s="8">
        <v>100</v>
      </c>
      <c r="F9" s="8">
        <f t="shared" si="0"/>
        <v>13000</v>
      </c>
    </row>
    <row r="10" spans="2:6" ht="14.25" x14ac:dyDescent="0.2">
      <c r="B10" s="6" t="s">
        <v>14</v>
      </c>
      <c r="C10" s="10">
        <v>172.5</v>
      </c>
      <c r="D10" s="7" t="s">
        <v>25</v>
      </c>
      <c r="E10" s="8">
        <v>150</v>
      </c>
      <c r="F10" s="8">
        <f t="shared" si="0"/>
        <v>25875</v>
      </c>
    </row>
    <row r="11" spans="2:6" ht="14.25" x14ac:dyDescent="0.2">
      <c r="B11" s="6" t="s">
        <v>15</v>
      </c>
      <c r="C11" s="10">
        <v>60</v>
      </c>
      <c r="D11" s="7" t="s">
        <v>25</v>
      </c>
      <c r="E11" s="8">
        <v>100</v>
      </c>
      <c r="F11" s="8">
        <f t="shared" si="0"/>
        <v>6000</v>
      </c>
    </row>
    <row r="12" spans="2:6" ht="14.25" x14ac:dyDescent="0.2">
      <c r="B12" s="6" t="s">
        <v>35</v>
      </c>
      <c r="C12" s="10">
        <v>192.5</v>
      </c>
      <c r="D12" s="7" t="s">
        <v>25</v>
      </c>
      <c r="E12" s="8">
        <v>50</v>
      </c>
      <c r="F12" s="8">
        <f t="shared" si="0"/>
        <v>9625</v>
      </c>
    </row>
    <row r="13" spans="2:6" ht="14.25" x14ac:dyDescent="0.2">
      <c r="B13" s="6" t="s">
        <v>1</v>
      </c>
      <c r="C13" s="10">
        <v>52.5</v>
      </c>
      <c r="D13" s="7" t="s">
        <v>25</v>
      </c>
      <c r="E13" s="8">
        <v>50</v>
      </c>
      <c r="F13" s="8">
        <f t="shared" si="0"/>
        <v>2625</v>
      </c>
    </row>
    <row r="14" spans="2:6" ht="14.25" x14ac:dyDescent="0.2">
      <c r="B14" s="6" t="s">
        <v>18</v>
      </c>
      <c r="C14" s="10">
        <v>70</v>
      </c>
      <c r="D14" s="7" t="s">
        <v>26</v>
      </c>
      <c r="E14" s="8">
        <v>250</v>
      </c>
      <c r="F14" s="8">
        <f t="shared" si="0"/>
        <v>17500</v>
      </c>
    </row>
    <row r="15" spans="2:6" ht="14.25" x14ac:dyDescent="0.2">
      <c r="B15" s="6" t="s">
        <v>3</v>
      </c>
      <c r="C15" s="10">
        <v>683.5</v>
      </c>
      <c r="D15" s="7" t="s">
        <v>25</v>
      </c>
      <c r="E15" s="8">
        <v>150</v>
      </c>
      <c r="F15" s="8">
        <f t="shared" si="0"/>
        <v>102525</v>
      </c>
    </row>
    <row r="16" spans="2:6" x14ac:dyDescent="0.2">
      <c r="B16" s="6" t="s">
        <v>16</v>
      </c>
      <c r="C16" s="10">
        <v>2</v>
      </c>
      <c r="D16" s="7" t="s">
        <v>27</v>
      </c>
      <c r="E16" s="8">
        <v>250</v>
      </c>
      <c r="F16" s="8">
        <f t="shared" si="0"/>
        <v>500</v>
      </c>
    </row>
    <row r="17" spans="2:6" x14ac:dyDescent="0.2">
      <c r="B17" s="6"/>
      <c r="C17" s="10"/>
      <c r="D17" s="7"/>
      <c r="E17" s="8"/>
      <c r="F17" s="8"/>
    </row>
    <row r="18" spans="2:6" x14ac:dyDescent="0.2">
      <c r="B18" s="6"/>
      <c r="C18" s="10"/>
      <c r="D18" s="7"/>
      <c r="E18" s="8"/>
      <c r="F18" s="8"/>
    </row>
    <row r="19" spans="2:6" x14ac:dyDescent="0.2">
      <c r="B19" s="6"/>
      <c r="C19" s="10"/>
      <c r="D19" s="7"/>
      <c r="E19" s="8"/>
      <c r="F19" s="8"/>
    </row>
    <row r="20" spans="2:6" ht="13.5" thickBot="1" x14ac:dyDescent="0.25">
      <c r="B20" s="16" t="s">
        <v>39</v>
      </c>
      <c r="C20" s="17"/>
      <c r="D20" s="17" t="s">
        <v>40</v>
      </c>
      <c r="E20" s="18" t="s">
        <v>40</v>
      </c>
      <c r="F20" s="18">
        <f>SUM(F6:F19)</f>
        <v>235275</v>
      </c>
    </row>
    <row r="21" spans="2:6" ht="14.25" thickTop="1" thickBot="1" x14ac:dyDescent="0.25">
      <c r="B21" s="20"/>
      <c r="C21" s="21"/>
      <c r="D21" s="21"/>
      <c r="E21" s="22"/>
      <c r="F21" s="22"/>
    </row>
    <row r="22" spans="2:6" ht="13.5" thickTop="1" x14ac:dyDescent="0.2">
      <c r="B22" s="19" t="s">
        <v>8</v>
      </c>
      <c r="C22" s="14"/>
      <c r="D22" s="14"/>
      <c r="E22" s="15"/>
      <c r="F22" s="15"/>
    </row>
    <row r="23" spans="2:6" ht="14.25" x14ac:dyDescent="0.2">
      <c r="B23" s="6" t="s">
        <v>9</v>
      </c>
      <c r="C23" s="10">
        <v>342.5</v>
      </c>
      <c r="D23" s="7" t="s">
        <v>25</v>
      </c>
      <c r="E23" s="8">
        <v>600</v>
      </c>
      <c r="F23" s="8">
        <f>C23*E23</f>
        <v>205500</v>
      </c>
    </row>
    <row r="24" spans="2:6" ht="14.25" x14ac:dyDescent="0.2">
      <c r="B24" s="6" t="s">
        <v>0</v>
      </c>
      <c r="C24" s="10">
        <v>263.5</v>
      </c>
      <c r="D24" s="7" t="s">
        <v>25</v>
      </c>
      <c r="E24" s="8">
        <v>500</v>
      </c>
      <c r="F24" s="8">
        <f t="shared" ref="F24:F35" si="1">C24*E24</f>
        <v>131750</v>
      </c>
    </row>
    <row r="25" spans="2:6" ht="14.25" x14ac:dyDescent="0.2">
      <c r="B25" s="6" t="s">
        <v>10</v>
      </c>
      <c r="C25" s="10">
        <v>284</v>
      </c>
      <c r="D25" s="7" t="s">
        <v>25</v>
      </c>
      <c r="E25" s="8">
        <v>400</v>
      </c>
      <c r="F25" s="8">
        <f t="shared" si="1"/>
        <v>113600</v>
      </c>
    </row>
    <row r="26" spans="2:6" ht="14.25" x14ac:dyDescent="0.2">
      <c r="B26" s="6" t="s">
        <v>1</v>
      </c>
      <c r="C26" s="10">
        <v>42</v>
      </c>
      <c r="D26" s="7" t="s">
        <v>25</v>
      </c>
      <c r="E26" s="8">
        <v>150</v>
      </c>
      <c r="F26" s="8">
        <f t="shared" si="1"/>
        <v>6300</v>
      </c>
    </row>
    <row r="27" spans="2:6" ht="14.25" x14ac:dyDescent="0.2">
      <c r="B27" s="6" t="s">
        <v>38</v>
      </c>
      <c r="C27" s="10">
        <v>8</v>
      </c>
      <c r="D27" s="7" t="s">
        <v>26</v>
      </c>
      <c r="E27" s="8">
        <v>350</v>
      </c>
      <c r="F27" s="8">
        <f t="shared" si="1"/>
        <v>2800</v>
      </c>
    </row>
    <row r="28" spans="2:6" ht="14.25" x14ac:dyDescent="0.2">
      <c r="B28" s="6" t="s">
        <v>37</v>
      </c>
      <c r="C28" s="10">
        <v>45</v>
      </c>
      <c r="D28" s="7" t="s">
        <v>26</v>
      </c>
      <c r="E28" s="8">
        <v>350</v>
      </c>
      <c r="F28" s="8">
        <f t="shared" si="1"/>
        <v>15750</v>
      </c>
    </row>
    <row r="29" spans="2:6" x14ac:dyDescent="0.2">
      <c r="B29" s="6" t="s">
        <v>19</v>
      </c>
      <c r="C29" s="10">
        <v>143</v>
      </c>
      <c r="D29" s="7" t="s">
        <v>24</v>
      </c>
      <c r="E29" s="8">
        <v>250</v>
      </c>
      <c r="F29" s="8">
        <f t="shared" si="1"/>
        <v>35750</v>
      </c>
    </row>
    <row r="30" spans="2:6" x14ac:dyDescent="0.2">
      <c r="B30" s="6" t="s">
        <v>20</v>
      </c>
      <c r="C30" s="10">
        <v>31.5</v>
      </c>
      <c r="D30" s="7" t="s">
        <v>24</v>
      </c>
      <c r="E30" s="8">
        <v>200</v>
      </c>
      <c r="F30" s="8">
        <f t="shared" si="1"/>
        <v>6300</v>
      </c>
    </row>
    <row r="31" spans="2:6" x14ac:dyDescent="0.2">
      <c r="B31" s="6" t="s">
        <v>21</v>
      </c>
      <c r="C31" s="10">
        <v>50</v>
      </c>
      <c r="D31" s="7" t="s">
        <v>24</v>
      </c>
      <c r="E31" s="8">
        <v>2000</v>
      </c>
      <c r="F31" s="8">
        <f t="shared" si="1"/>
        <v>100000</v>
      </c>
    </row>
    <row r="32" spans="2:6" x14ac:dyDescent="0.2">
      <c r="B32" s="6" t="s">
        <v>36</v>
      </c>
      <c r="C32" s="10">
        <v>50</v>
      </c>
      <c r="D32" s="7" t="s">
        <v>24</v>
      </c>
      <c r="E32" s="8">
        <v>200</v>
      </c>
      <c r="F32" s="8">
        <f t="shared" si="1"/>
        <v>10000</v>
      </c>
    </row>
    <row r="33" spans="2:6" ht="14.25" x14ac:dyDescent="0.2">
      <c r="B33" s="6" t="s">
        <v>28</v>
      </c>
      <c r="C33" s="10">
        <v>398</v>
      </c>
      <c r="D33" s="7" t="s">
        <v>25</v>
      </c>
      <c r="E33" s="8">
        <v>300</v>
      </c>
      <c r="F33" s="8">
        <f t="shared" si="1"/>
        <v>119400</v>
      </c>
    </row>
    <row r="34" spans="2:6" x14ac:dyDescent="0.2">
      <c r="B34" s="6" t="s">
        <v>29</v>
      </c>
      <c r="C34" s="10">
        <v>2</v>
      </c>
      <c r="D34" s="7" t="s">
        <v>27</v>
      </c>
      <c r="E34" s="8">
        <v>2000</v>
      </c>
      <c r="F34" s="8">
        <f t="shared" si="1"/>
        <v>4000</v>
      </c>
    </row>
    <row r="35" spans="2:6" ht="14.25" x14ac:dyDescent="0.2">
      <c r="B35" s="6" t="s">
        <v>30</v>
      </c>
      <c r="C35" s="10">
        <v>117</v>
      </c>
      <c r="D35" s="7" t="s">
        <v>25</v>
      </c>
      <c r="E35" s="8">
        <v>200</v>
      </c>
      <c r="F35" s="8">
        <f t="shared" si="1"/>
        <v>23400</v>
      </c>
    </row>
    <row r="36" spans="2:6" x14ac:dyDescent="0.2">
      <c r="B36" s="6"/>
      <c r="C36" s="10"/>
      <c r="D36" s="7"/>
      <c r="E36" s="8"/>
      <c r="F36" s="8"/>
    </row>
    <row r="37" spans="2:6" x14ac:dyDescent="0.2">
      <c r="B37" s="6"/>
      <c r="C37" s="10"/>
      <c r="D37" s="7"/>
      <c r="E37" s="8"/>
      <c r="F37" s="8"/>
    </row>
    <row r="38" spans="2:6" x14ac:dyDescent="0.2">
      <c r="B38" s="6"/>
      <c r="C38" s="10"/>
      <c r="D38" s="7"/>
      <c r="E38" s="8"/>
      <c r="F38" s="8"/>
    </row>
    <row r="39" spans="2:6" x14ac:dyDescent="0.2">
      <c r="B39" s="6"/>
      <c r="C39" s="10"/>
      <c r="D39" s="7"/>
      <c r="E39" s="8"/>
      <c r="F39" s="8"/>
    </row>
    <row r="40" spans="2:6" x14ac:dyDescent="0.2">
      <c r="B40" s="6"/>
      <c r="C40" s="10"/>
      <c r="D40" s="7"/>
      <c r="E40" s="8"/>
      <c r="F40" s="8"/>
    </row>
    <row r="41" spans="2:6" ht="13.5" thickBot="1" x14ac:dyDescent="0.25">
      <c r="B41" s="16" t="s">
        <v>41</v>
      </c>
      <c r="C41" s="17"/>
      <c r="D41" s="17" t="s">
        <v>40</v>
      </c>
      <c r="E41" s="18" t="s">
        <v>40</v>
      </c>
      <c r="F41" s="18">
        <f>SUM(F23:F40)</f>
        <v>774550</v>
      </c>
    </row>
    <row r="42" spans="2:6" ht="14.25" thickTop="1" thickBot="1" x14ac:dyDescent="0.25">
      <c r="B42" s="20"/>
      <c r="C42" s="21"/>
      <c r="D42" s="21"/>
      <c r="E42" s="22"/>
      <c r="F42" s="22"/>
    </row>
    <row r="43" spans="2:6" ht="13.5" thickTop="1" x14ac:dyDescent="0.2">
      <c r="B43" s="19" t="s">
        <v>17</v>
      </c>
      <c r="C43" s="14"/>
      <c r="D43" s="14"/>
      <c r="E43" s="15"/>
      <c r="F43" s="15"/>
    </row>
    <row r="44" spans="2:6" x14ac:dyDescent="0.2">
      <c r="B44" s="6" t="s">
        <v>48</v>
      </c>
      <c r="C44" s="10">
        <v>1</v>
      </c>
      <c r="D44" s="7" t="s">
        <v>31</v>
      </c>
      <c r="E44" s="8">
        <v>55000</v>
      </c>
      <c r="F44" s="8">
        <f>C44*E44</f>
        <v>55000</v>
      </c>
    </row>
    <row r="45" spans="2:6" x14ac:dyDescent="0.2">
      <c r="B45" s="6" t="s">
        <v>49</v>
      </c>
      <c r="C45" s="10">
        <v>1</v>
      </c>
      <c r="D45" s="7" t="s">
        <v>31</v>
      </c>
      <c r="E45" s="8">
        <v>45000</v>
      </c>
      <c r="F45" s="8">
        <f t="shared" ref="F45:F48" si="2">C45*E45</f>
        <v>45000</v>
      </c>
    </row>
    <row r="46" spans="2:6" x14ac:dyDescent="0.2">
      <c r="B46" s="11" t="s">
        <v>51</v>
      </c>
      <c r="C46" s="10"/>
      <c r="D46" s="7"/>
      <c r="E46" s="8"/>
      <c r="F46" s="8">
        <f t="shared" si="2"/>
        <v>0</v>
      </c>
    </row>
    <row r="47" spans="2:6" x14ac:dyDescent="0.2">
      <c r="B47" s="11"/>
      <c r="C47" s="10"/>
      <c r="D47" s="7"/>
      <c r="E47" s="8"/>
      <c r="F47" s="8">
        <f t="shared" si="2"/>
        <v>0</v>
      </c>
    </row>
    <row r="48" spans="2:6" x14ac:dyDescent="0.2">
      <c r="B48" s="11"/>
      <c r="C48" s="10"/>
      <c r="D48" s="7"/>
      <c r="E48" s="8"/>
      <c r="F48" s="8">
        <f t="shared" si="2"/>
        <v>0</v>
      </c>
    </row>
    <row r="49" spans="2:6" ht="13.5" thickBot="1" x14ac:dyDescent="0.25">
      <c r="B49" s="16" t="s">
        <v>42</v>
      </c>
      <c r="C49" s="17"/>
      <c r="D49" s="17" t="s">
        <v>40</v>
      </c>
      <c r="E49" s="18" t="s">
        <v>40</v>
      </c>
      <c r="F49" s="18">
        <f>SUM(F44:F48)</f>
        <v>100000</v>
      </c>
    </row>
    <row r="50" spans="2:6" ht="14.25" thickTop="1" thickBot="1" x14ac:dyDescent="0.25">
      <c r="B50" s="23"/>
      <c r="C50" s="21"/>
      <c r="D50" s="21"/>
      <c r="E50" s="22"/>
      <c r="F50" s="22"/>
    </row>
    <row r="51" spans="2:6" ht="13.5" thickTop="1" x14ac:dyDescent="0.2">
      <c r="B51" s="19" t="s">
        <v>5</v>
      </c>
      <c r="C51" s="14"/>
      <c r="D51" s="14"/>
      <c r="E51" s="15"/>
      <c r="F51" s="15">
        <f>F49+F41+F20</f>
        <v>1109825</v>
      </c>
    </row>
    <row r="52" spans="2:6" x14ac:dyDescent="0.2">
      <c r="B52" s="9" t="s">
        <v>22</v>
      </c>
      <c r="C52" s="7"/>
      <c r="D52" s="7"/>
      <c r="E52" s="8"/>
      <c r="F52" s="8"/>
    </row>
    <row r="53" spans="2:6" x14ac:dyDescent="0.2">
      <c r="B53" s="6" t="s">
        <v>23</v>
      </c>
      <c r="C53" s="7"/>
      <c r="D53" s="7"/>
      <c r="E53" s="8"/>
      <c r="F53" s="8">
        <f>F51*0.15</f>
        <v>166473.75</v>
      </c>
    </row>
    <row r="54" spans="2:6" s="5" customFormat="1" x14ac:dyDescent="0.2">
      <c r="B54" s="12" t="s">
        <v>43</v>
      </c>
      <c r="C54" s="10"/>
      <c r="D54" s="10"/>
      <c r="E54" s="13"/>
      <c r="F54" s="13">
        <f>F51+F53</f>
        <v>1276298.75</v>
      </c>
    </row>
  </sheetData>
  <mergeCells count="1">
    <mergeCell ref="B2:F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54"/>
  <sheetViews>
    <sheetView workbookViewId="0">
      <selection activeCell="B46" sqref="B46"/>
    </sheetView>
  </sheetViews>
  <sheetFormatPr defaultColWidth="9.140625" defaultRowHeight="12.75" x14ac:dyDescent="0.2"/>
  <cols>
    <col min="1" max="1" width="9.140625" style="1"/>
    <col min="2" max="2" width="62.42578125" style="1" bestFit="1" customWidth="1"/>
    <col min="3" max="4" width="10.7109375" style="2" customWidth="1"/>
    <col min="5" max="5" width="13.140625" style="3" bestFit="1" customWidth="1"/>
    <col min="6" max="6" width="16.28515625" style="3" customWidth="1"/>
    <col min="7" max="16384" width="9.140625" style="1"/>
  </cols>
  <sheetData>
    <row r="2" spans="2:6" x14ac:dyDescent="0.2">
      <c r="B2" s="4" t="s">
        <v>46</v>
      </c>
    </row>
    <row r="4" spans="2:6" x14ac:dyDescent="0.2">
      <c r="B4" s="6"/>
      <c r="C4" s="7" t="s">
        <v>4</v>
      </c>
      <c r="D4" s="7" t="s">
        <v>6</v>
      </c>
      <c r="E4" s="8" t="s">
        <v>7</v>
      </c>
      <c r="F4" s="8" t="s">
        <v>5</v>
      </c>
    </row>
    <row r="5" spans="2:6" x14ac:dyDescent="0.2">
      <c r="B5" s="9" t="s">
        <v>2</v>
      </c>
      <c r="C5" s="7"/>
      <c r="D5" s="7"/>
      <c r="E5" s="8"/>
      <c r="F5" s="8"/>
    </row>
    <row r="6" spans="2:6" ht="14.25" x14ac:dyDescent="0.2">
      <c r="B6" s="6" t="s">
        <v>34</v>
      </c>
      <c r="C6" s="10">
        <v>855</v>
      </c>
      <c r="D6" s="7" t="s">
        <v>25</v>
      </c>
      <c r="E6" s="8">
        <v>150</v>
      </c>
      <c r="F6" s="8">
        <f>C6*E6</f>
        <v>128250</v>
      </c>
    </row>
    <row r="7" spans="2:6" x14ac:dyDescent="0.2">
      <c r="B7" s="6" t="s">
        <v>11</v>
      </c>
      <c r="C7" s="10">
        <v>795</v>
      </c>
      <c r="D7" s="7" t="s">
        <v>24</v>
      </c>
      <c r="E7" s="8">
        <v>100</v>
      </c>
      <c r="F7" s="8">
        <f t="shared" ref="F7:F16" si="0">C7*E7</f>
        <v>79500</v>
      </c>
    </row>
    <row r="8" spans="2:6" x14ac:dyDescent="0.2">
      <c r="B8" s="6" t="s">
        <v>12</v>
      </c>
      <c r="C8" s="10">
        <v>696</v>
      </c>
      <c r="D8" s="7" t="s">
        <v>24</v>
      </c>
      <c r="E8" s="8">
        <v>100</v>
      </c>
      <c r="F8" s="8">
        <f t="shared" si="0"/>
        <v>69600</v>
      </c>
    </row>
    <row r="9" spans="2:6" x14ac:dyDescent="0.2">
      <c r="B9" s="6" t="s">
        <v>13</v>
      </c>
      <c r="C9" s="10">
        <v>0</v>
      </c>
      <c r="D9" s="7" t="s">
        <v>24</v>
      </c>
      <c r="E9" s="8">
        <v>100</v>
      </c>
      <c r="F9" s="8">
        <f t="shared" si="0"/>
        <v>0</v>
      </c>
    </row>
    <row r="10" spans="2:6" ht="14.25" x14ac:dyDescent="0.2">
      <c r="B10" s="6" t="s">
        <v>14</v>
      </c>
      <c r="C10" s="10">
        <v>3275</v>
      </c>
      <c r="D10" s="7" t="s">
        <v>25</v>
      </c>
      <c r="E10" s="8">
        <v>150</v>
      </c>
      <c r="F10" s="8">
        <f t="shared" si="0"/>
        <v>491250</v>
      </c>
    </row>
    <row r="11" spans="2:6" ht="14.25" x14ac:dyDescent="0.2">
      <c r="B11" s="6" t="s">
        <v>15</v>
      </c>
      <c r="C11" s="10">
        <v>3275</v>
      </c>
      <c r="D11" s="7" t="s">
        <v>25</v>
      </c>
      <c r="E11" s="8">
        <v>100</v>
      </c>
      <c r="F11" s="8">
        <f t="shared" si="0"/>
        <v>327500</v>
      </c>
    </row>
    <row r="12" spans="2:6" ht="14.25" x14ac:dyDescent="0.2">
      <c r="B12" s="6" t="s">
        <v>35</v>
      </c>
      <c r="C12" s="10">
        <v>580</v>
      </c>
      <c r="D12" s="7" t="s">
        <v>25</v>
      </c>
      <c r="E12" s="8">
        <v>50</v>
      </c>
      <c r="F12" s="8">
        <f t="shared" si="0"/>
        <v>29000</v>
      </c>
    </row>
    <row r="13" spans="2:6" ht="14.25" x14ac:dyDescent="0.2">
      <c r="B13" s="6" t="s">
        <v>1</v>
      </c>
      <c r="C13" s="10">
        <v>580</v>
      </c>
      <c r="D13" s="7" t="s">
        <v>25</v>
      </c>
      <c r="E13" s="8">
        <v>50</v>
      </c>
      <c r="F13" s="8">
        <f t="shared" si="0"/>
        <v>29000</v>
      </c>
    </row>
    <row r="14" spans="2:6" ht="14.25" x14ac:dyDescent="0.2">
      <c r="B14" s="6" t="s">
        <v>18</v>
      </c>
      <c r="C14" s="10">
        <v>938.5</v>
      </c>
      <c r="D14" s="7" t="s">
        <v>26</v>
      </c>
      <c r="E14" s="8">
        <v>250</v>
      </c>
      <c r="F14" s="8">
        <f t="shared" si="0"/>
        <v>234625</v>
      </c>
    </row>
    <row r="15" spans="2:6" ht="14.25" x14ac:dyDescent="0.2">
      <c r="B15" s="6" t="s">
        <v>3</v>
      </c>
      <c r="C15" s="10">
        <v>0</v>
      </c>
      <c r="D15" s="7" t="s">
        <v>25</v>
      </c>
      <c r="E15" s="8">
        <v>150</v>
      </c>
      <c r="F15" s="8">
        <f t="shared" si="0"/>
        <v>0</v>
      </c>
    </row>
    <row r="16" spans="2:6" x14ac:dyDescent="0.2">
      <c r="B16" s="6" t="s">
        <v>16</v>
      </c>
      <c r="C16" s="10">
        <v>0</v>
      </c>
      <c r="D16" s="7" t="s">
        <v>27</v>
      </c>
      <c r="E16" s="8">
        <v>250</v>
      </c>
      <c r="F16" s="8">
        <f t="shared" si="0"/>
        <v>0</v>
      </c>
    </row>
    <row r="17" spans="2:6" x14ac:dyDescent="0.2">
      <c r="B17" s="6"/>
      <c r="C17" s="10"/>
      <c r="D17" s="7"/>
      <c r="E17" s="8"/>
      <c r="F17" s="8"/>
    </row>
    <row r="18" spans="2:6" x14ac:dyDescent="0.2">
      <c r="B18" s="6"/>
      <c r="C18" s="10"/>
      <c r="D18" s="7"/>
      <c r="E18" s="8"/>
      <c r="F18" s="8"/>
    </row>
    <row r="19" spans="2:6" x14ac:dyDescent="0.2">
      <c r="B19" s="6"/>
      <c r="C19" s="10"/>
      <c r="D19" s="7"/>
      <c r="E19" s="8"/>
      <c r="F19" s="8"/>
    </row>
    <row r="20" spans="2:6" ht="13.5" thickBot="1" x14ac:dyDescent="0.25">
      <c r="B20" s="16" t="s">
        <v>39</v>
      </c>
      <c r="C20" s="17"/>
      <c r="D20" s="17" t="s">
        <v>40</v>
      </c>
      <c r="E20" s="18" t="s">
        <v>40</v>
      </c>
      <c r="F20" s="18">
        <f>SUM(F6:F19)</f>
        <v>1388725</v>
      </c>
    </row>
    <row r="21" spans="2:6" ht="14.25" thickTop="1" thickBot="1" x14ac:dyDescent="0.25">
      <c r="B21" s="20"/>
      <c r="C21" s="21"/>
      <c r="D21" s="21"/>
      <c r="E21" s="22"/>
      <c r="F21" s="22"/>
    </row>
    <row r="22" spans="2:6" ht="13.5" thickTop="1" x14ac:dyDescent="0.2">
      <c r="B22" s="19" t="s">
        <v>8</v>
      </c>
      <c r="C22" s="14"/>
      <c r="D22" s="14"/>
      <c r="E22" s="15"/>
      <c r="F22" s="15"/>
    </row>
    <row r="23" spans="2:6" ht="14.25" x14ac:dyDescent="0.2">
      <c r="B23" s="6" t="s">
        <v>9</v>
      </c>
      <c r="C23" s="10">
        <v>3814</v>
      </c>
      <c r="D23" s="7" t="s">
        <v>25</v>
      </c>
      <c r="E23" s="8">
        <v>600</v>
      </c>
      <c r="F23" s="8">
        <f>C23*E23</f>
        <v>2288400</v>
      </c>
    </row>
    <row r="24" spans="2:6" ht="14.25" x14ac:dyDescent="0.2">
      <c r="B24" s="6" t="s">
        <v>0</v>
      </c>
      <c r="C24" s="10">
        <v>3814</v>
      </c>
      <c r="D24" s="7" t="s">
        <v>25</v>
      </c>
      <c r="E24" s="8">
        <v>500</v>
      </c>
      <c r="F24" s="8">
        <f t="shared" ref="F24:F37" si="1">C24*E24</f>
        <v>1907000</v>
      </c>
    </row>
    <row r="25" spans="2:6" ht="14.25" x14ac:dyDescent="0.2">
      <c r="B25" s="6" t="s">
        <v>10</v>
      </c>
      <c r="C25" s="10">
        <v>972</v>
      </c>
      <c r="D25" s="7" t="s">
        <v>25</v>
      </c>
      <c r="E25" s="8">
        <v>400</v>
      </c>
      <c r="F25" s="8">
        <f t="shared" si="1"/>
        <v>388800</v>
      </c>
    </row>
    <row r="26" spans="2:6" ht="14.25" x14ac:dyDescent="0.2">
      <c r="B26" s="6" t="s">
        <v>1</v>
      </c>
      <c r="C26" s="10">
        <v>972</v>
      </c>
      <c r="D26" s="7" t="s">
        <v>25</v>
      </c>
      <c r="E26" s="8">
        <v>150</v>
      </c>
      <c r="F26" s="8">
        <f t="shared" si="1"/>
        <v>145800</v>
      </c>
    </row>
    <row r="27" spans="2:6" ht="14.25" x14ac:dyDescent="0.2">
      <c r="B27" s="6" t="s">
        <v>38</v>
      </c>
      <c r="C27" s="10">
        <v>20</v>
      </c>
      <c r="D27" s="7" t="s">
        <v>26</v>
      </c>
      <c r="E27" s="8">
        <v>350</v>
      </c>
      <c r="F27" s="8">
        <f t="shared" si="1"/>
        <v>7000</v>
      </c>
    </row>
    <row r="28" spans="2:6" ht="14.25" x14ac:dyDescent="0.2">
      <c r="B28" s="6" t="s">
        <v>37</v>
      </c>
      <c r="C28" s="10">
        <v>84</v>
      </c>
      <c r="D28" s="7" t="s">
        <v>26</v>
      </c>
      <c r="E28" s="8">
        <v>350</v>
      </c>
      <c r="F28" s="8">
        <f t="shared" si="1"/>
        <v>29400</v>
      </c>
    </row>
    <row r="29" spans="2:6" x14ac:dyDescent="0.2">
      <c r="B29" s="6" t="s">
        <v>19</v>
      </c>
      <c r="C29" s="10">
        <v>1063.5</v>
      </c>
      <c r="D29" s="7" t="s">
        <v>24</v>
      </c>
      <c r="E29" s="8">
        <v>250</v>
      </c>
      <c r="F29" s="8">
        <f t="shared" si="1"/>
        <v>265875</v>
      </c>
    </row>
    <row r="30" spans="2:6" x14ac:dyDescent="0.2">
      <c r="B30" s="6" t="s">
        <v>20</v>
      </c>
      <c r="C30" s="10">
        <v>469</v>
      </c>
      <c r="D30" s="7" t="s">
        <v>24</v>
      </c>
      <c r="E30" s="8">
        <v>200</v>
      </c>
      <c r="F30" s="8">
        <f t="shared" si="1"/>
        <v>93800</v>
      </c>
    </row>
    <row r="31" spans="2:6" x14ac:dyDescent="0.2">
      <c r="B31" s="6" t="s">
        <v>21</v>
      </c>
      <c r="C31" s="10">
        <v>0</v>
      </c>
      <c r="D31" s="7" t="s">
        <v>24</v>
      </c>
      <c r="E31" s="8">
        <v>2000</v>
      </c>
      <c r="F31" s="8">
        <f t="shared" si="1"/>
        <v>0</v>
      </c>
    </row>
    <row r="32" spans="2:6" x14ac:dyDescent="0.2">
      <c r="B32" s="6" t="s">
        <v>36</v>
      </c>
      <c r="C32" s="10">
        <v>40.5</v>
      </c>
      <c r="D32" s="7" t="s">
        <v>24</v>
      </c>
      <c r="E32" s="8">
        <v>200</v>
      </c>
      <c r="F32" s="8">
        <f t="shared" si="1"/>
        <v>8100</v>
      </c>
    </row>
    <row r="33" spans="2:6" ht="14.25" x14ac:dyDescent="0.2">
      <c r="B33" s="6" t="s">
        <v>28</v>
      </c>
      <c r="C33" s="10">
        <v>0</v>
      </c>
      <c r="D33" s="7" t="s">
        <v>25</v>
      </c>
      <c r="E33" s="8">
        <v>300</v>
      </c>
      <c r="F33" s="8">
        <f t="shared" si="1"/>
        <v>0</v>
      </c>
    </row>
    <row r="34" spans="2:6" x14ac:dyDescent="0.2">
      <c r="B34" s="6" t="s">
        <v>29</v>
      </c>
      <c r="C34" s="10">
        <v>3</v>
      </c>
      <c r="D34" s="7" t="s">
        <v>27</v>
      </c>
      <c r="E34" s="8">
        <v>2000</v>
      </c>
      <c r="F34" s="8">
        <f t="shared" si="1"/>
        <v>6000</v>
      </c>
    </row>
    <row r="35" spans="2:6" ht="14.25" x14ac:dyDescent="0.2">
      <c r="B35" s="6" t="s">
        <v>30</v>
      </c>
      <c r="C35" s="10">
        <v>301.5</v>
      </c>
      <c r="D35" s="7" t="s">
        <v>25</v>
      </c>
      <c r="E35" s="8">
        <v>200</v>
      </c>
      <c r="F35" s="8">
        <f t="shared" si="1"/>
        <v>60300</v>
      </c>
    </row>
    <row r="36" spans="2:6" ht="14.25" x14ac:dyDescent="0.2">
      <c r="B36" s="6" t="s">
        <v>32</v>
      </c>
      <c r="C36" s="10">
        <v>210</v>
      </c>
      <c r="D36" s="7" t="s">
        <v>26</v>
      </c>
      <c r="E36" s="8">
        <v>10000</v>
      </c>
      <c r="F36" s="8">
        <f t="shared" si="1"/>
        <v>2100000</v>
      </c>
    </row>
    <row r="37" spans="2:6" ht="14.25" x14ac:dyDescent="0.2">
      <c r="B37" s="6" t="s">
        <v>33</v>
      </c>
      <c r="C37" s="10">
        <v>50</v>
      </c>
      <c r="D37" s="7" t="s">
        <v>26</v>
      </c>
      <c r="E37" s="8">
        <v>5000</v>
      </c>
      <c r="F37" s="8">
        <f t="shared" si="1"/>
        <v>250000</v>
      </c>
    </row>
    <row r="38" spans="2:6" x14ac:dyDescent="0.2">
      <c r="B38" s="6"/>
      <c r="C38" s="10"/>
      <c r="D38" s="7"/>
      <c r="E38" s="8"/>
      <c r="F38" s="8"/>
    </row>
    <row r="39" spans="2:6" x14ac:dyDescent="0.2">
      <c r="B39" s="6"/>
      <c r="C39" s="10"/>
      <c r="D39" s="7"/>
      <c r="E39" s="8"/>
      <c r="F39" s="8"/>
    </row>
    <row r="40" spans="2:6" x14ac:dyDescent="0.2">
      <c r="B40" s="6"/>
      <c r="C40" s="10"/>
      <c r="D40" s="7"/>
      <c r="E40" s="8"/>
      <c r="F40" s="8"/>
    </row>
    <row r="41" spans="2:6" ht="13.5" thickBot="1" x14ac:dyDescent="0.25">
      <c r="B41" s="16" t="s">
        <v>41</v>
      </c>
      <c r="C41" s="17"/>
      <c r="D41" s="17" t="s">
        <v>40</v>
      </c>
      <c r="E41" s="18" t="s">
        <v>40</v>
      </c>
      <c r="F41" s="18">
        <f>SUM(F23:F40)</f>
        <v>7550475</v>
      </c>
    </row>
    <row r="42" spans="2:6" ht="14.25" thickTop="1" thickBot="1" x14ac:dyDescent="0.25">
      <c r="B42" s="20"/>
      <c r="C42" s="21"/>
      <c r="D42" s="21"/>
      <c r="E42" s="22"/>
      <c r="F42" s="22"/>
    </row>
    <row r="43" spans="2:6" ht="13.5" thickTop="1" x14ac:dyDescent="0.2">
      <c r="B43" s="19" t="s">
        <v>17</v>
      </c>
      <c r="C43" s="14"/>
      <c r="D43" s="14"/>
      <c r="E43" s="15"/>
      <c r="F43" s="15"/>
    </row>
    <row r="44" spans="2:6" x14ac:dyDescent="0.2">
      <c r="B44" s="6" t="s">
        <v>47</v>
      </c>
      <c r="C44" s="10">
        <v>1</v>
      </c>
      <c r="D44" s="7" t="s">
        <v>31</v>
      </c>
      <c r="E44" s="8">
        <v>650000</v>
      </c>
      <c r="F44" s="8">
        <f>C44*E44</f>
        <v>650000</v>
      </c>
    </row>
    <row r="45" spans="2:6" x14ac:dyDescent="0.2">
      <c r="B45" s="6" t="s">
        <v>50</v>
      </c>
      <c r="C45" s="10">
        <v>1</v>
      </c>
      <c r="D45" s="7" t="s">
        <v>31</v>
      </c>
      <c r="E45" s="8">
        <v>250000</v>
      </c>
      <c r="F45" s="8">
        <f t="shared" ref="F45:F48" si="2">C45*E45</f>
        <v>250000</v>
      </c>
    </row>
    <row r="46" spans="2:6" x14ac:dyDescent="0.2">
      <c r="B46" s="11" t="s">
        <v>51</v>
      </c>
      <c r="C46" s="10"/>
      <c r="D46" s="7"/>
      <c r="E46" s="8"/>
      <c r="F46" s="8">
        <f t="shared" si="2"/>
        <v>0</v>
      </c>
    </row>
    <row r="47" spans="2:6" x14ac:dyDescent="0.2">
      <c r="B47" s="11"/>
      <c r="C47" s="10"/>
      <c r="D47" s="7"/>
      <c r="E47" s="8"/>
      <c r="F47" s="8">
        <f t="shared" si="2"/>
        <v>0</v>
      </c>
    </row>
    <row r="48" spans="2:6" x14ac:dyDescent="0.2">
      <c r="B48" s="11"/>
      <c r="C48" s="10"/>
      <c r="D48" s="7"/>
      <c r="E48" s="8"/>
      <c r="F48" s="8">
        <f t="shared" si="2"/>
        <v>0</v>
      </c>
    </row>
    <row r="49" spans="2:6" ht="13.5" thickBot="1" x14ac:dyDescent="0.25">
      <c r="B49" s="16" t="s">
        <v>42</v>
      </c>
      <c r="C49" s="17"/>
      <c r="D49" s="17" t="s">
        <v>40</v>
      </c>
      <c r="E49" s="18" t="s">
        <v>40</v>
      </c>
      <c r="F49" s="18">
        <f>SUM(F44:F48)</f>
        <v>900000</v>
      </c>
    </row>
    <row r="50" spans="2:6" ht="14.25" thickTop="1" thickBot="1" x14ac:dyDescent="0.25">
      <c r="B50" s="23"/>
      <c r="C50" s="21"/>
      <c r="D50" s="21"/>
      <c r="E50" s="22"/>
      <c r="F50" s="22"/>
    </row>
    <row r="51" spans="2:6" ht="13.5" thickTop="1" x14ac:dyDescent="0.2">
      <c r="B51" s="19" t="s">
        <v>5</v>
      </c>
      <c r="C51" s="14"/>
      <c r="D51" s="14"/>
      <c r="E51" s="15"/>
      <c r="F51" s="15">
        <f>F49+F41+F20</f>
        <v>9839200</v>
      </c>
    </row>
    <row r="52" spans="2:6" x14ac:dyDescent="0.2">
      <c r="B52" s="9" t="s">
        <v>22</v>
      </c>
      <c r="C52" s="7"/>
      <c r="D52" s="7"/>
      <c r="E52" s="8"/>
      <c r="F52" s="8"/>
    </row>
    <row r="53" spans="2:6" x14ac:dyDescent="0.2">
      <c r="B53" s="6" t="s">
        <v>23</v>
      </c>
      <c r="C53" s="7"/>
      <c r="D53" s="7"/>
      <c r="E53" s="8"/>
      <c r="F53" s="8">
        <f>F51*0.15</f>
        <v>1475880</v>
      </c>
    </row>
    <row r="54" spans="2:6" s="5" customFormat="1" x14ac:dyDescent="0.2">
      <c r="B54" s="12" t="s">
        <v>43</v>
      </c>
      <c r="C54" s="10"/>
      <c r="D54" s="10"/>
      <c r="E54" s="13"/>
      <c r="F54" s="13">
        <f>F51+F53</f>
        <v>11315080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54"/>
  <sheetViews>
    <sheetView workbookViewId="0">
      <selection activeCell="E46" sqref="E46"/>
    </sheetView>
  </sheetViews>
  <sheetFormatPr defaultColWidth="9.140625" defaultRowHeight="12.75" x14ac:dyDescent="0.2"/>
  <cols>
    <col min="1" max="1" width="9.140625" style="1"/>
    <col min="2" max="2" width="62.42578125" style="1" bestFit="1" customWidth="1"/>
    <col min="3" max="4" width="10.7109375" style="2" customWidth="1"/>
    <col min="5" max="5" width="12" style="3" bestFit="1" customWidth="1"/>
    <col min="6" max="6" width="14.5703125" style="3" bestFit="1" customWidth="1"/>
    <col min="7" max="16384" width="9.140625" style="1"/>
  </cols>
  <sheetData>
    <row r="2" spans="2:6" x14ac:dyDescent="0.2">
      <c r="B2" s="4" t="s">
        <v>44</v>
      </c>
    </row>
    <row r="4" spans="2:6" x14ac:dyDescent="0.2">
      <c r="B4" s="6"/>
      <c r="C4" s="7" t="s">
        <v>4</v>
      </c>
      <c r="D4" s="7" t="s">
        <v>6</v>
      </c>
      <c r="E4" s="8" t="s">
        <v>7</v>
      </c>
      <c r="F4" s="8" t="s">
        <v>5</v>
      </c>
    </row>
    <row r="5" spans="2:6" x14ac:dyDescent="0.2">
      <c r="B5" s="9" t="s">
        <v>2</v>
      </c>
      <c r="C5" s="7"/>
      <c r="D5" s="7"/>
      <c r="E5" s="8"/>
      <c r="F5" s="8"/>
    </row>
    <row r="6" spans="2:6" ht="14.25" x14ac:dyDescent="0.2">
      <c r="B6" s="6" t="s">
        <v>34</v>
      </c>
      <c r="C6" s="10">
        <v>320.64999999999998</v>
      </c>
      <c r="D6" s="7" t="s">
        <v>25</v>
      </c>
      <c r="E6" s="8">
        <v>150</v>
      </c>
      <c r="F6" s="8">
        <f>C6*E6</f>
        <v>48097.5</v>
      </c>
    </row>
    <row r="7" spans="2:6" x14ac:dyDescent="0.2">
      <c r="B7" s="6" t="s">
        <v>11</v>
      </c>
      <c r="C7" s="10">
        <v>230.5</v>
      </c>
      <c r="D7" s="7" t="s">
        <v>24</v>
      </c>
      <c r="E7" s="8">
        <v>100</v>
      </c>
      <c r="F7" s="8">
        <f t="shared" ref="F7:F16" si="0">C7*E7</f>
        <v>23050</v>
      </c>
    </row>
    <row r="8" spans="2:6" x14ac:dyDescent="0.2">
      <c r="B8" s="6" t="s">
        <v>12</v>
      </c>
      <c r="C8" s="10">
        <v>29.5</v>
      </c>
      <c r="D8" s="7" t="s">
        <v>24</v>
      </c>
      <c r="E8" s="8">
        <v>100</v>
      </c>
      <c r="F8" s="8">
        <f t="shared" si="0"/>
        <v>2950</v>
      </c>
    </row>
    <row r="9" spans="2:6" x14ac:dyDescent="0.2">
      <c r="B9" s="6" t="s">
        <v>13</v>
      </c>
      <c r="C9" s="10">
        <v>15</v>
      </c>
      <c r="D9" s="7" t="s">
        <v>24</v>
      </c>
      <c r="E9" s="8">
        <v>100</v>
      </c>
      <c r="F9" s="8">
        <f t="shared" si="0"/>
        <v>1500</v>
      </c>
    </row>
    <row r="10" spans="2:6" ht="14.25" x14ac:dyDescent="0.2">
      <c r="B10" s="6" t="s">
        <v>14</v>
      </c>
      <c r="C10" s="10">
        <v>642.5</v>
      </c>
      <c r="D10" s="7" t="s">
        <v>25</v>
      </c>
      <c r="E10" s="8">
        <v>150</v>
      </c>
      <c r="F10" s="8">
        <f t="shared" si="0"/>
        <v>96375</v>
      </c>
    </row>
    <row r="11" spans="2:6" ht="14.25" x14ac:dyDescent="0.2">
      <c r="B11" s="6" t="s">
        <v>15</v>
      </c>
      <c r="C11" s="10">
        <v>642.5</v>
      </c>
      <c r="D11" s="7" t="s">
        <v>25</v>
      </c>
      <c r="E11" s="8">
        <v>100</v>
      </c>
      <c r="F11" s="8">
        <f t="shared" si="0"/>
        <v>64250</v>
      </c>
    </row>
    <row r="12" spans="2:6" ht="14.25" x14ac:dyDescent="0.2">
      <c r="B12" s="6" t="s">
        <v>35</v>
      </c>
      <c r="C12" s="10">
        <v>54.5</v>
      </c>
      <c r="D12" s="7" t="s">
        <v>25</v>
      </c>
      <c r="E12" s="8">
        <v>50</v>
      </c>
      <c r="F12" s="8">
        <f t="shared" si="0"/>
        <v>2725</v>
      </c>
    </row>
    <row r="13" spans="2:6" ht="14.25" x14ac:dyDescent="0.2">
      <c r="B13" s="6" t="s">
        <v>1</v>
      </c>
      <c r="C13" s="10">
        <v>54.5</v>
      </c>
      <c r="D13" s="7" t="s">
        <v>25</v>
      </c>
      <c r="E13" s="8">
        <v>50</v>
      </c>
      <c r="F13" s="8">
        <f t="shared" si="0"/>
        <v>2725</v>
      </c>
    </row>
    <row r="14" spans="2:6" ht="14.25" x14ac:dyDescent="0.2">
      <c r="B14" s="6" t="s">
        <v>18</v>
      </c>
      <c r="C14" s="10">
        <v>190</v>
      </c>
      <c r="D14" s="7" t="s">
        <v>26</v>
      </c>
      <c r="E14" s="8">
        <v>250</v>
      </c>
      <c r="F14" s="8">
        <f t="shared" si="0"/>
        <v>47500</v>
      </c>
    </row>
    <row r="15" spans="2:6" ht="14.25" x14ac:dyDescent="0.2">
      <c r="B15" s="6" t="s">
        <v>3</v>
      </c>
      <c r="C15" s="10">
        <v>19</v>
      </c>
      <c r="D15" s="7" t="s">
        <v>25</v>
      </c>
      <c r="E15" s="8">
        <v>150</v>
      </c>
      <c r="F15" s="8">
        <f t="shared" si="0"/>
        <v>2850</v>
      </c>
    </row>
    <row r="16" spans="2:6" x14ac:dyDescent="0.2">
      <c r="B16" s="6" t="s">
        <v>16</v>
      </c>
      <c r="C16" s="10">
        <v>4</v>
      </c>
      <c r="D16" s="7" t="s">
        <v>27</v>
      </c>
      <c r="E16" s="8">
        <v>250</v>
      </c>
      <c r="F16" s="8">
        <f t="shared" si="0"/>
        <v>1000</v>
      </c>
    </row>
    <row r="17" spans="2:6" x14ac:dyDescent="0.2">
      <c r="B17" s="6"/>
      <c r="C17" s="10"/>
      <c r="D17" s="7"/>
      <c r="E17" s="8"/>
      <c r="F17" s="8"/>
    </row>
    <row r="18" spans="2:6" x14ac:dyDescent="0.2">
      <c r="B18" s="6"/>
      <c r="C18" s="10"/>
      <c r="D18" s="7"/>
      <c r="E18" s="8"/>
      <c r="F18" s="8"/>
    </row>
    <row r="19" spans="2:6" x14ac:dyDescent="0.2">
      <c r="B19" s="6"/>
      <c r="C19" s="10"/>
      <c r="D19" s="7"/>
      <c r="E19" s="8"/>
      <c r="F19" s="8"/>
    </row>
    <row r="20" spans="2:6" ht="13.5" thickBot="1" x14ac:dyDescent="0.25">
      <c r="B20" s="16" t="s">
        <v>39</v>
      </c>
      <c r="C20" s="17"/>
      <c r="D20" s="17" t="s">
        <v>40</v>
      </c>
      <c r="E20" s="18" t="s">
        <v>40</v>
      </c>
      <c r="F20" s="18">
        <f>SUM(F6:F19)</f>
        <v>293022.5</v>
      </c>
    </row>
    <row r="21" spans="2:6" ht="14.25" thickTop="1" thickBot="1" x14ac:dyDescent="0.25">
      <c r="B21" s="20"/>
      <c r="C21" s="21"/>
      <c r="D21" s="21"/>
      <c r="E21" s="22"/>
      <c r="F21" s="22"/>
    </row>
    <row r="22" spans="2:6" ht="13.5" thickTop="1" x14ac:dyDescent="0.2">
      <c r="B22" s="19" t="s">
        <v>8</v>
      </c>
      <c r="C22" s="14"/>
      <c r="D22" s="14"/>
      <c r="E22" s="15"/>
      <c r="F22" s="15"/>
    </row>
    <row r="23" spans="2:6" ht="14.25" x14ac:dyDescent="0.2">
      <c r="B23" s="6" t="s">
        <v>9</v>
      </c>
      <c r="C23" s="10">
        <v>463.5</v>
      </c>
      <c r="D23" s="7" t="s">
        <v>25</v>
      </c>
      <c r="E23" s="8">
        <v>600</v>
      </c>
      <c r="F23" s="8">
        <f>C23*E23</f>
        <v>278100</v>
      </c>
    </row>
    <row r="24" spans="2:6" ht="14.25" x14ac:dyDescent="0.2">
      <c r="B24" s="6" t="s">
        <v>0</v>
      </c>
      <c r="C24" s="10">
        <v>463.5</v>
      </c>
      <c r="D24" s="7" t="s">
        <v>25</v>
      </c>
      <c r="E24" s="8">
        <v>500</v>
      </c>
      <c r="F24" s="8">
        <f t="shared" ref="F24:F35" si="1">C24*E24</f>
        <v>231750</v>
      </c>
    </row>
    <row r="25" spans="2:6" ht="14.25" x14ac:dyDescent="0.2">
      <c r="B25" s="6" t="s">
        <v>10</v>
      </c>
      <c r="C25" s="10">
        <v>320.5</v>
      </c>
      <c r="D25" s="7" t="s">
        <v>25</v>
      </c>
      <c r="E25" s="8">
        <v>400</v>
      </c>
      <c r="F25" s="8">
        <f t="shared" si="1"/>
        <v>128200</v>
      </c>
    </row>
    <row r="26" spans="2:6" ht="14.25" x14ac:dyDescent="0.2">
      <c r="B26" s="6" t="s">
        <v>1</v>
      </c>
      <c r="C26" s="10">
        <v>320.5</v>
      </c>
      <c r="D26" s="7" t="s">
        <v>25</v>
      </c>
      <c r="E26" s="8">
        <v>150</v>
      </c>
      <c r="F26" s="8">
        <f t="shared" si="1"/>
        <v>48075</v>
      </c>
    </row>
    <row r="27" spans="2:6" ht="14.25" x14ac:dyDescent="0.2">
      <c r="B27" s="6" t="s">
        <v>38</v>
      </c>
      <c r="C27" s="10">
        <v>12</v>
      </c>
      <c r="D27" s="7" t="s">
        <v>26</v>
      </c>
      <c r="E27" s="8">
        <v>350</v>
      </c>
      <c r="F27" s="8">
        <f t="shared" si="1"/>
        <v>4200</v>
      </c>
    </row>
    <row r="28" spans="2:6" ht="14.25" x14ac:dyDescent="0.2">
      <c r="B28" s="6" t="s">
        <v>37</v>
      </c>
      <c r="C28" s="10">
        <v>45.5</v>
      </c>
      <c r="D28" s="7" t="s">
        <v>26</v>
      </c>
      <c r="E28" s="8">
        <v>350</v>
      </c>
      <c r="F28" s="8">
        <f t="shared" si="1"/>
        <v>15925</v>
      </c>
    </row>
    <row r="29" spans="2:6" x14ac:dyDescent="0.2">
      <c r="B29" s="6" t="s">
        <v>19</v>
      </c>
      <c r="C29" s="10">
        <v>280</v>
      </c>
      <c r="D29" s="7" t="s">
        <v>24</v>
      </c>
      <c r="E29" s="8">
        <v>250</v>
      </c>
      <c r="F29" s="8">
        <f t="shared" si="1"/>
        <v>70000</v>
      </c>
    </row>
    <row r="30" spans="2:6" x14ac:dyDescent="0.2">
      <c r="B30" s="6" t="s">
        <v>20</v>
      </c>
      <c r="C30" s="10">
        <v>147.5</v>
      </c>
      <c r="D30" s="7" t="s">
        <v>24</v>
      </c>
      <c r="E30" s="8">
        <v>200</v>
      </c>
      <c r="F30" s="8">
        <f t="shared" si="1"/>
        <v>29500</v>
      </c>
    </row>
    <row r="31" spans="2:6" x14ac:dyDescent="0.2">
      <c r="B31" s="6" t="s">
        <v>21</v>
      </c>
      <c r="C31" s="10">
        <v>0</v>
      </c>
      <c r="D31" s="7" t="s">
        <v>24</v>
      </c>
      <c r="E31" s="8">
        <v>2000</v>
      </c>
      <c r="F31" s="8">
        <f t="shared" si="1"/>
        <v>0</v>
      </c>
    </row>
    <row r="32" spans="2:6" x14ac:dyDescent="0.2">
      <c r="B32" s="6" t="s">
        <v>36</v>
      </c>
      <c r="C32" s="10">
        <v>0</v>
      </c>
      <c r="D32" s="7" t="s">
        <v>24</v>
      </c>
      <c r="E32" s="8">
        <v>200</v>
      </c>
      <c r="F32" s="8">
        <f t="shared" si="1"/>
        <v>0</v>
      </c>
    </row>
    <row r="33" spans="2:6" ht="14.25" x14ac:dyDescent="0.2">
      <c r="B33" s="6" t="s">
        <v>28</v>
      </c>
      <c r="C33" s="10">
        <v>10</v>
      </c>
      <c r="D33" s="7" t="s">
        <v>25</v>
      </c>
      <c r="E33" s="8">
        <v>300</v>
      </c>
      <c r="F33" s="8">
        <f t="shared" si="1"/>
        <v>3000</v>
      </c>
    </row>
    <row r="34" spans="2:6" x14ac:dyDescent="0.2">
      <c r="B34" s="6" t="s">
        <v>29</v>
      </c>
      <c r="C34" s="10">
        <v>7</v>
      </c>
      <c r="D34" s="7" t="s">
        <v>27</v>
      </c>
      <c r="E34" s="8">
        <v>2000</v>
      </c>
      <c r="F34" s="8">
        <f t="shared" si="1"/>
        <v>14000</v>
      </c>
    </row>
    <row r="35" spans="2:6" ht="14.25" x14ac:dyDescent="0.2">
      <c r="B35" s="6" t="s">
        <v>30</v>
      </c>
      <c r="C35" s="10">
        <v>130</v>
      </c>
      <c r="D35" s="7" t="s">
        <v>25</v>
      </c>
      <c r="E35" s="8">
        <v>200</v>
      </c>
      <c r="F35" s="8">
        <f t="shared" si="1"/>
        <v>26000</v>
      </c>
    </row>
    <row r="36" spans="2:6" x14ac:dyDescent="0.2">
      <c r="B36" s="6"/>
      <c r="C36" s="10"/>
      <c r="D36" s="7"/>
      <c r="E36" s="8"/>
      <c r="F36" s="8"/>
    </row>
    <row r="37" spans="2:6" x14ac:dyDescent="0.2">
      <c r="B37" s="6"/>
      <c r="C37" s="10"/>
      <c r="D37" s="7"/>
      <c r="E37" s="8"/>
      <c r="F37" s="8"/>
    </row>
    <row r="38" spans="2:6" x14ac:dyDescent="0.2">
      <c r="B38" s="6"/>
      <c r="C38" s="10"/>
      <c r="D38" s="7"/>
      <c r="E38" s="8"/>
      <c r="F38" s="8"/>
    </row>
    <row r="39" spans="2:6" x14ac:dyDescent="0.2">
      <c r="B39" s="6"/>
      <c r="C39" s="10"/>
      <c r="D39" s="7"/>
      <c r="E39" s="8"/>
      <c r="F39" s="8"/>
    </row>
    <row r="40" spans="2:6" x14ac:dyDescent="0.2">
      <c r="B40" s="6"/>
      <c r="C40" s="10"/>
      <c r="D40" s="7"/>
      <c r="E40" s="8"/>
      <c r="F40" s="8"/>
    </row>
    <row r="41" spans="2:6" ht="13.5" thickBot="1" x14ac:dyDescent="0.25">
      <c r="B41" s="16" t="s">
        <v>41</v>
      </c>
      <c r="C41" s="17"/>
      <c r="D41" s="17" t="s">
        <v>40</v>
      </c>
      <c r="E41" s="18" t="s">
        <v>40</v>
      </c>
      <c r="F41" s="18">
        <f>SUM(F23:F40)</f>
        <v>848750</v>
      </c>
    </row>
    <row r="42" spans="2:6" ht="14.25" thickTop="1" thickBot="1" x14ac:dyDescent="0.25">
      <c r="B42" s="20"/>
      <c r="C42" s="21"/>
      <c r="D42" s="21"/>
      <c r="E42" s="22"/>
      <c r="F42" s="22"/>
    </row>
    <row r="43" spans="2:6" ht="13.5" thickTop="1" x14ac:dyDescent="0.2">
      <c r="B43" s="19" t="s">
        <v>17</v>
      </c>
      <c r="C43" s="14"/>
      <c r="D43" s="14"/>
      <c r="E43" s="15"/>
      <c r="F43" s="15"/>
    </row>
    <row r="44" spans="2:6" x14ac:dyDescent="0.2">
      <c r="B44" s="6" t="s">
        <v>47</v>
      </c>
      <c r="C44" s="10">
        <v>1</v>
      </c>
      <c r="D44" s="7" t="s">
        <v>31</v>
      </c>
      <c r="E44" s="8">
        <v>70000</v>
      </c>
      <c r="F44" s="8">
        <f>C44*E44</f>
        <v>70000</v>
      </c>
    </row>
    <row r="45" spans="2:6" x14ac:dyDescent="0.2">
      <c r="B45" s="6" t="s">
        <v>50</v>
      </c>
      <c r="C45" s="10">
        <v>1</v>
      </c>
      <c r="D45" s="7" t="s">
        <v>31</v>
      </c>
      <c r="E45" s="8">
        <v>45000</v>
      </c>
      <c r="F45" s="8">
        <f t="shared" ref="F45:F48" si="2">C45*E45</f>
        <v>45000</v>
      </c>
    </row>
    <row r="46" spans="2:6" x14ac:dyDescent="0.2">
      <c r="B46" s="11" t="s">
        <v>51</v>
      </c>
      <c r="C46" s="10"/>
      <c r="D46" s="7"/>
      <c r="E46" s="8"/>
      <c r="F46" s="8">
        <f t="shared" si="2"/>
        <v>0</v>
      </c>
    </row>
    <row r="47" spans="2:6" x14ac:dyDescent="0.2">
      <c r="B47" s="11"/>
      <c r="C47" s="10"/>
      <c r="D47" s="7"/>
      <c r="E47" s="8"/>
      <c r="F47" s="8">
        <f t="shared" si="2"/>
        <v>0</v>
      </c>
    </row>
    <row r="48" spans="2:6" x14ac:dyDescent="0.2">
      <c r="B48" s="11"/>
      <c r="C48" s="10"/>
      <c r="D48" s="7"/>
      <c r="E48" s="8"/>
      <c r="F48" s="8">
        <f t="shared" si="2"/>
        <v>0</v>
      </c>
    </row>
    <row r="49" spans="2:6" ht="13.5" thickBot="1" x14ac:dyDescent="0.25">
      <c r="B49" s="16" t="s">
        <v>42</v>
      </c>
      <c r="C49" s="17"/>
      <c r="D49" s="17" t="s">
        <v>40</v>
      </c>
      <c r="E49" s="18" t="s">
        <v>40</v>
      </c>
      <c r="F49" s="18">
        <f>SUM(F44:F48)</f>
        <v>115000</v>
      </c>
    </row>
    <row r="50" spans="2:6" ht="14.25" thickTop="1" thickBot="1" x14ac:dyDescent="0.25">
      <c r="B50" s="23"/>
      <c r="C50" s="21"/>
      <c r="D50" s="21"/>
      <c r="E50" s="22"/>
      <c r="F50" s="22"/>
    </row>
    <row r="51" spans="2:6" ht="13.5" thickTop="1" x14ac:dyDescent="0.2">
      <c r="B51" s="19" t="s">
        <v>5</v>
      </c>
      <c r="C51" s="14"/>
      <c r="D51" s="14"/>
      <c r="E51" s="15"/>
      <c r="F51" s="15">
        <f>F49+F41+F20</f>
        <v>1256772.5</v>
      </c>
    </row>
    <row r="52" spans="2:6" x14ac:dyDescent="0.2">
      <c r="B52" s="9" t="s">
        <v>22</v>
      </c>
      <c r="C52" s="7"/>
      <c r="D52" s="7"/>
      <c r="E52" s="8"/>
      <c r="F52" s="8"/>
    </row>
    <row r="53" spans="2:6" x14ac:dyDescent="0.2">
      <c r="B53" s="6" t="s">
        <v>23</v>
      </c>
      <c r="C53" s="7"/>
      <c r="D53" s="7"/>
      <c r="E53" s="8"/>
      <c r="F53" s="8">
        <f>F51*0.15</f>
        <v>188515.875</v>
      </c>
    </row>
    <row r="54" spans="2:6" s="5" customFormat="1" x14ac:dyDescent="0.2">
      <c r="B54" s="12" t="s">
        <v>43</v>
      </c>
      <c r="C54" s="10"/>
      <c r="D54" s="10"/>
      <c r="E54" s="13"/>
      <c r="F54" s="13">
        <f>F51+F53</f>
        <v>1445288.375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Seliko</vt:lpstr>
      <vt:lpstr>Kavalcova</vt:lpstr>
      <vt:lpstr>Wellness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Lubomír Konvičný</dc:creator>
  <cp:lastModifiedBy>Lubomír Konvičný</cp:lastModifiedBy>
  <dcterms:created xsi:type="dcterms:W3CDTF">2018-03-29T08:21:03Z</dcterms:created>
  <dcterms:modified xsi:type="dcterms:W3CDTF">2018-03-31T16:12:37Z</dcterms:modified>
</cp:coreProperties>
</file>