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activeTab="1"/>
  </bookViews>
  <sheets>
    <sheet name="taxony" sheetId="2" r:id="rId1"/>
    <sheet name="PRÁCE" sheetId="5" r:id="rId2"/>
    <sheet name="Materiál" sheetId="4" r:id="rId3"/>
  </sheets>
  <externalReferences>
    <externalReference r:id="rId4"/>
  </externalReferences>
  <definedNames>
    <definedName name="_xlnm._FilterDatabase" localSheetId="0" hidden="1">taxony!$A$1:$G$8</definedName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_xlnm.Print_Area" localSheetId="2">Materiál!$A$1:$F$21</definedName>
    <definedName name="_xlnm.Print_Area" localSheetId="1">PRÁCE!$A$1:$G$24</definedName>
    <definedName name="_xlnm.Print_Area" localSheetId="0">taxony!$A$1:$G$10</definedName>
    <definedName name="PocetMJ">#REF!</definedName>
    <definedName name="Projektant">#REF!</definedName>
    <definedName name="PSV">[1]Rekapitulace!$F$14</definedName>
    <definedName name="SazbaDPH1">#REF!</definedName>
    <definedName name="SazbaDPH2">#REF!</definedName>
    <definedName name="VRN">[1]Rekapitulace!$H$27</definedName>
  </definedNames>
  <calcPr calcId="145621"/>
</workbook>
</file>

<file path=xl/calcChain.xml><?xml version="1.0" encoding="utf-8"?>
<calcChain xmlns="http://schemas.openxmlformats.org/spreadsheetml/2006/main">
  <c r="G18" i="5" l="1"/>
  <c r="D8" i="2" l="1"/>
  <c r="F9" i="4" l="1"/>
  <c r="G19" i="5"/>
  <c r="E13" i="5" l="1"/>
  <c r="E17" i="5" s="1"/>
  <c r="G17" i="5" s="1"/>
  <c r="E16" i="5" l="1"/>
  <c r="G16" i="5" s="1"/>
  <c r="E15" i="5"/>
  <c r="G15" i="5" s="1"/>
  <c r="E14" i="5"/>
  <c r="G14" i="5" s="1"/>
  <c r="G13" i="5"/>
  <c r="E20" i="5"/>
  <c r="G20" i="5" s="1"/>
  <c r="G21" i="5" l="1"/>
  <c r="G8" i="5" l="1"/>
  <c r="F10" i="4" l="1"/>
  <c r="G7" i="2" l="1"/>
  <c r="G8" i="2" s="1"/>
  <c r="G10" i="2" s="1"/>
  <c r="F11" i="4" l="1"/>
  <c r="F16" i="4" l="1"/>
  <c r="F8" i="4"/>
  <c r="G9" i="5" l="1"/>
  <c r="G23" i="5" s="1"/>
  <c r="F6" i="4"/>
  <c r="F7" i="4"/>
  <c r="F12" i="4" l="1"/>
  <c r="F18" i="4" l="1"/>
  <c r="F17" i="4" l="1"/>
  <c r="F19" i="4" l="1"/>
  <c r="F20" i="4" l="1"/>
  <c r="F21" i="4" s="1"/>
</calcChain>
</file>

<file path=xl/sharedStrings.xml><?xml version="1.0" encoding="utf-8"?>
<sst xmlns="http://schemas.openxmlformats.org/spreadsheetml/2006/main" count="86" uniqueCount="67">
  <si>
    <t>jednotka</t>
  </si>
  <si>
    <t>počet jedn.</t>
  </si>
  <si>
    <t>ks</t>
  </si>
  <si>
    <t>m2</t>
  </si>
  <si>
    <t>m3</t>
  </si>
  <si>
    <t>cena/jedn.</t>
  </si>
  <si>
    <t>Práce</t>
  </si>
  <si>
    <t xml:space="preserve">Pomocný materiál </t>
  </si>
  <si>
    <t>CELKEM :</t>
  </si>
  <si>
    <t>CELKEM bez DPH :</t>
  </si>
  <si>
    <t>SEZNAM POUŽITÝCH DRUHŮ :</t>
  </si>
  <si>
    <t>P.č.</t>
  </si>
  <si>
    <t>taxon</t>
  </si>
  <si>
    <t>česky</t>
  </si>
  <si>
    <t>poč. ks</t>
  </si>
  <si>
    <t>výšk. kat.</t>
  </si>
  <si>
    <t>cena/ks*</t>
  </si>
  <si>
    <t>celkem*</t>
  </si>
  <si>
    <t>-</t>
  </si>
  <si>
    <t>číslo</t>
  </si>
  <si>
    <t>č. práce</t>
  </si>
  <si>
    <t>celkem</t>
  </si>
  <si>
    <t>název</t>
  </si>
  <si>
    <t>m</t>
  </si>
  <si>
    <t>poř.č.</t>
  </si>
  <si>
    <t>práce</t>
  </si>
  <si>
    <t>998 23-1311</t>
  </si>
  <si>
    <t>t</t>
  </si>
  <si>
    <t xml:space="preserve">Rostlinný materiál </t>
  </si>
  <si>
    <t>PRÁCE  :</t>
  </si>
  <si>
    <t>CELKEM PRÁCE :</t>
  </si>
  <si>
    <t>POMOCNÝ MATERIÁL  :</t>
  </si>
  <si>
    <t>CELKOVÉ NÁKLADY :</t>
  </si>
  <si>
    <t>CELKEM ROSTLINNÝ MATERIÁL  :</t>
  </si>
  <si>
    <t>CELKEM POMOCNÝ MATERIÁL :</t>
  </si>
  <si>
    <t>příčky (prům. 8cm, délka 60cm), 3 ks/strom</t>
  </si>
  <si>
    <t>úvazky (strom 1m/ks)</t>
  </si>
  <si>
    <t>SADOVNICKÉ ÚPRAVY</t>
  </si>
  <si>
    <t>VYTYČENÍ OSAZOVACÍHO PLÁNU :</t>
  </si>
  <si>
    <t>vytyčení stromů</t>
  </si>
  <si>
    <t>184 21-5133</t>
  </si>
  <si>
    <t>184 91-1421</t>
  </si>
  <si>
    <t>DPH 21%</t>
  </si>
  <si>
    <t>SOLITÉRNÍ STROMY :</t>
  </si>
  <si>
    <t>kůly (frézovaný, prům. 6 cm, 2,5m), 3 ks/strom s balem</t>
  </si>
  <si>
    <t xml:space="preserve"> </t>
  </si>
  <si>
    <r>
      <t xml:space="preserve">katalog popisů a směrných cen stavebních prací </t>
    </r>
    <r>
      <rPr>
        <b/>
        <sz val="12"/>
        <color theme="0" tint="-0.499984740745262"/>
        <rFont val="Tahoma"/>
        <family val="2"/>
        <charset val="238"/>
      </rPr>
      <t>HSV 2014</t>
    </r>
    <r>
      <rPr>
        <sz val="12"/>
        <color theme="0" tint="-0.499984740745262"/>
        <rFont val="Tahoma"/>
        <family val="2"/>
        <charset val="238"/>
      </rPr>
      <t>, ÚRS PRAHA</t>
    </r>
  </si>
  <si>
    <t>ok 16-18</t>
  </si>
  <si>
    <t>183 10-1121</t>
  </si>
  <si>
    <t>hloubení jam pro stromy bez výměny půdy přes 0,4m3 do 1m3</t>
  </si>
  <si>
    <t xml:space="preserve">kotvení dřevin 3  kůly do 3m </t>
  </si>
  <si>
    <t>přesun hmot pro sadovnické úpravy do 5000 m vodorovně (0,15t/ks)</t>
  </si>
  <si>
    <t>184 50-1141</t>
  </si>
  <si>
    <t>zhotovení obalu kmene z rákosové rohože, rovina (20 cm/ 1strom)</t>
  </si>
  <si>
    <t>bal</t>
  </si>
  <si>
    <t xml:space="preserve">VÝSADBA STROMŮ S BALEM : </t>
  </si>
  <si>
    <t>lípa</t>
  </si>
  <si>
    <t xml:space="preserve">Tilia cordata </t>
  </si>
  <si>
    <t xml:space="preserve">mulčovací kůra </t>
  </si>
  <si>
    <t>tabletové hnojivo (strom/3ks)</t>
  </si>
  <si>
    <r>
      <t>mulčování rostlin tl. do 100 mm</t>
    </r>
    <r>
      <rPr>
        <sz val="10"/>
        <color rgb="FFFF0000"/>
        <rFont val="Tahoma"/>
        <family val="2"/>
        <charset val="238"/>
      </rPr>
      <t xml:space="preserve"> </t>
    </r>
  </si>
  <si>
    <t>184 21-5413</t>
  </si>
  <si>
    <t>zhotovení závlahové mísy o průměru mísy přes 1 m</t>
  </si>
  <si>
    <t>výsadba dřevin s balem do předem vyhloubené jamky se zalitím (80 l /strom) v rovině,   d balu přes 500 do 600 mm</t>
  </si>
  <si>
    <t>hnojení tabletovým hnojivem Sylvamix (1 strom - 3 ks)</t>
  </si>
  <si>
    <t>184 10-2115</t>
  </si>
  <si>
    <t>rákosová rohož bal.1,5x5m (20 cm/strom, 6 stromů/bal)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</si>
</sst>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Kč&quot;"/>
    <numFmt numFmtId="165" formatCode="mmm\ dd"/>
    <numFmt numFmtId="166" formatCode="#,##0\ &quot;Kč&quot;"/>
    <numFmt numFmtId="167" formatCode="0.0"/>
  </numFmts>
  <fonts count="21" x14ac:knownFonts="1">
    <font>
      <sz val="10"/>
      <name val="Arial CE"/>
      <family val="2"/>
      <charset val="238"/>
    </font>
    <font>
      <b/>
      <sz val="12"/>
      <color indexed="50"/>
      <name val="Tahoma"/>
      <family val="2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  <charset val="238"/>
    </font>
    <font>
      <sz val="12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Tahoma"/>
      <family val="2"/>
      <charset val="238"/>
    </font>
    <font>
      <sz val="10"/>
      <color indexed="21"/>
      <name val="Tahoma"/>
      <family val="2"/>
      <charset val="238"/>
    </font>
    <font>
      <b/>
      <sz val="16"/>
      <color indexed="55"/>
      <name val="Tahoma"/>
      <family val="2"/>
      <charset val="238"/>
    </font>
    <font>
      <b/>
      <sz val="10"/>
      <color indexed="21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4"/>
      <name val="Tahoma"/>
      <family val="2"/>
      <charset val="238"/>
    </font>
    <font>
      <sz val="10"/>
      <name val="Arial CE"/>
      <family val="2"/>
      <charset val="238"/>
    </font>
    <font>
      <sz val="16"/>
      <color indexed="55"/>
      <name val="Tahoma"/>
      <family val="2"/>
      <charset val="238"/>
    </font>
    <font>
      <sz val="10"/>
      <color theme="1"/>
      <name val="Tahoma"/>
      <family val="2"/>
      <charset val="238"/>
    </font>
    <font>
      <sz val="12"/>
      <color theme="0" tint="-0.499984740745262"/>
      <name val="Tahoma"/>
      <family val="2"/>
      <charset val="238"/>
    </font>
    <font>
      <b/>
      <sz val="12"/>
      <color theme="0" tint="-0.499984740745262"/>
      <name val="Tahoma"/>
      <family val="2"/>
      <charset val="238"/>
    </font>
    <font>
      <sz val="10"/>
      <color rgb="FFFF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27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5" fillId="0" borderId="0"/>
  </cellStyleXfs>
  <cellXfs count="125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7" fillId="0" borderId="0" xfId="0" applyFont="1"/>
    <xf numFmtId="0" fontId="3" fillId="0" borderId="0" xfId="0" applyFont="1" applyFill="1"/>
    <xf numFmtId="0" fontId="7" fillId="0" borderId="0" xfId="0" applyFont="1" applyFill="1"/>
    <xf numFmtId="0" fontId="7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/>
    <xf numFmtId="0" fontId="3" fillId="0" borderId="3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3" fillId="0" borderId="4" xfId="0" applyFont="1" applyFill="1" applyBorder="1"/>
    <xf numFmtId="49" fontId="3" fillId="0" borderId="3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165" fontId="7" fillId="0" borderId="0" xfId="0" applyNumberFormat="1" applyFont="1" applyFill="1"/>
    <xf numFmtId="0" fontId="3" fillId="0" borderId="5" xfId="0" applyFont="1" applyFill="1" applyBorder="1"/>
    <xf numFmtId="0" fontId="3" fillId="0" borderId="6" xfId="0" applyFont="1" applyFill="1" applyBorder="1"/>
    <xf numFmtId="0" fontId="3" fillId="0" borderId="7" xfId="0" applyFont="1" applyFill="1" applyBorder="1"/>
    <xf numFmtId="0" fontId="3" fillId="0" borderId="9" xfId="0" applyFont="1" applyFill="1" applyBorder="1"/>
    <xf numFmtId="0" fontId="4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4" xfId="0" applyFont="1" applyFill="1" applyBorder="1"/>
    <xf numFmtId="0" fontId="10" fillId="0" borderId="0" xfId="0" applyFont="1" applyFill="1" applyBorder="1"/>
    <xf numFmtId="164" fontId="2" fillId="2" borderId="18" xfId="0" applyNumberFormat="1" applyFont="1" applyFill="1" applyBorder="1" applyAlignment="1">
      <alignment horizontal="left"/>
    </xf>
    <xf numFmtId="164" fontId="2" fillId="2" borderId="17" xfId="0" applyNumberFormat="1" applyFont="1" applyFill="1" applyBorder="1" applyAlignment="1">
      <alignment horizontal="center"/>
    </xf>
    <xf numFmtId="0" fontId="6" fillId="2" borderId="17" xfId="0" applyFont="1" applyFill="1" applyBorder="1"/>
    <xf numFmtId="164" fontId="2" fillId="2" borderId="19" xfId="0" applyNumberFormat="1" applyFont="1" applyFill="1" applyBorder="1"/>
    <xf numFmtId="0" fontId="8" fillId="0" borderId="0" xfId="0" applyFont="1"/>
    <xf numFmtId="0" fontId="5" fillId="0" borderId="20" xfId="0" applyFont="1" applyFill="1" applyBorder="1" applyAlignment="1">
      <alignment horizontal="center"/>
    </xf>
    <xf numFmtId="0" fontId="2" fillId="2" borderId="18" xfId="0" applyFont="1" applyFill="1" applyBorder="1"/>
    <xf numFmtId="0" fontId="2" fillId="2" borderId="17" xfId="0" applyFont="1" applyFill="1" applyBorder="1"/>
    <xf numFmtId="0" fontId="2" fillId="2" borderId="17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21" xfId="0" applyFont="1" applyFill="1" applyBorder="1"/>
    <xf numFmtId="0" fontId="2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center"/>
    </xf>
    <xf numFmtId="0" fontId="3" fillId="0" borderId="3" xfId="0" applyFont="1" applyFill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/>
    <xf numFmtId="0" fontId="4" fillId="0" borderId="23" xfId="0" applyFont="1" applyFill="1" applyBorder="1" applyAlignment="1">
      <alignment horizontal="left"/>
    </xf>
    <xf numFmtId="0" fontId="4" fillId="0" borderId="23" xfId="0" applyFont="1" applyFill="1" applyBorder="1" applyAlignment="1">
      <alignment horizontal="center"/>
    </xf>
    <xf numFmtId="49" fontId="4" fillId="0" borderId="23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9" fillId="0" borderId="21" xfId="0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6" fontId="14" fillId="3" borderId="19" xfId="0" applyNumberFormat="1" applyFont="1" applyFill="1" applyBorder="1" applyAlignment="1">
      <alignment horizontal="center"/>
    </xf>
    <xf numFmtId="0" fontId="3" fillId="0" borderId="18" xfId="0" applyFont="1" applyFill="1" applyBorder="1"/>
    <xf numFmtId="0" fontId="3" fillId="0" borderId="17" xfId="0" applyFont="1" applyFill="1" applyBorder="1"/>
    <xf numFmtId="166" fontId="14" fillId="0" borderId="19" xfId="0" applyNumberFormat="1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1" fontId="3" fillId="0" borderId="26" xfId="0" applyNumberFormat="1" applyFont="1" applyFill="1" applyBorder="1" applyAlignment="1">
      <alignment horizontal="center"/>
    </xf>
    <xf numFmtId="0" fontId="17" fillId="0" borderId="26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6" fillId="2" borderId="17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4" fontId="14" fillId="2" borderId="19" xfId="0" applyNumberFormat="1" applyFont="1" applyFill="1" applyBorder="1" applyAlignment="1">
      <alignment horizontal="center"/>
    </xf>
    <xf numFmtId="2" fontId="13" fillId="0" borderId="25" xfId="0" applyNumberFormat="1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28" xfId="0" applyFont="1" applyFill="1" applyBorder="1"/>
    <xf numFmtId="0" fontId="5" fillId="0" borderId="29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49" fontId="3" fillId="0" borderId="26" xfId="0" applyNumberFormat="1" applyFont="1" applyFill="1" applyBorder="1" applyAlignment="1">
      <alignment horizontal="center"/>
    </xf>
    <xf numFmtId="166" fontId="3" fillId="0" borderId="0" xfId="0" applyNumberFormat="1" applyFont="1" applyAlignment="1">
      <alignment horizontal="center"/>
    </xf>
    <xf numFmtId="0" fontId="14" fillId="3" borderId="18" xfId="0" applyFont="1" applyFill="1" applyBorder="1"/>
    <xf numFmtId="0" fontId="3" fillId="3" borderId="17" xfId="0" applyFont="1" applyFill="1" applyBorder="1"/>
    <xf numFmtId="0" fontId="18" fillId="0" borderId="0" xfId="0" applyFont="1" applyFill="1" applyBorder="1"/>
    <xf numFmtId="0" fontId="2" fillId="0" borderId="0" xfId="0" applyFont="1" applyFill="1" applyBorder="1"/>
    <xf numFmtId="0" fontId="3" fillId="0" borderId="26" xfId="0" applyFont="1" applyFill="1" applyBorder="1"/>
    <xf numFmtId="0" fontId="11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49" fontId="4" fillId="0" borderId="2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15" xfId="0" applyFont="1" applyFill="1" applyBorder="1"/>
    <xf numFmtId="0" fontId="4" fillId="0" borderId="16" xfId="0" applyFont="1" applyFill="1" applyBorder="1" applyAlignment="1">
      <alignment horizontal="center"/>
    </xf>
    <xf numFmtId="0" fontId="4" fillId="0" borderId="16" xfId="0" applyFont="1" applyFill="1" applyBorder="1"/>
    <xf numFmtId="2" fontId="4" fillId="0" borderId="11" xfId="0" applyNumberFormat="1" applyFont="1" applyFill="1" applyBorder="1" applyAlignment="1">
      <alignment horizontal="center"/>
    </xf>
    <xf numFmtId="0" fontId="4" fillId="0" borderId="17" xfId="0" applyFont="1" applyFill="1" applyBorder="1"/>
    <xf numFmtId="0" fontId="4" fillId="0" borderId="17" xfId="0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4" fillId="0" borderId="18" xfId="0" applyFont="1" applyFill="1" applyBorder="1"/>
    <xf numFmtId="0" fontId="3" fillId="0" borderId="4" xfId="1" applyFont="1" applyFill="1" applyBorder="1" applyAlignment="1">
      <alignment horizontal="center"/>
    </xf>
    <xf numFmtId="0" fontId="3" fillId="0" borderId="31" xfId="1" applyFont="1" applyFill="1" applyBorder="1" applyAlignment="1">
      <alignment horizontal="center"/>
    </xf>
    <xf numFmtId="0" fontId="3" fillId="4" borderId="0" xfId="0" applyFont="1" applyFill="1"/>
    <xf numFmtId="0" fontId="3" fillId="0" borderId="31" xfId="1" applyFont="1" applyFill="1" applyBorder="1"/>
    <xf numFmtId="1" fontId="3" fillId="0" borderId="31" xfId="1" applyNumberFormat="1" applyFont="1" applyFill="1" applyBorder="1" applyAlignment="1">
      <alignment horizontal="center"/>
    </xf>
    <xf numFmtId="0" fontId="3" fillId="0" borderId="32" xfId="1" applyFont="1" applyFill="1" applyBorder="1"/>
    <xf numFmtId="49" fontId="3" fillId="0" borderId="32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164" fontId="2" fillId="2" borderId="19" xfId="0" applyNumberFormat="1" applyFont="1" applyFill="1" applyBorder="1" applyAlignment="1">
      <alignment horizontal="center"/>
    </xf>
    <xf numFmtId="0" fontId="1" fillId="0" borderId="0" xfId="0" applyFont="1" applyFill="1"/>
    <xf numFmtId="49" fontId="4" fillId="0" borderId="0" xfId="0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1" fontId="3" fillId="0" borderId="30" xfId="1" applyNumberFormat="1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1" fontId="3" fillId="0" borderId="32" xfId="0" applyNumberFormat="1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3" fillId="0" borderId="33" xfId="1" applyFont="1" applyFill="1" applyBorder="1" applyAlignment="1">
      <alignment horizontal="center"/>
    </xf>
    <xf numFmtId="167" fontId="3" fillId="0" borderId="3" xfId="0" applyNumberFormat="1" applyFont="1" applyFill="1" applyBorder="1" applyAlignment="1">
      <alignment horizontal="center"/>
    </xf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&#225;loha%20pr&#225;ce%202000-2010\Z&#225;loha%20pr&#225;ce%202000-2010\Z&#225;loha%20pr&#225;ce%202000-2010\z&#225;loha%20pr&#225;ce%202000-2010\Z&#225;loha%20pr&#225;ce%202000-2010\nov&#253;%20C\Pr&#225;ce\2007\UB\&#352;aripova\N&#225;vrhy\N&#225;vrhy%20hot\SO02\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mat"/>
      <sheetName val="Položky"/>
    </sheetNames>
    <sheetDataSet>
      <sheetData sheetId="0">
        <row r="5">
          <cell r="A5" t="str">
            <v>02</v>
          </cell>
          <cell r="C5" t="str">
            <v>Technické prvky</v>
          </cell>
        </row>
        <row r="7">
          <cell r="C7" t="str">
            <v>Regenerace veřejné zeleně a dětských hřišť, ulice Šaripova - Uherský Brod</v>
          </cell>
        </row>
      </sheetData>
      <sheetData sheetId="1">
        <row r="14">
          <cell r="E14">
            <v>87424.98</v>
          </cell>
          <cell r="F14">
            <v>102672.23999999999</v>
          </cell>
          <cell r="G14">
            <v>0</v>
          </cell>
          <cell r="H14">
            <v>0</v>
          </cell>
          <cell r="I14">
            <v>0</v>
          </cell>
        </row>
        <row r="27">
          <cell r="H27">
            <v>9504.8609999999971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11"/>
  <sheetViews>
    <sheetView view="pageBreakPreview" zoomScale="86" zoomScaleNormal="95" zoomScaleSheetLayoutView="86" zoomScalePageLayoutView="70" workbookViewId="0">
      <selection activeCell="F7" sqref="F7"/>
    </sheetView>
  </sheetViews>
  <sheetFormatPr defaultColWidth="9.140625" defaultRowHeight="12.75" x14ac:dyDescent="0.2"/>
  <cols>
    <col min="1" max="1" width="6" style="68" customWidth="1"/>
    <col min="2" max="2" width="45.140625" style="48" customWidth="1"/>
    <col min="3" max="3" width="18.7109375" style="48" customWidth="1"/>
    <col min="4" max="4" width="8.28515625" style="49" customWidth="1"/>
    <col min="5" max="5" width="19.140625" style="48" customWidth="1"/>
    <col min="6" max="6" width="10.5703125" style="48" customWidth="1"/>
    <col min="7" max="7" width="20.5703125" style="48" customWidth="1"/>
    <col min="8" max="8" width="9.140625" style="49"/>
    <col min="9" max="9" width="14.5703125" style="48" bestFit="1" customWidth="1"/>
    <col min="10" max="16384" width="9.140625" style="48"/>
  </cols>
  <sheetData>
    <row r="1" spans="1:8" ht="19.5" x14ac:dyDescent="0.25">
      <c r="A1" s="89"/>
      <c r="B1" s="3"/>
      <c r="C1" s="3"/>
      <c r="D1" s="4"/>
      <c r="E1" s="3"/>
      <c r="F1" s="3"/>
      <c r="G1" s="3"/>
      <c r="H1" s="4"/>
    </row>
    <row r="2" spans="1:8" ht="19.5" x14ac:dyDescent="0.25">
      <c r="A2" s="56" t="s">
        <v>37</v>
      </c>
      <c r="B2" s="3"/>
      <c r="C2" s="3"/>
      <c r="D2" s="4"/>
      <c r="E2" s="3"/>
      <c r="F2" s="3"/>
      <c r="G2" s="3"/>
      <c r="H2" s="4"/>
    </row>
    <row r="3" spans="1:8" s="6" customFormat="1" ht="15" x14ac:dyDescent="0.2">
      <c r="A3" s="43" t="s">
        <v>10</v>
      </c>
      <c r="B3" s="3"/>
      <c r="C3" s="3"/>
      <c r="D3" s="4"/>
      <c r="E3" s="3"/>
      <c r="F3" s="3"/>
      <c r="G3" s="3"/>
      <c r="H3" s="4"/>
    </row>
    <row r="4" spans="1:8" s="6" customFormat="1" ht="15" x14ac:dyDescent="0.2">
      <c r="A4" s="43"/>
      <c r="B4" s="3"/>
      <c r="C4" s="3"/>
      <c r="D4" s="4"/>
      <c r="E4" s="3"/>
      <c r="F4" s="3"/>
      <c r="G4" s="3"/>
      <c r="H4" s="4"/>
    </row>
    <row r="5" spans="1:8" ht="13.5" thickBot="1" x14ac:dyDescent="0.25">
      <c r="A5" s="44" t="s">
        <v>43</v>
      </c>
      <c r="B5" s="6"/>
      <c r="C5" s="45"/>
      <c r="D5" s="2"/>
      <c r="E5" s="46"/>
      <c r="F5" s="2"/>
      <c r="G5" s="2"/>
      <c r="H5" s="4"/>
    </row>
    <row r="6" spans="1:8" s="6" customFormat="1" ht="13.5" thickBot="1" x14ac:dyDescent="0.25">
      <c r="A6" s="50" t="s">
        <v>11</v>
      </c>
      <c r="B6" s="51" t="s">
        <v>12</v>
      </c>
      <c r="C6" s="52" t="s">
        <v>13</v>
      </c>
      <c r="D6" s="53" t="s">
        <v>14</v>
      </c>
      <c r="E6" s="54" t="s">
        <v>15</v>
      </c>
      <c r="F6" s="53" t="s">
        <v>16</v>
      </c>
      <c r="G6" s="55" t="s">
        <v>17</v>
      </c>
      <c r="H6" s="4"/>
    </row>
    <row r="7" spans="1:8" s="6" customFormat="1" ht="13.5" thickBot="1" x14ac:dyDescent="0.25">
      <c r="A7" s="67">
        <v>1</v>
      </c>
      <c r="B7" s="88" t="s">
        <v>57</v>
      </c>
      <c r="C7" s="47" t="s">
        <v>56</v>
      </c>
      <c r="D7" s="65">
        <v>6</v>
      </c>
      <c r="E7" s="82" t="s">
        <v>47</v>
      </c>
      <c r="F7" s="66"/>
      <c r="G7" s="76">
        <f t="shared" ref="G7" si="0">D7*F7</f>
        <v>0</v>
      </c>
      <c r="H7" s="4"/>
    </row>
    <row r="8" spans="1:8" s="6" customFormat="1" ht="13.5" thickBot="1" x14ac:dyDescent="0.25">
      <c r="A8" s="104" t="s">
        <v>8</v>
      </c>
      <c r="B8" s="99"/>
      <c r="C8" s="99"/>
      <c r="D8" s="100">
        <f>SUM(D7:D7)</f>
        <v>6</v>
      </c>
      <c r="E8" s="99"/>
      <c r="F8" s="99"/>
      <c r="G8" s="98">
        <f>SUM(G7:G7)</f>
        <v>0</v>
      </c>
      <c r="H8" s="4"/>
    </row>
    <row r="9" spans="1:8" ht="13.5" thickBot="1" x14ac:dyDescent="0.25">
      <c r="A9" s="9"/>
      <c r="B9" s="6"/>
      <c r="C9" s="6"/>
      <c r="D9" s="6"/>
      <c r="E9" s="6"/>
      <c r="F9" s="6"/>
      <c r="G9" s="6"/>
    </row>
    <row r="10" spans="1:8" ht="15.75" thickBot="1" x14ac:dyDescent="0.25">
      <c r="A10" s="32" t="s">
        <v>33</v>
      </c>
      <c r="B10" s="33"/>
      <c r="C10" s="34"/>
      <c r="D10" s="34"/>
      <c r="E10" s="34"/>
      <c r="F10" s="35"/>
      <c r="G10" s="35">
        <f>G8</f>
        <v>0</v>
      </c>
    </row>
    <row r="11" spans="1:8" x14ac:dyDescent="0.2">
      <c r="A11" s="9"/>
      <c r="D11" s="48"/>
    </row>
  </sheetData>
  <phoneticPr fontId="0" type="noConversion"/>
  <printOptions horizontalCentered="1"/>
  <pageMargins left="0.78740157480314965" right="0.78740157480314965" top="0.39370078740157483" bottom="0.39370078740157483" header="0.51181102362204722" footer="0.51181102362204722"/>
  <pageSetup paperSize="9" scale="62" firstPageNumber="0" fitToHeight="2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BreakPreview" zoomScaleNormal="83" zoomScaleSheetLayoutView="100" zoomScalePageLayoutView="115" workbookViewId="0">
      <selection activeCell="F8" sqref="F8:F20"/>
    </sheetView>
  </sheetViews>
  <sheetFormatPr defaultColWidth="9.140625" defaultRowHeight="12.75" x14ac:dyDescent="0.2"/>
  <cols>
    <col min="1" max="1" width="5.28515625" style="48" customWidth="1"/>
    <col min="2" max="2" width="15.5703125" style="49" customWidth="1"/>
    <col min="3" max="3" width="73.85546875" style="48" customWidth="1"/>
    <col min="4" max="4" width="12.42578125" style="48" customWidth="1"/>
    <col min="5" max="5" width="13.42578125" style="49" customWidth="1"/>
    <col min="6" max="6" width="13.42578125" style="48" customWidth="1"/>
    <col min="7" max="7" width="22.28515625" style="48" customWidth="1"/>
    <col min="8" max="16384" width="9.140625" style="48"/>
  </cols>
  <sheetData>
    <row r="1" spans="1:7" ht="24.75" customHeight="1" x14ac:dyDescent="0.25">
      <c r="A1" s="89"/>
      <c r="B1" s="2"/>
      <c r="C1" s="6"/>
    </row>
    <row r="2" spans="1:7" ht="23.25" customHeight="1" x14ac:dyDescent="0.25">
      <c r="A2" s="56" t="s">
        <v>37</v>
      </c>
      <c r="B2" s="3"/>
      <c r="C2" s="3"/>
      <c r="D2" s="3"/>
      <c r="E2" s="4"/>
      <c r="F2" s="3"/>
      <c r="G2" s="3"/>
    </row>
    <row r="3" spans="1:7" s="6" customFormat="1" ht="15" customHeight="1" x14ac:dyDescent="0.2">
      <c r="A3" s="87" t="s">
        <v>29</v>
      </c>
      <c r="B3" s="3"/>
      <c r="C3" s="3"/>
      <c r="D3" s="3"/>
      <c r="E3" s="4"/>
      <c r="F3" s="3"/>
      <c r="G3" s="3"/>
    </row>
    <row r="4" spans="1:7" s="6" customFormat="1" ht="15" customHeight="1" x14ac:dyDescent="0.2">
      <c r="A4" s="86" t="s">
        <v>46</v>
      </c>
      <c r="B4" s="3"/>
      <c r="C4" s="3"/>
      <c r="D4" s="3"/>
      <c r="E4" s="4"/>
      <c r="F4" s="3"/>
      <c r="G4" s="3"/>
    </row>
    <row r="5" spans="1:7" ht="15" x14ac:dyDescent="0.2">
      <c r="A5" s="87"/>
      <c r="B5" s="3"/>
      <c r="C5" s="3"/>
      <c r="D5" s="3"/>
      <c r="E5" s="4"/>
      <c r="F5" s="3"/>
      <c r="G5" s="3"/>
    </row>
    <row r="6" spans="1:7" s="6" customFormat="1" ht="13.5" thickBot="1" x14ac:dyDescent="0.25">
      <c r="A6" s="31" t="s">
        <v>38</v>
      </c>
      <c r="B6" s="4"/>
      <c r="E6" s="2"/>
    </row>
    <row r="7" spans="1:7" s="6" customFormat="1" ht="13.5" thickBot="1" x14ac:dyDescent="0.25">
      <c r="A7" s="77" t="s">
        <v>24</v>
      </c>
      <c r="B7" s="78" t="s">
        <v>20</v>
      </c>
      <c r="C7" s="79" t="s">
        <v>25</v>
      </c>
      <c r="D7" s="78" t="s">
        <v>0</v>
      </c>
      <c r="E7" s="78" t="s">
        <v>1</v>
      </c>
      <c r="F7" s="78" t="s">
        <v>5</v>
      </c>
      <c r="G7" s="80" t="s">
        <v>21</v>
      </c>
    </row>
    <row r="8" spans="1:7" s="6" customFormat="1" ht="13.5" thickBot="1" x14ac:dyDescent="0.25">
      <c r="A8" s="27">
        <v>1</v>
      </c>
      <c r="B8" s="57" t="s">
        <v>18</v>
      </c>
      <c r="C8" s="42" t="s">
        <v>39</v>
      </c>
      <c r="D8" s="41" t="s">
        <v>2</v>
      </c>
      <c r="E8" s="41">
        <v>6</v>
      </c>
      <c r="F8" s="41"/>
      <c r="G8" s="71">
        <f t="shared" ref="G8" si="0">E8*F8</f>
        <v>0</v>
      </c>
    </row>
    <row r="9" spans="1:7" ht="13.5" thickBot="1" x14ac:dyDescent="0.25">
      <c r="A9" s="95" t="s">
        <v>8</v>
      </c>
      <c r="B9" s="96"/>
      <c r="C9" s="97"/>
      <c r="D9" s="96"/>
      <c r="E9" s="96"/>
      <c r="F9" s="96"/>
      <c r="G9" s="98">
        <f>SUM(G8:G8)</f>
        <v>0</v>
      </c>
    </row>
    <row r="10" spans="1:7" s="6" customFormat="1" ht="15" customHeight="1" x14ac:dyDescent="0.2">
      <c r="A10" s="87"/>
      <c r="B10" s="3"/>
      <c r="C10" s="3"/>
      <c r="D10" s="3"/>
      <c r="E10" s="4"/>
      <c r="F10" s="3"/>
      <c r="G10" s="3"/>
    </row>
    <row r="11" spans="1:7" s="6" customFormat="1" ht="15" customHeight="1" x14ac:dyDescent="0.2">
      <c r="A11" s="70"/>
      <c r="B11" s="3"/>
      <c r="C11" s="3"/>
      <c r="D11" s="3"/>
      <c r="E11" s="4"/>
      <c r="F11" s="3"/>
      <c r="G11" s="3"/>
    </row>
    <row r="12" spans="1:7" x14ac:dyDescent="0.2">
      <c r="A12" s="31" t="s">
        <v>55</v>
      </c>
      <c r="B12" s="4"/>
      <c r="C12" s="6"/>
      <c r="D12" s="6"/>
      <c r="E12" s="2"/>
      <c r="F12" s="6"/>
      <c r="G12" s="6"/>
    </row>
    <row r="13" spans="1:7" x14ac:dyDescent="0.2">
      <c r="A13" s="94">
        <v>1</v>
      </c>
      <c r="B13" s="93" t="s">
        <v>48</v>
      </c>
      <c r="C13" s="15" t="s">
        <v>49</v>
      </c>
      <c r="D13" s="16" t="s">
        <v>2</v>
      </c>
      <c r="E13" s="101">
        <f>taxony!D8</f>
        <v>6</v>
      </c>
      <c r="F13" s="16"/>
      <c r="G13" s="16">
        <f t="shared" ref="G13:G20" si="1">E13*F13</f>
        <v>0</v>
      </c>
    </row>
    <row r="14" spans="1:7" ht="25.5" x14ac:dyDescent="0.2">
      <c r="A14" s="94">
        <v>2</v>
      </c>
      <c r="B14" s="93" t="s">
        <v>65</v>
      </c>
      <c r="C14" s="122" t="s">
        <v>63</v>
      </c>
      <c r="D14" s="16" t="s">
        <v>2</v>
      </c>
      <c r="E14" s="101">
        <f>E13</f>
        <v>6</v>
      </c>
      <c r="F14" s="16"/>
      <c r="G14" s="16">
        <f t="shared" si="1"/>
        <v>0</v>
      </c>
    </row>
    <row r="15" spans="1:7" s="6" customFormat="1" x14ac:dyDescent="0.2">
      <c r="A15" s="94">
        <v>3</v>
      </c>
      <c r="B15" s="16" t="s">
        <v>18</v>
      </c>
      <c r="C15" s="15" t="s">
        <v>64</v>
      </c>
      <c r="D15" s="16" t="s">
        <v>2</v>
      </c>
      <c r="E15" s="101">
        <f>E13</f>
        <v>6</v>
      </c>
      <c r="F15" s="16"/>
      <c r="G15" s="102">
        <f t="shared" si="1"/>
        <v>0</v>
      </c>
    </row>
    <row r="16" spans="1:7" s="6" customFormat="1" x14ac:dyDescent="0.2">
      <c r="A16" s="94">
        <v>4</v>
      </c>
      <c r="B16" s="93" t="s">
        <v>40</v>
      </c>
      <c r="C16" s="15" t="s">
        <v>50</v>
      </c>
      <c r="D16" s="16" t="s">
        <v>2</v>
      </c>
      <c r="E16" s="101">
        <f>E13</f>
        <v>6</v>
      </c>
      <c r="F16" s="16"/>
      <c r="G16" s="16">
        <f t="shared" si="1"/>
        <v>0</v>
      </c>
    </row>
    <row r="17" spans="1:7" s="107" customFormat="1" x14ac:dyDescent="0.2">
      <c r="A17" s="94">
        <v>5</v>
      </c>
      <c r="B17" s="93" t="s">
        <v>52</v>
      </c>
      <c r="C17" s="108" t="s">
        <v>53</v>
      </c>
      <c r="D17" s="106" t="s">
        <v>2</v>
      </c>
      <c r="E17" s="109">
        <f>E13</f>
        <v>6</v>
      </c>
      <c r="F17" s="106"/>
      <c r="G17" s="106">
        <f t="shared" si="1"/>
        <v>0</v>
      </c>
    </row>
    <row r="18" spans="1:7" s="107" customFormat="1" x14ac:dyDescent="0.2">
      <c r="A18" s="94">
        <v>6</v>
      </c>
      <c r="B18" s="115" t="s">
        <v>61</v>
      </c>
      <c r="C18" s="108" t="s">
        <v>62</v>
      </c>
      <c r="D18" s="106" t="s">
        <v>2</v>
      </c>
      <c r="E18" s="118">
        <v>6</v>
      </c>
      <c r="F18" s="116"/>
      <c r="G18" s="106">
        <f t="shared" si="1"/>
        <v>0</v>
      </c>
    </row>
    <row r="19" spans="1:7" s="6" customFormat="1" x14ac:dyDescent="0.2">
      <c r="A19" s="94">
        <v>7</v>
      </c>
      <c r="B19" s="92" t="s">
        <v>41</v>
      </c>
      <c r="C19" s="12" t="s">
        <v>60</v>
      </c>
      <c r="D19" s="117" t="s">
        <v>3</v>
      </c>
      <c r="E19" s="120">
        <v>3</v>
      </c>
      <c r="F19" s="121"/>
      <c r="G19" s="16">
        <f t="shared" si="1"/>
        <v>0</v>
      </c>
    </row>
    <row r="20" spans="1:7" s="6" customFormat="1" ht="13.5" thickBot="1" x14ac:dyDescent="0.25">
      <c r="A20" s="94">
        <v>8</v>
      </c>
      <c r="B20" s="91" t="s">
        <v>26</v>
      </c>
      <c r="C20" s="14" t="s">
        <v>51</v>
      </c>
      <c r="D20" s="13" t="s">
        <v>27</v>
      </c>
      <c r="E20" s="119">
        <f>0.15*E13</f>
        <v>0.89999999999999991</v>
      </c>
      <c r="F20" s="103"/>
      <c r="G20" s="41">
        <f t="shared" si="1"/>
        <v>0</v>
      </c>
    </row>
    <row r="21" spans="1:7" s="6" customFormat="1" ht="13.5" thickBot="1" x14ac:dyDescent="0.25">
      <c r="A21" s="95" t="s">
        <v>8</v>
      </c>
      <c r="B21" s="96"/>
      <c r="C21" s="97"/>
      <c r="D21" s="96"/>
      <c r="E21" s="96"/>
      <c r="F21" s="96"/>
      <c r="G21" s="98">
        <f>SUM(G13:G20)</f>
        <v>0</v>
      </c>
    </row>
    <row r="22" spans="1:7" s="6" customFormat="1" ht="15.75" thickBot="1" x14ac:dyDescent="0.25">
      <c r="A22" s="87"/>
      <c r="B22" s="3"/>
      <c r="C22" s="3"/>
      <c r="D22" s="3"/>
      <c r="E22" s="4"/>
      <c r="F22" s="3"/>
      <c r="G22" s="3"/>
    </row>
    <row r="23" spans="1:7" ht="18.75" thickBot="1" x14ac:dyDescent="0.3">
      <c r="A23" s="32" t="s">
        <v>30</v>
      </c>
      <c r="B23" s="33"/>
      <c r="C23" s="34"/>
      <c r="D23" s="34"/>
      <c r="E23" s="69"/>
      <c r="F23" s="34"/>
      <c r="G23" s="75">
        <f>G9++G21</f>
        <v>0</v>
      </c>
    </row>
    <row r="24" spans="1:7" x14ac:dyDescent="0.2">
      <c r="E24" s="6"/>
    </row>
    <row r="25" spans="1:7" x14ac:dyDescent="0.2">
      <c r="A25" s="6"/>
      <c r="B25" s="2"/>
      <c r="C25" s="6"/>
      <c r="D25" s="6"/>
      <c r="E25" s="2"/>
      <c r="F25" s="6"/>
      <c r="G25" s="6"/>
    </row>
    <row r="26" spans="1:7" x14ac:dyDescent="0.2">
      <c r="B26" s="48"/>
      <c r="E26" s="48"/>
    </row>
  </sheetData>
  <phoneticPr fontId="0" type="noConversion"/>
  <printOptions horizontalCentered="1"/>
  <pageMargins left="0.78740157480314965" right="0.78740157480314965" top="0.39370078740157483" bottom="0.39370078740157483" header="0.51181102362204722" footer="0.51181102362204722"/>
  <pageSetup paperSize="9" scale="76" firstPageNumber="0" fitToWidth="2" fitToHeight="2" orientation="landscape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SheetLayoutView="100" workbookViewId="0">
      <selection activeCell="E6" sqref="E6:E11"/>
    </sheetView>
  </sheetViews>
  <sheetFormatPr defaultColWidth="9.140625" defaultRowHeight="12.75" x14ac:dyDescent="0.2"/>
  <cols>
    <col min="1" max="1" width="8.85546875" style="5" customWidth="1"/>
    <col min="2" max="2" width="72.7109375" style="5" customWidth="1"/>
    <col min="3" max="3" width="9.140625" style="5"/>
    <col min="4" max="4" width="14.85546875" style="5" customWidth="1"/>
    <col min="5" max="5" width="10.140625" style="5" customWidth="1"/>
    <col min="6" max="6" width="23.140625" style="5" customWidth="1"/>
    <col min="7" max="7" width="9.28515625" style="5" customWidth="1"/>
    <col min="8" max="16384" width="9.140625" style="5"/>
  </cols>
  <sheetData>
    <row r="1" spans="1:8" ht="19.5" x14ac:dyDescent="0.25">
      <c r="A1" s="89"/>
      <c r="B1" s="6"/>
      <c r="C1" s="48"/>
      <c r="D1" s="48"/>
      <c r="E1" s="48"/>
      <c r="F1" s="48"/>
    </row>
    <row r="2" spans="1:8" ht="19.5" x14ac:dyDescent="0.25">
      <c r="A2" s="90" t="s">
        <v>37</v>
      </c>
      <c r="B2" s="6"/>
      <c r="C2" s="48"/>
      <c r="D2" s="48"/>
      <c r="E2" s="48"/>
      <c r="F2" s="48"/>
    </row>
    <row r="3" spans="1:8" s="7" customFormat="1" ht="15.75" customHeight="1" x14ac:dyDescent="0.2">
      <c r="A3" s="87" t="s">
        <v>31</v>
      </c>
      <c r="B3" s="114"/>
      <c r="C3" s="114"/>
      <c r="D3" s="114"/>
      <c r="E3" s="114"/>
      <c r="F3" s="114"/>
    </row>
    <row r="4" spans="1:8" s="7" customFormat="1" ht="15" customHeight="1" thickBot="1" x14ac:dyDescent="0.25">
      <c r="A4" s="4"/>
      <c r="B4" s="6"/>
      <c r="C4" s="4"/>
      <c r="D4" s="4"/>
      <c r="E4" s="4"/>
      <c r="F4" s="4"/>
    </row>
    <row r="5" spans="1:8" s="7" customFormat="1" ht="13.5" thickBot="1" x14ac:dyDescent="0.25">
      <c r="A5" s="28" t="s">
        <v>19</v>
      </c>
      <c r="B5" s="30" t="s">
        <v>22</v>
      </c>
      <c r="C5" s="29" t="s">
        <v>0</v>
      </c>
      <c r="D5" s="29" t="s">
        <v>1</v>
      </c>
      <c r="E5" s="29" t="s">
        <v>5</v>
      </c>
      <c r="F5" s="37" t="s">
        <v>21</v>
      </c>
      <c r="H5" s="8"/>
    </row>
    <row r="6" spans="1:8" s="7" customFormat="1" x14ac:dyDescent="0.2">
      <c r="A6" s="17">
        <v>1</v>
      </c>
      <c r="B6" s="19" t="s">
        <v>44</v>
      </c>
      <c r="C6" s="18" t="s">
        <v>2</v>
      </c>
      <c r="D6" s="17">
        <v>18</v>
      </c>
      <c r="E6" s="17"/>
      <c r="F6" s="71">
        <f t="shared" ref="F6:F9" si="0">D6*E6</f>
        <v>0</v>
      </c>
      <c r="H6" s="8"/>
    </row>
    <row r="7" spans="1:8" s="7" customFormat="1" x14ac:dyDescent="0.2">
      <c r="A7" s="17">
        <v>2</v>
      </c>
      <c r="B7" s="12" t="s">
        <v>35</v>
      </c>
      <c r="C7" s="10" t="s">
        <v>2</v>
      </c>
      <c r="D7" s="58">
        <v>18</v>
      </c>
      <c r="E7" s="10"/>
      <c r="F7" s="72">
        <f t="shared" si="0"/>
        <v>0</v>
      </c>
      <c r="H7" s="8"/>
    </row>
    <row r="8" spans="1:8" s="7" customFormat="1" x14ac:dyDescent="0.2">
      <c r="A8" s="17">
        <v>3</v>
      </c>
      <c r="B8" s="12" t="s">
        <v>36</v>
      </c>
      <c r="C8" s="11" t="s">
        <v>23</v>
      </c>
      <c r="D8" s="81">
        <v>6</v>
      </c>
      <c r="E8" s="10"/>
      <c r="F8" s="72">
        <f t="shared" si="0"/>
        <v>0</v>
      </c>
    </row>
    <row r="9" spans="1:8" s="7" customFormat="1" x14ac:dyDescent="0.2">
      <c r="A9" s="17">
        <v>4</v>
      </c>
      <c r="B9" s="110" t="s">
        <v>66</v>
      </c>
      <c r="C9" s="111" t="s">
        <v>54</v>
      </c>
      <c r="D9" s="123">
        <v>1</v>
      </c>
      <c r="E9" s="112"/>
      <c r="F9" s="105">
        <f t="shared" si="0"/>
        <v>0</v>
      </c>
      <c r="G9" s="22"/>
    </row>
    <row r="10" spans="1:8" s="7" customFormat="1" x14ac:dyDescent="0.2">
      <c r="A10" s="17">
        <v>5</v>
      </c>
      <c r="B10" s="15" t="s">
        <v>58</v>
      </c>
      <c r="C10" s="20" t="s">
        <v>4</v>
      </c>
      <c r="D10" s="124">
        <v>0.6</v>
      </c>
      <c r="E10" s="16"/>
      <c r="F10" s="73">
        <f t="shared" ref="F10" si="1">D10*E10</f>
        <v>0</v>
      </c>
      <c r="G10" s="22"/>
    </row>
    <row r="11" spans="1:8" s="7" customFormat="1" ht="13.5" thickBot="1" x14ac:dyDescent="0.25">
      <c r="A11" s="17">
        <v>6</v>
      </c>
      <c r="B11" s="14" t="s">
        <v>59</v>
      </c>
      <c r="C11" s="21" t="s">
        <v>2</v>
      </c>
      <c r="D11" s="13">
        <v>18</v>
      </c>
      <c r="E11" s="13"/>
      <c r="F11" s="74">
        <f>D11*E11</f>
        <v>0</v>
      </c>
    </row>
    <row r="12" spans="1:8" s="7" customFormat="1" ht="15.75" thickBot="1" x14ac:dyDescent="0.25">
      <c r="A12" s="38" t="s">
        <v>34</v>
      </c>
      <c r="B12" s="39"/>
      <c r="C12" s="40"/>
      <c r="D12" s="40" t="s">
        <v>45</v>
      </c>
      <c r="E12" s="40"/>
      <c r="F12" s="113">
        <f>SUM(F6:F11)</f>
        <v>0</v>
      </c>
    </row>
    <row r="13" spans="1:8" s="7" customFormat="1" x14ac:dyDescent="0.2">
      <c r="A13" s="6"/>
      <c r="B13" s="6"/>
      <c r="C13" s="6"/>
      <c r="D13" s="6"/>
      <c r="E13" s="6"/>
      <c r="F13" s="6"/>
    </row>
    <row r="14" spans="1:8" s="7" customFormat="1" x14ac:dyDescent="0.2">
      <c r="A14" s="6"/>
      <c r="B14" s="6"/>
      <c r="C14" s="6"/>
      <c r="D14" s="6"/>
      <c r="E14" s="6"/>
      <c r="F14" s="6"/>
    </row>
    <row r="15" spans="1:8" s="7" customFormat="1" ht="17.25" customHeight="1" x14ac:dyDescent="0.2">
      <c r="A15" s="1" t="s">
        <v>32</v>
      </c>
      <c r="B15" s="6"/>
      <c r="C15" s="6"/>
      <c r="D15" s="6"/>
      <c r="E15" s="6"/>
      <c r="F15" s="6"/>
    </row>
    <row r="16" spans="1:8" x14ac:dyDescent="0.2">
      <c r="A16" s="23" t="s">
        <v>28</v>
      </c>
      <c r="B16" s="25"/>
      <c r="C16" s="25"/>
      <c r="D16" s="25"/>
      <c r="E16" s="25"/>
      <c r="F16" s="59">
        <f>taxony!G10</f>
        <v>0</v>
      </c>
    </row>
    <row r="17" spans="1:9" x14ac:dyDescent="0.2">
      <c r="A17" s="23" t="s">
        <v>6</v>
      </c>
      <c r="B17" s="25"/>
      <c r="C17" s="25"/>
      <c r="D17" s="25"/>
      <c r="E17" s="25"/>
      <c r="F17" s="59">
        <f>PRÁCE!G23</f>
        <v>0</v>
      </c>
    </row>
    <row r="18" spans="1:9" ht="13.5" thickBot="1" x14ac:dyDescent="0.25">
      <c r="A18" s="24" t="s">
        <v>7</v>
      </c>
      <c r="B18" s="26"/>
      <c r="C18" s="26"/>
      <c r="D18" s="26"/>
      <c r="E18" s="26"/>
      <c r="F18" s="60">
        <f>F12</f>
        <v>0</v>
      </c>
    </row>
    <row r="19" spans="1:9" ht="18.75" thickBot="1" x14ac:dyDescent="0.3">
      <c r="A19" s="62" t="s">
        <v>9</v>
      </c>
      <c r="B19" s="63"/>
      <c r="C19" s="63"/>
      <c r="D19" s="63"/>
      <c r="E19" s="63"/>
      <c r="F19" s="64">
        <f>SUM(F16:F18)</f>
        <v>0</v>
      </c>
    </row>
    <row r="20" spans="1:9" ht="13.5" thickBot="1" x14ac:dyDescent="0.25">
      <c r="A20" s="48" t="s">
        <v>42</v>
      </c>
      <c r="B20" s="48"/>
      <c r="C20" s="48"/>
      <c r="D20" s="48"/>
      <c r="E20" s="48"/>
      <c r="F20" s="83">
        <f>F19/100*21</f>
        <v>0</v>
      </c>
    </row>
    <row r="21" spans="1:9" ht="18.75" thickBot="1" x14ac:dyDescent="0.3">
      <c r="A21" s="84" t="s">
        <v>8</v>
      </c>
      <c r="B21" s="85"/>
      <c r="C21" s="85"/>
      <c r="D21" s="85"/>
      <c r="E21" s="85"/>
      <c r="F21" s="61">
        <f>F19+F20</f>
        <v>0</v>
      </c>
    </row>
    <row r="26" spans="1:9" x14ac:dyDescent="0.2">
      <c r="I26" s="36"/>
    </row>
    <row r="27" spans="1:9" x14ac:dyDescent="0.2">
      <c r="I27" s="36"/>
    </row>
    <row r="28" spans="1:9" x14ac:dyDescent="0.2">
      <c r="H28" s="36"/>
    </row>
    <row r="30" spans="1:9" x14ac:dyDescent="0.2">
      <c r="I30" s="36"/>
    </row>
    <row r="31" spans="1:9" x14ac:dyDescent="0.2">
      <c r="H31" s="36"/>
    </row>
  </sheetData>
  <phoneticPr fontId="0" type="noConversion"/>
  <printOptions horizontalCentered="1"/>
  <pageMargins left="0.78740157480314965" right="0.78740157480314965" top="0.39370078740157483" bottom="0.39370078740157483" header="0.51181102362204722" footer="0.51181102362204722"/>
  <pageSetup paperSize="260" scale="46" firstPageNumber="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taxony</vt:lpstr>
      <vt:lpstr>PRÁCE</vt:lpstr>
      <vt:lpstr>Materiál</vt:lpstr>
      <vt:lpstr>Materiál!Oblast_tisku</vt:lpstr>
      <vt:lpstr>PRÁCE!Oblast_tisku</vt:lpstr>
      <vt:lpstr>taxony!Oblast_tisku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Kenig</dc:creator>
  <cp:lastModifiedBy>Libor Obadal</cp:lastModifiedBy>
  <cp:lastPrinted>2015-06-29T09:55:17Z</cp:lastPrinted>
  <dcterms:created xsi:type="dcterms:W3CDTF">2010-11-16T10:49:00Z</dcterms:created>
  <dcterms:modified xsi:type="dcterms:W3CDTF">2018-02-01T07:35:55Z</dcterms:modified>
</cp:coreProperties>
</file>