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465" windowWidth="28830" windowHeight="6525"/>
  </bookViews>
  <sheets>
    <sheet name="Škrlovec_souhrn" sheetId="9" r:id="rId1"/>
    <sheet name="Škrlovec_taxony" sheetId="17" r:id="rId2"/>
    <sheet name="Škrlovec_práce_materiál" sheetId="11" r:id="rId3"/>
  </sheets>
  <externalReferences>
    <externalReference r:id="rId4"/>
  </externalReferences>
  <definedNames>
    <definedName name="cisloobjektu">'[1]Krycí list'!$A$5</definedName>
    <definedName name="cislostavby">'[1]Krycí list'!$A$7</definedName>
    <definedName name="Dodavka">[1]Rekapitulace!$G$14</definedName>
    <definedName name="HSV">[1]Rekapitulace!$E$14</definedName>
    <definedName name="HZS">[1]Rekapitulace!$I$14</definedName>
    <definedName name="Mont">[1]Rekapitulace!$H$14</definedName>
    <definedName name="nazevobjektu">'[1]Krycí list'!$C$5</definedName>
    <definedName name="nazevstavby">'[1]Krycí list'!$C$7</definedName>
    <definedName name="_xlnm.Print_Area" localSheetId="2">Škrlovec_práce_materiál!$A$1:$D$115</definedName>
    <definedName name="_xlnm.Print_Area" localSheetId="0">Škrlovec_souhrn!$A$1:$E$30</definedName>
    <definedName name="_xlnm.Print_Area" localSheetId="1">Škrlovec_taxony!$A$1:$G$57</definedName>
    <definedName name="PocetMJ" localSheetId="1">#REF!</definedName>
    <definedName name="PocetMJ">#REF!</definedName>
    <definedName name="Projektant" localSheetId="1">#REF!</definedName>
    <definedName name="Projektant">#REF!</definedName>
    <definedName name="PSV">[1]Rekapitulace!$F$14</definedName>
    <definedName name="SazbaDPH1" localSheetId="1">#REF!</definedName>
    <definedName name="SazbaDPH1">#REF!</definedName>
    <definedName name="SazbaDPH2" localSheetId="1">#REF!</definedName>
    <definedName name="SazbaDPH2">#REF!</definedName>
    <definedName name="VRN">[1]Rekapitulace!$H$27</definedName>
  </definedNames>
  <calcPr calcId="145621"/>
</workbook>
</file>

<file path=xl/calcChain.xml><?xml version="1.0" encoding="utf-8"?>
<calcChain xmlns="http://schemas.openxmlformats.org/spreadsheetml/2006/main">
  <c r="C15" i="9" l="1"/>
  <c r="C9" i="9"/>
  <c r="D9" i="9" l="1"/>
  <c r="D15" i="9"/>
  <c r="D98" i="11" l="1"/>
  <c r="D99" i="11"/>
  <c r="E41" i="17"/>
  <c r="C6" i="9" s="1"/>
  <c r="D97" i="11" s="1"/>
  <c r="E34" i="17"/>
  <c r="E21" i="17"/>
  <c r="B4" i="9" s="1"/>
  <c r="C4" i="9" l="1"/>
  <c r="D95" i="11" s="1"/>
  <c r="B6" i="9"/>
  <c r="B5" i="9"/>
  <c r="C5" i="9" s="1"/>
  <c r="D4" i="9" l="1"/>
  <c r="D96" i="11"/>
  <c r="D100" i="11" s="1"/>
  <c r="D101" i="11" l="1"/>
  <c r="D102" i="11" l="1"/>
</calcChain>
</file>

<file path=xl/sharedStrings.xml><?xml version="1.0" encoding="utf-8"?>
<sst xmlns="http://schemas.openxmlformats.org/spreadsheetml/2006/main" count="260" uniqueCount="175">
  <si>
    <t>CELKEM bez DPH :</t>
  </si>
  <si>
    <t>CELKEM SADOVNICKÉ ÚPRAVY :</t>
  </si>
  <si>
    <t>taxon</t>
  </si>
  <si>
    <t>-</t>
  </si>
  <si>
    <t>č. práce</t>
  </si>
  <si>
    <t>název</t>
  </si>
  <si>
    <t>2</t>
  </si>
  <si>
    <t>CELKOVÉ NÁKLADY :</t>
  </si>
  <si>
    <t>poř.č.</t>
  </si>
  <si>
    <t>práce</t>
  </si>
  <si>
    <t>998 23-1311</t>
  </si>
  <si>
    <t>184 91-1421</t>
  </si>
  <si>
    <t>mulčování rostlin tl. do 100 mm</t>
  </si>
  <si>
    <t>185 85-1121</t>
  </si>
  <si>
    <t>dovoz vody pro zálivku do 1000 m (1x 0,03m3/ks), vč. ceny vody</t>
  </si>
  <si>
    <t>hnojení tabletovým hnojivem (3ks/1strom)</t>
  </si>
  <si>
    <t>číslo</t>
  </si>
  <si>
    <t>DPH (21%) :</t>
  </si>
  <si>
    <t>vytyčení výsadeb</t>
  </si>
  <si>
    <t>štěpka (10 cm výška)</t>
  </si>
  <si>
    <t>tabletové hnojivo 3ks/strom</t>
  </si>
  <si>
    <t>výchovný řez</t>
  </si>
  <si>
    <t>*  ZALOŽENÍ TRÁVNÍKU</t>
  </si>
  <si>
    <t>odstranění ruderálního porostu, vč.likvidace vzniklé hmoty</t>
  </si>
  <si>
    <t>plošná úprava terénu - nerovnosti 10-30 cm</t>
  </si>
  <si>
    <t>zavláčení</t>
  </si>
  <si>
    <t>zaválcování křížem</t>
  </si>
  <si>
    <t>zálivka, vč.dovozu a ceny vody</t>
  </si>
  <si>
    <t>1.seč se sběrem a likvidace posečené hmoty</t>
  </si>
  <si>
    <t>cena / 1 ha trávníku</t>
  </si>
  <si>
    <t>Založení trávníků</t>
  </si>
  <si>
    <t>rozrušení terénu</t>
  </si>
  <si>
    <t>184 21-5412</t>
  </si>
  <si>
    <t>zhotovení závlahové mísy o prům.  přes 0,5 m do 1m</t>
  </si>
  <si>
    <t>T1</t>
  </si>
  <si>
    <t>T2</t>
  </si>
  <si>
    <t>T3</t>
  </si>
  <si>
    <t>CENY OPATŘENÍ :</t>
  </si>
  <si>
    <t xml:space="preserve">kotvení dřevin 3 kůly, 2-3m </t>
  </si>
  <si>
    <t>SOLITERNÍ STROMY :</t>
  </si>
  <si>
    <t>KEŘE :</t>
  </si>
  <si>
    <t>K1</t>
  </si>
  <si>
    <t>K2</t>
  </si>
  <si>
    <t>K3</t>
  </si>
  <si>
    <t>K4</t>
  </si>
  <si>
    <t>K5</t>
  </si>
  <si>
    <t>K6</t>
  </si>
  <si>
    <t>K7</t>
  </si>
  <si>
    <t>práce / 1 ks soliterní strom</t>
  </si>
  <si>
    <t>pomocný materiál / 1 ks soliterní strom</t>
  </si>
  <si>
    <t>sazenice / 1 ks soliterní strom</t>
  </si>
  <si>
    <t xml:space="preserve">*  VÝSADBA SOLITERNÍCH STROMŮ </t>
  </si>
  <si>
    <t>cena / 1 ks soliterní strom</t>
  </si>
  <si>
    <t xml:space="preserve">*  VÝSADBA KEŘŮ </t>
  </si>
  <si>
    <t>práce / 1 ks keř</t>
  </si>
  <si>
    <t>pomocný materiál / 1 ks keř</t>
  </si>
  <si>
    <t>sazenice / 1 ks keř</t>
  </si>
  <si>
    <t>hloubení jam bez výměny půdy do 0,05m3, vč. naložení, odvozu přebyteč.výkopků do 20 km a složení</t>
  </si>
  <si>
    <t>183 10-1113</t>
  </si>
  <si>
    <t>184 10-2111</t>
  </si>
  <si>
    <t>výsadba dřevin s balem v rovině bal  0,1-0,2 m se zalitím</t>
  </si>
  <si>
    <t>dovoz vody pro zálivku do 1000 m (1x 0,01m3/ks), vč. ceny vody</t>
  </si>
  <si>
    <t>cena / 1 ks keř</t>
  </si>
  <si>
    <t>Výsadby soliterních stromů</t>
  </si>
  <si>
    <t>Výsadby keřů</t>
  </si>
  <si>
    <t>PŘEHLED OPATŘENÍ</t>
  </si>
  <si>
    <t>Soliterní stromy</t>
  </si>
  <si>
    <t>Keře</t>
  </si>
  <si>
    <t>práce + materiál / 1 ha trávníku</t>
  </si>
  <si>
    <t>Výsadba (Kč)</t>
  </si>
  <si>
    <t>Výsadba celkem (Kč)</t>
  </si>
  <si>
    <t>ENVIRONMENTÁLNÍ PARK - ŠKRLOVEC</t>
  </si>
  <si>
    <t>SADOVNICKÉ ÚPRAVY</t>
  </si>
  <si>
    <t>SEZNAM POUŽITÝCH DRUHŮ :</t>
  </si>
  <si>
    <t>P.č.</t>
  </si>
  <si>
    <t>česky</t>
  </si>
  <si>
    <t>poč. ks</t>
  </si>
  <si>
    <t>výšk. kat.</t>
  </si>
  <si>
    <t>Acer platanoides</t>
  </si>
  <si>
    <t>javor mléč</t>
  </si>
  <si>
    <t>ok 14-16</t>
  </si>
  <si>
    <t>Alnus glutinosa</t>
  </si>
  <si>
    <t>olše lepkavá</t>
  </si>
  <si>
    <t>Fraxinus angustifolia</t>
  </si>
  <si>
    <t>jasan</t>
  </si>
  <si>
    <t>Prunus avium</t>
  </si>
  <si>
    <t>třešeň ptačí</t>
  </si>
  <si>
    <t>Prunus padus</t>
  </si>
  <si>
    <t>střemcha obecná</t>
  </si>
  <si>
    <t>Populus tremula</t>
  </si>
  <si>
    <t>topol osika</t>
  </si>
  <si>
    <t>Quercus robur</t>
  </si>
  <si>
    <t>dub letní</t>
  </si>
  <si>
    <t>Salix alba</t>
  </si>
  <si>
    <t>vrba bílá</t>
  </si>
  <si>
    <t>Salix alba - hlavový řez</t>
  </si>
  <si>
    <t>vrba bílá -hlavatá</t>
  </si>
  <si>
    <t>Salix alba ´Tristis´</t>
  </si>
  <si>
    <t>vrba bílá smuteční</t>
  </si>
  <si>
    <t>Salix fragilis</t>
  </si>
  <si>
    <t>vrba křehká</t>
  </si>
  <si>
    <t>CELKEM :</t>
  </si>
  <si>
    <t>Cornus mas</t>
  </si>
  <si>
    <t>dřín</t>
  </si>
  <si>
    <t>Euonymus europaeus</t>
  </si>
  <si>
    <t>brslen</t>
  </si>
  <si>
    <t>Frangula alnus</t>
  </si>
  <si>
    <t>krušina</t>
  </si>
  <si>
    <t>Salix purpurea</t>
  </si>
  <si>
    <t>vrba</t>
  </si>
  <si>
    <t>Salix caprea</t>
  </si>
  <si>
    <t>Salix triandra</t>
  </si>
  <si>
    <t>Salix viminalis</t>
  </si>
  <si>
    <t>K8</t>
  </si>
  <si>
    <t xml:space="preserve">Viburnum opulus </t>
  </si>
  <si>
    <t>kalina</t>
  </si>
  <si>
    <t>K9</t>
  </si>
  <si>
    <t>Corylus avellana</t>
  </si>
  <si>
    <t>OKRASNÉ TRÁVY :</t>
  </si>
  <si>
    <t>Carex elata</t>
  </si>
  <si>
    <t>ostřice</t>
  </si>
  <si>
    <t>K12</t>
  </si>
  <si>
    <t>Carex nigra</t>
  </si>
  <si>
    <t>Typha latifolia</t>
  </si>
  <si>
    <t>orobinec</t>
  </si>
  <si>
    <t>*  VÝSADBA OKRASNÝCH TRAV</t>
  </si>
  <si>
    <t>práce / 1 ks okrasná tráva</t>
  </si>
  <si>
    <t>hloubení jam bez výměny půdy do 0,02m3, vč. naložení, odvozu přebyteč.výkopků do 20 km a složení</t>
  </si>
  <si>
    <t>183 10-1112</t>
  </si>
  <si>
    <t>183 21-1322</t>
  </si>
  <si>
    <t>výsadba rostlin s balem v rovině, vel.květináče do 120 mm, se zalitím</t>
  </si>
  <si>
    <t>hnojení tabletovým hnojivem (2ks/keř)</t>
  </si>
  <si>
    <t>přesun hmot pro sadovnické úpravy do 5000 m vodorovně (0,1t/ks)</t>
  </si>
  <si>
    <t>přesun hmot pro sadovnické úpravy do 5000 m vodorovně (0,02t/ks)</t>
  </si>
  <si>
    <t>přesun hmot pro sadovnické úpravy do 5000 m vodorovně (0,01t/ks)</t>
  </si>
  <si>
    <t>184 20-2114</t>
  </si>
  <si>
    <t>výsadba dřevin s balem do 0,5m se zalitím</t>
  </si>
  <si>
    <t>183 10-1121</t>
  </si>
  <si>
    <t>hloubení jam pro stromy bez výměny půdy (do 1m3), vč. naložení, odvozu přebyteč.výkopků do 20 km a složení</t>
  </si>
  <si>
    <t xml:space="preserve">strom s balem, ok 14 - 16 cm </t>
  </si>
  <si>
    <t>zhotovení obalu juta 2 vrstva rovina (2 m2/ 1strom)</t>
  </si>
  <si>
    <t>kůly (frézovaný, prům. 8 cm, 2,5m), 3 ks/strom s balem</t>
  </si>
  <si>
    <t>příčky (prům. 8cm, délka 80cm), 3 ks/strom</t>
  </si>
  <si>
    <t>mulčování rostlin tl. do 100 mm, 1m2</t>
  </si>
  <si>
    <t>juta (šíře 20cm, 10m/strom)</t>
  </si>
  <si>
    <t xml:space="preserve">v 60-100 cm </t>
  </si>
  <si>
    <t>listnatý keř s balem - kontejnerovaný, vel. 60-100 cm</t>
  </si>
  <si>
    <t>okrasná tráva, vel. kont. K12</t>
  </si>
  <si>
    <t>Okrasné trávy</t>
  </si>
  <si>
    <t>Založení trávníku</t>
  </si>
  <si>
    <t>Výměra trávníku (ha)</t>
  </si>
  <si>
    <t>Položka</t>
  </si>
  <si>
    <t>osetí, vč.ceny osiva, travní semeno - RSM 7.1.2 - do plochy a RSM 7.3 - do prostoru tůní (20 g/m2)</t>
  </si>
  <si>
    <t>Výsadby okrasných trav</t>
  </si>
  <si>
    <t>Celkem ks</t>
  </si>
  <si>
    <t>184 50-1131</t>
  </si>
  <si>
    <t>tabletové hnojivo 2ks/keř</t>
  </si>
  <si>
    <t>úvazky (1,5m/strom)</t>
  </si>
  <si>
    <t>sazenice / 1 ks okrasná tráva</t>
  </si>
  <si>
    <t>cena / 1 ks okr.tráva</t>
  </si>
  <si>
    <t>Založení pěšin</t>
  </si>
  <si>
    <t>Výměra pěšin (m2)</t>
  </si>
  <si>
    <t>Založení pěšin (Kč)</t>
  </si>
  <si>
    <t>Cena/m2</t>
  </si>
  <si>
    <t>instalace ochrany pletivem</t>
  </si>
  <si>
    <t>7</t>
  </si>
  <si>
    <t>pletivo pozinkované,prům.drátů min.2,5 mm, výška pletiva 2 m - individuální  ochrana dřevin (2,6 bm/ks), hřebíky a skoby k uchycení kůlů a pletiva</t>
  </si>
  <si>
    <t>Založení trávníku (Kč) způsobilé výdaje</t>
  </si>
  <si>
    <t>cena / 1 m2 pěšin</t>
  </si>
  <si>
    <t>práce + materiál / 1 m2 pěšin</t>
  </si>
  <si>
    <t>rozprostření písku, tloušťka vrstvy 5 cm, vč. ceny písku frakce 0-4 (celkem 14 m3, 279 m2), vč.dopravy …...40Kč/m2</t>
  </si>
  <si>
    <t>zhutnění podloží z hornin nesoudržných vibrační deskou…………………………………………………………………………..20Kč/m2</t>
  </si>
  <si>
    <t>přesun hmot v rámci staveniště…………………………………………………………………………………………………...………20 Kč/m2</t>
  </si>
  <si>
    <t>*  ZALOŽENÍ PĚŠIN</t>
  </si>
  <si>
    <t>cena/ha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</si>
</sst>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&quot; Kč&quot;"/>
    <numFmt numFmtId="165" formatCode="#,##0.00\ &quot;Kč&quot;"/>
    <numFmt numFmtId="166" formatCode="#,##0.0000"/>
    <numFmt numFmtId="167" formatCode="#,##0\ &quot;Kč&quot;"/>
  </numFmts>
  <fonts count="27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u/>
      <sz val="14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14"/>
      <name val="Arial CE"/>
      <family val="2"/>
      <charset val="238"/>
    </font>
    <font>
      <b/>
      <sz val="14"/>
      <name val="Arial CE"/>
      <charset val="238"/>
    </font>
    <font>
      <sz val="10"/>
      <color theme="5" tint="-0.249977111117893"/>
      <name val="Arial CE"/>
      <family val="2"/>
      <charset val="238"/>
    </font>
    <font>
      <b/>
      <sz val="16"/>
      <name val="Calibri"/>
      <family val="2"/>
      <charset val="238"/>
      <scheme val="minor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3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6"/>
      <color indexed="55"/>
      <name val="Tahoma"/>
      <family val="2"/>
      <charset val="238"/>
    </font>
    <font>
      <sz val="10"/>
      <name val="Tahoma"/>
      <family val="2"/>
      <charset val="238"/>
    </font>
    <font>
      <sz val="16"/>
      <color indexed="55"/>
      <name val="Tahoma"/>
      <family val="2"/>
      <charset val="238"/>
    </font>
    <font>
      <b/>
      <sz val="12"/>
      <name val="Tahoma"/>
      <family val="2"/>
      <charset val="238"/>
    </font>
    <font>
      <b/>
      <sz val="10"/>
      <color indexed="21"/>
      <name val="Tahoma"/>
      <family val="2"/>
      <charset val="238"/>
    </font>
    <font>
      <b/>
      <sz val="10"/>
      <name val="Tahoma"/>
      <family val="2"/>
      <charset val="238"/>
    </font>
    <font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medium">
        <color auto="1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auto="1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56">
    <xf numFmtId="0" fontId="0" fillId="0" borderId="0" xfId="0"/>
    <xf numFmtId="0" fontId="5" fillId="0" borderId="12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28" xfId="0" applyFont="1" applyBorder="1" applyAlignment="1">
      <alignment vertical="center"/>
    </xf>
    <xf numFmtId="0" fontId="0" fillId="0" borderId="29" xfId="0" applyBorder="1" applyAlignment="1">
      <alignment vertical="center"/>
    </xf>
    <xf numFmtId="0" fontId="5" fillId="0" borderId="3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27" xfId="1" applyFont="1" applyFill="1" applyBorder="1" applyAlignment="1">
      <alignment vertical="center" wrapText="1"/>
    </xf>
    <xf numFmtId="0" fontId="6" fillId="0" borderId="39" xfId="0" applyFont="1" applyFill="1" applyBorder="1" applyAlignment="1">
      <alignment horizontal="center" vertical="center"/>
    </xf>
    <xf numFmtId="49" fontId="5" fillId="0" borderId="24" xfId="1" applyNumberFormat="1" applyFont="1" applyFill="1" applyBorder="1" applyAlignment="1">
      <alignment horizontal="center" vertical="center"/>
    </xf>
    <xf numFmtId="0" fontId="3" fillId="0" borderId="36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49" fontId="5" fillId="0" borderId="12" xfId="1" applyNumberFormat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vertical="center" wrapText="1"/>
    </xf>
    <xf numFmtId="49" fontId="5" fillId="0" borderId="0" xfId="1" applyNumberFormat="1" applyFont="1" applyFill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0" xfId="0" applyBorder="1" applyAlignment="1">
      <alignment vertical="center"/>
    </xf>
    <xf numFmtId="0" fontId="12" fillId="0" borderId="34" xfId="0" applyFont="1" applyBorder="1" applyAlignment="1">
      <alignment vertical="center"/>
    </xf>
    <xf numFmtId="0" fontId="5" fillId="0" borderId="18" xfId="1" applyFont="1" applyFill="1" applyBorder="1" applyAlignment="1">
      <alignment vertical="center"/>
    </xf>
    <xf numFmtId="0" fontId="3" fillId="0" borderId="2" xfId="1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vertical="center"/>
    </xf>
    <xf numFmtId="0" fontId="3" fillId="0" borderId="23" xfId="1" applyFont="1" applyFill="1" applyBorder="1" applyAlignment="1">
      <alignment vertical="center"/>
    </xf>
    <xf numFmtId="0" fontId="3" fillId="0" borderId="18" xfId="1" applyFont="1" applyFill="1" applyBorder="1" applyAlignment="1">
      <alignment vertical="center"/>
    </xf>
    <xf numFmtId="0" fontId="0" fillId="0" borderId="35" xfId="0" applyBorder="1" applyAlignment="1">
      <alignment vertical="center"/>
    </xf>
    <xf numFmtId="0" fontId="3" fillId="0" borderId="21" xfId="1" applyFont="1" applyFill="1" applyBorder="1" applyAlignment="1">
      <alignment horizontal="center" vertical="center"/>
    </xf>
    <xf numFmtId="0" fontId="3" fillId="0" borderId="36" xfId="1" applyFont="1" applyFill="1" applyBorder="1" applyAlignment="1">
      <alignment vertical="center"/>
    </xf>
    <xf numFmtId="49" fontId="5" fillId="0" borderId="13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vertical="center" wrapText="1"/>
    </xf>
    <xf numFmtId="0" fontId="3" fillId="0" borderId="42" xfId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5" fillId="0" borderId="0" xfId="0" applyFont="1" applyAlignment="1">
      <alignment vertical="center"/>
    </xf>
    <xf numFmtId="0" fontId="19" fillId="3" borderId="4" xfId="0" applyFont="1" applyFill="1" applyBorder="1" applyAlignment="1">
      <alignment vertical="center"/>
    </xf>
    <xf numFmtId="0" fontId="18" fillId="3" borderId="5" xfId="0" applyFont="1" applyFill="1" applyBorder="1" applyAlignment="1">
      <alignment vertical="center"/>
    </xf>
    <xf numFmtId="164" fontId="19" fillId="3" borderId="16" xfId="0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vertical="center"/>
    </xf>
    <xf numFmtId="164" fontId="18" fillId="3" borderId="17" xfId="0" applyNumberFormat="1" applyFont="1" applyFill="1" applyBorder="1" applyAlignment="1">
      <alignment horizontal="center" vertical="center"/>
    </xf>
    <xf numFmtId="164" fontId="19" fillId="3" borderId="20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4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44" xfId="0" applyFont="1" applyFill="1" applyBorder="1" applyAlignment="1">
      <alignment vertical="center"/>
    </xf>
    <xf numFmtId="0" fontId="3" fillId="2" borderId="19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0" fillId="0" borderId="29" xfId="0" applyFill="1" applyBorder="1" applyAlignment="1">
      <alignment vertical="center"/>
    </xf>
    <xf numFmtId="164" fontId="3" fillId="2" borderId="43" xfId="0" applyNumberFormat="1" applyFont="1" applyFill="1" applyBorder="1" applyAlignment="1">
      <alignment horizontal="center" vertical="center"/>
    </xf>
    <xf numFmtId="164" fontId="3" fillId="2" borderId="45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left"/>
    </xf>
    <xf numFmtId="0" fontId="21" fillId="0" borderId="0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Alignment="1">
      <alignment horizontal="left"/>
    </xf>
    <xf numFmtId="0" fontId="23" fillId="0" borderId="0" xfId="0" applyFont="1" applyFill="1" applyBorder="1" applyAlignment="1">
      <alignment horizontal="left"/>
    </xf>
    <xf numFmtId="0" fontId="24" fillId="0" borderId="0" xfId="0" applyFont="1" applyFill="1" applyAlignment="1">
      <alignment horizontal="left"/>
    </xf>
    <xf numFmtId="0" fontId="21" fillId="0" borderId="0" xfId="0" applyFont="1" applyFill="1"/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49" fontId="21" fillId="0" borderId="0" xfId="0" applyNumberFormat="1" applyFont="1" applyFill="1" applyAlignment="1">
      <alignment horizontal="center"/>
    </xf>
    <xf numFmtId="0" fontId="25" fillId="0" borderId="40" xfId="0" applyFont="1" applyFill="1" applyBorder="1" applyAlignment="1">
      <alignment horizontal="center"/>
    </xf>
    <xf numFmtId="0" fontId="25" fillId="0" borderId="41" xfId="0" applyFont="1" applyFill="1" applyBorder="1"/>
    <xf numFmtId="0" fontId="25" fillId="0" borderId="41" xfId="0" applyFont="1" applyFill="1" applyBorder="1" applyAlignment="1">
      <alignment horizontal="left"/>
    </xf>
    <xf numFmtId="0" fontId="25" fillId="0" borderId="41" xfId="0" applyFont="1" applyFill="1" applyBorder="1" applyAlignment="1">
      <alignment horizontal="center"/>
    </xf>
    <xf numFmtId="49" fontId="25" fillId="0" borderId="41" xfId="0" applyNumberFormat="1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/>
    <xf numFmtId="1" fontId="0" fillId="0" borderId="1" xfId="0" applyNumberFormat="1" applyFill="1" applyBorder="1" applyAlignment="1">
      <alignment horizontal="center"/>
    </xf>
    <xf numFmtId="0" fontId="25" fillId="0" borderId="7" xfId="0" applyFont="1" applyFill="1" applyBorder="1"/>
    <xf numFmtId="0" fontId="25" fillId="0" borderId="8" xfId="0" applyFont="1" applyFill="1" applyBorder="1"/>
    <xf numFmtId="1" fontId="25" fillId="0" borderId="8" xfId="0" applyNumberFormat="1" applyFont="1" applyFill="1" applyBorder="1" applyAlignment="1">
      <alignment horizontal="center"/>
    </xf>
    <xf numFmtId="0" fontId="25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center"/>
    </xf>
    <xf numFmtId="0" fontId="25" fillId="0" borderId="0" xfId="0" applyFont="1" applyFill="1" applyBorder="1"/>
    <xf numFmtId="0" fontId="21" fillId="0" borderId="11" xfId="0" applyFont="1" applyFill="1" applyBorder="1" applyAlignment="1">
      <alignment horizontal="center"/>
    </xf>
    <xf numFmtId="0" fontId="1" fillId="0" borderId="1" xfId="0" applyFont="1" applyFill="1" applyBorder="1"/>
    <xf numFmtId="49" fontId="21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21" fillId="0" borderId="6" xfId="0" applyFont="1" applyFill="1" applyBorder="1" applyAlignment="1">
      <alignment horizontal="center"/>
    </xf>
    <xf numFmtId="0" fontId="21" fillId="0" borderId="6" xfId="0" applyFont="1" applyFill="1" applyBorder="1"/>
    <xf numFmtId="0" fontId="1" fillId="0" borderId="6" xfId="0" applyFont="1" applyFill="1" applyBorder="1"/>
    <xf numFmtId="1" fontId="0" fillId="0" borderId="6" xfId="0" applyNumberFormat="1" applyFill="1" applyBorder="1" applyAlignment="1">
      <alignment horizontal="center"/>
    </xf>
    <xf numFmtId="0" fontId="25" fillId="0" borderId="7" xfId="0" applyFont="1" applyFill="1" applyBorder="1" applyAlignment="1">
      <alignment horizontal="left"/>
    </xf>
    <xf numFmtId="0" fontId="25" fillId="0" borderId="8" xfId="0" applyFont="1" applyFill="1" applyBorder="1" applyAlignment="1">
      <alignment horizontal="center"/>
    </xf>
    <xf numFmtId="0" fontId="15" fillId="0" borderId="0" xfId="0" applyFont="1" applyFill="1" applyAlignment="1">
      <alignment vertical="center"/>
    </xf>
    <xf numFmtId="0" fontId="3" fillId="0" borderId="1" xfId="1" applyFont="1" applyFill="1" applyBorder="1" applyAlignment="1">
      <alignment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0" fontId="25" fillId="0" borderId="15" xfId="0" applyFont="1" applyFill="1" applyBorder="1" applyAlignment="1">
      <alignment horizontal="center"/>
    </xf>
    <xf numFmtId="0" fontId="25" fillId="0" borderId="15" xfId="0" applyFont="1" applyFill="1" applyBorder="1"/>
    <xf numFmtId="1" fontId="17" fillId="0" borderId="1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167" fontId="17" fillId="0" borderId="1" xfId="0" applyNumberFormat="1" applyFont="1" applyFill="1" applyBorder="1" applyAlignment="1">
      <alignment horizontal="center" vertical="center"/>
    </xf>
    <xf numFmtId="164" fontId="3" fillId="2" borderId="46" xfId="0" applyNumberFormat="1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vertical="center"/>
    </xf>
    <xf numFmtId="0" fontId="3" fillId="2" borderId="49" xfId="0" applyFont="1" applyFill="1" applyBorder="1" applyAlignment="1">
      <alignment vertical="center"/>
    </xf>
    <xf numFmtId="0" fontId="3" fillId="2" borderId="50" xfId="0" applyFont="1" applyFill="1" applyBorder="1" applyAlignment="1">
      <alignment vertical="center"/>
    </xf>
    <xf numFmtId="164" fontId="3" fillId="2" borderId="47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164" fontId="3" fillId="0" borderId="51" xfId="0" applyNumberFormat="1" applyFont="1" applyFill="1" applyBorder="1" applyAlignment="1">
      <alignment horizontal="center" vertical="center"/>
    </xf>
    <xf numFmtId="49" fontId="5" fillId="0" borderId="52" xfId="1" applyNumberFormat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/>
    </xf>
    <xf numFmtId="0" fontId="3" fillId="0" borderId="53" xfId="1" applyFont="1" applyFill="1" applyBorder="1" applyAlignment="1">
      <alignment vertical="center" wrapText="1"/>
    </xf>
    <xf numFmtId="165" fontId="0" fillId="0" borderId="0" xfId="0" applyNumberFormat="1" applyAlignment="1">
      <alignment horizontal="center" vertical="center"/>
    </xf>
    <xf numFmtId="0" fontId="12" fillId="0" borderId="28" xfId="0" applyFont="1" applyFill="1" applyBorder="1" applyAlignment="1">
      <alignment vertical="center"/>
    </xf>
    <xf numFmtId="0" fontId="8" fillId="2" borderId="54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/>
    </xf>
    <xf numFmtId="0" fontId="26" fillId="0" borderId="25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/>
    </xf>
    <xf numFmtId="166" fontId="17" fillId="0" borderId="6" xfId="0" applyNumberFormat="1" applyFont="1" applyFill="1" applyBorder="1" applyAlignment="1">
      <alignment horizontal="center" vertical="center"/>
    </xf>
    <xf numFmtId="166" fontId="17" fillId="0" borderId="25" xfId="0" applyNumberFormat="1" applyFont="1" applyFill="1" applyBorder="1" applyAlignment="1">
      <alignment horizontal="center" vertical="center"/>
    </xf>
    <xf numFmtId="166" fontId="17" fillId="0" borderId="11" xfId="0" applyNumberFormat="1" applyFont="1" applyFill="1" applyBorder="1" applyAlignment="1">
      <alignment horizontal="center" vertical="center"/>
    </xf>
    <xf numFmtId="165" fontId="17" fillId="0" borderId="6" xfId="0" applyNumberFormat="1" applyFont="1" applyFill="1" applyBorder="1" applyAlignment="1">
      <alignment horizontal="center" vertical="center"/>
    </xf>
    <xf numFmtId="165" fontId="17" fillId="0" borderId="25" xfId="0" applyNumberFormat="1" applyFont="1" applyFill="1" applyBorder="1" applyAlignment="1">
      <alignment horizontal="center" vertical="center"/>
    </xf>
    <xf numFmtId="165" fontId="17" fillId="0" borderId="11" xfId="0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165" fontId="17" fillId="4" borderId="6" xfId="0" applyNumberFormat="1" applyFont="1" applyFill="1" applyBorder="1" applyAlignment="1">
      <alignment horizontal="center" vertical="center"/>
    </xf>
    <xf numFmtId="165" fontId="17" fillId="4" borderId="25" xfId="0" applyNumberFormat="1" applyFont="1" applyFill="1" applyBorder="1" applyAlignment="1">
      <alignment horizontal="center" vertical="center"/>
    </xf>
    <xf numFmtId="165" fontId="17" fillId="4" borderId="11" xfId="0" applyNumberFormat="1" applyFont="1" applyFill="1" applyBorder="1" applyAlignment="1">
      <alignment horizontal="center" vertical="center"/>
    </xf>
    <xf numFmtId="165" fontId="17" fillId="0" borderId="54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5" fontId="10" fillId="0" borderId="31" xfId="0" applyNumberFormat="1" applyFont="1" applyFill="1" applyBorder="1" applyAlignment="1">
      <alignment horizontal="center" vertical="center"/>
    </xf>
    <xf numFmtId="165" fontId="10" fillId="0" borderId="33" xfId="0" applyNumberFormat="1" applyFon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65" fontId="10" fillId="0" borderId="37" xfId="0" applyNumberFormat="1" applyFont="1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</cellXfs>
  <cellStyles count="3">
    <cellStyle name="Excel Built-in Normal" xfId="1"/>
    <cellStyle name="Normální" xfId="0" builtinId="0"/>
    <cellStyle name="normální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&#225;loha%20pr&#225;ce%202000-2010\Z&#225;loha%20pr&#225;ce%202000-2010\Z&#225;loha%20pr&#225;ce%202000-2010\nov&#253;%20C\Pr&#225;ce\2007\UB\&#352;aripova\N&#225;vrhy\N&#225;vrhy%20hot\SO02\SO_02%20tech%20prvky_pol.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tabSelected="1" view="pageBreakPreview" zoomScale="91" zoomScaleSheetLayoutView="91" workbookViewId="0">
      <selection activeCell="C6" sqref="C6"/>
    </sheetView>
  </sheetViews>
  <sheetFormatPr defaultRowHeight="12.75" x14ac:dyDescent="0.2"/>
  <cols>
    <col min="1" max="1" width="27.42578125" style="5" customWidth="1"/>
    <col min="2" max="2" width="24.140625" style="5" customWidth="1"/>
    <col min="3" max="3" width="29.42578125" style="4" customWidth="1"/>
    <col min="4" max="4" width="23.42578125" style="4" customWidth="1"/>
    <col min="5" max="5" width="25.140625" style="5" customWidth="1"/>
    <col min="6" max="6" width="20.42578125" style="5" customWidth="1"/>
    <col min="7" max="7" width="16" style="4" customWidth="1"/>
    <col min="8" max="8" width="21.5703125" style="4" customWidth="1"/>
    <col min="9" max="9" width="13.42578125" style="4" customWidth="1"/>
    <col min="10" max="10" width="14.42578125" style="4" customWidth="1"/>
    <col min="11" max="11" width="21.28515625" style="63" customWidth="1"/>
    <col min="12" max="12" width="7.42578125" style="5" customWidth="1"/>
    <col min="13" max="13" width="18.28515625" style="5" customWidth="1"/>
    <col min="14" max="14" width="15.85546875" style="5" customWidth="1"/>
    <col min="15" max="16384" width="9.140625" style="4"/>
  </cols>
  <sheetData>
    <row r="1" spans="1:14" ht="21" x14ac:dyDescent="0.2">
      <c r="A1" s="3" t="s">
        <v>65</v>
      </c>
    </row>
    <row r="2" spans="1:14" ht="18.75" x14ac:dyDescent="0.2">
      <c r="A2" s="64"/>
      <c r="B2" s="65"/>
      <c r="C2" s="64"/>
      <c r="D2" s="64"/>
      <c r="E2" s="64"/>
      <c r="F2" s="65"/>
      <c r="G2" s="65"/>
      <c r="H2" s="65"/>
      <c r="I2" s="65"/>
      <c r="J2" s="65"/>
      <c r="K2" s="5"/>
      <c r="N2" s="4"/>
    </row>
    <row r="3" spans="1:14" s="5" customFormat="1" x14ac:dyDescent="0.2">
      <c r="A3" s="66" t="s">
        <v>151</v>
      </c>
      <c r="B3" s="66" t="s">
        <v>154</v>
      </c>
      <c r="C3" s="67" t="s">
        <v>69</v>
      </c>
      <c r="D3" s="67" t="s">
        <v>70</v>
      </c>
      <c r="K3" s="70"/>
    </row>
    <row r="4" spans="1:14" ht="15.95" customHeight="1" x14ac:dyDescent="0.2">
      <c r="A4" s="71" t="s">
        <v>66</v>
      </c>
      <c r="B4" s="116">
        <f>Škrlovec_taxony!E21</f>
        <v>57</v>
      </c>
      <c r="C4" s="118">
        <f>B4*Škrlovec_práce_materiál!D7</f>
        <v>0</v>
      </c>
      <c r="D4" s="144">
        <f>C4+C5+C6</f>
        <v>0</v>
      </c>
      <c r="I4" s="5"/>
      <c r="J4" s="5"/>
      <c r="K4" s="4"/>
      <c r="L4" s="4"/>
      <c r="M4" s="4"/>
      <c r="N4" s="4"/>
    </row>
    <row r="5" spans="1:14" ht="15.95" customHeight="1" x14ac:dyDescent="0.2">
      <c r="A5" s="71" t="s">
        <v>67</v>
      </c>
      <c r="B5" s="75">
        <f>Škrlovec_taxony!E34</f>
        <v>60</v>
      </c>
      <c r="C5" s="118">
        <f>B5*Škrlovec_práce_materiál!D39</f>
        <v>0</v>
      </c>
      <c r="D5" s="145"/>
      <c r="I5" s="5"/>
      <c r="J5" s="5"/>
      <c r="K5" s="4"/>
      <c r="L5" s="4"/>
      <c r="M5" s="4"/>
      <c r="N5" s="4"/>
    </row>
    <row r="6" spans="1:14" ht="15.95" customHeight="1" x14ac:dyDescent="0.2">
      <c r="A6" s="71" t="s">
        <v>148</v>
      </c>
      <c r="B6" s="75">
        <f>Škrlovec_taxony!E41</f>
        <v>104</v>
      </c>
      <c r="C6" s="118">
        <f>Škrlovec_taxony!E41*Škrlovec_práce_materiál!D60</f>
        <v>0</v>
      </c>
      <c r="D6" s="146"/>
      <c r="I6" s="5"/>
      <c r="J6" s="5"/>
      <c r="K6" s="4"/>
      <c r="L6" s="4"/>
      <c r="M6" s="4"/>
      <c r="N6" s="4"/>
    </row>
    <row r="7" spans="1:14" ht="26.25" customHeight="1" x14ac:dyDescent="0.2"/>
    <row r="8" spans="1:14" ht="45" customHeight="1" x14ac:dyDescent="0.2">
      <c r="A8" s="66" t="s">
        <v>151</v>
      </c>
      <c r="B8" s="66" t="s">
        <v>150</v>
      </c>
      <c r="C8" s="67" t="s">
        <v>174</v>
      </c>
      <c r="D8" s="117" t="s">
        <v>167</v>
      </c>
      <c r="E8" s="132"/>
      <c r="F8" s="4"/>
      <c r="G8" s="63"/>
      <c r="H8" s="5"/>
      <c r="I8" s="5"/>
      <c r="J8" s="5"/>
      <c r="K8" s="4"/>
      <c r="L8" s="4"/>
      <c r="M8" s="4"/>
      <c r="N8" s="4"/>
    </row>
    <row r="9" spans="1:14" ht="12.75" customHeight="1" x14ac:dyDescent="0.2">
      <c r="A9" s="143" t="s">
        <v>149</v>
      </c>
      <c r="B9" s="142">
        <v>0.65600000000000003</v>
      </c>
      <c r="C9" s="142">
        <f>Škrlovec_práce_materiál!D74</f>
        <v>0</v>
      </c>
      <c r="D9" s="144">
        <f>B9*C9</f>
        <v>0</v>
      </c>
      <c r="E9" s="147"/>
      <c r="F9" s="63"/>
      <c r="G9" s="5"/>
      <c r="H9" s="5"/>
      <c r="I9" s="5"/>
      <c r="K9" s="4"/>
      <c r="L9" s="4"/>
      <c r="M9" s="4"/>
      <c r="N9" s="4"/>
    </row>
    <row r="10" spans="1:14" ht="12.75" customHeight="1" x14ac:dyDescent="0.2">
      <c r="A10" s="143"/>
      <c r="B10" s="142"/>
      <c r="C10" s="142"/>
      <c r="D10" s="145"/>
      <c r="E10" s="147"/>
      <c r="F10" s="130"/>
    </row>
    <row r="11" spans="1:14" ht="12.75" customHeight="1" x14ac:dyDescent="0.2">
      <c r="A11" s="143"/>
      <c r="B11" s="142"/>
      <c r="C11" s="142"/>
      <c r="D11" s="146"/>
      <c r="E11" s="147"/>
    </row>
    <row r="12" spans="1:14" ht="26.25" customHeight="1" x14ac:dyDescent="0.2"/>
    <row r="14" spans="1:14" s="31" customFormat="1" x14ac:dyDescent="0.2">
      <c r="A14" s="66" t="s">
        <v>151</v>
      </c>
      <c r="B14" s="66" t="s">
        <v>161</v>
      </c>
      <c r="C14" s="117" t="s">
        <v>163</v>
      </c>
      <c r="D14" s="117" t="s">
        <v>162</v>
      </c>
      <c r="E14" s="5"/>
      <c r="F14" s="5"/>
      <c r="G14" s="4"/>
      <c r="H14" s="4"/>
      <c r="I14" s="4"/>
      <c r="J14" s="4"/>
      <c r="K14" s="63"/>
      <c r="L14" s="5"/>
      <c r="M14" s="5"/>
      <c r="N14" s="5"/>
    </row>
    <row r="15" spans="1:14" ht="12.75" customHeight="1" x14ac:dyDescent="0.2">
      <c r="A15" s="133" t="s">
        <v>160</v>
      </c>
      <c r="B15" s="136">
        <v>279</v>
      </c>
      <c r="C15" s="139">
        <f>Škrlovec_práce_materiál!D88</f>
        <v>0</v>
      </c>
      <c r="D15" s="144">
        <f>B15*C15</f>
        <v>0</v>
      </c>
    </row>
    <row r="16" spans="1:14" ht="12.75" customHeight="1" x14ac:dyDescent="0.2">
      <c r="A16" s="134"/>
      <c r="B16" s="137"/>
      <c r="C16" s="140"/>
      <c r="D16" s="145"/>
      <c r="F16" s="130"/>
    </row>
    <row r="17" spans="1:18" s="31" customFormat="1" ht="12.75" customHeight="1" x14ac:dyDescent="0.2">
      <c r="A17" s="135"/>
      <c r="B17" s="138"/>
      <c r="C17" s="141"/>
      <c r="D17" s="146"/>
      <c r="E17" s="5"/>
      <c r="F17" s="5"/>
      <c r="G17" s="4"/>
      <c r="H17" s="4"/>
      <c r="I17" s="4"/>
      <c r="J17" s="4"/>
      <c r="K17" s="63"/>
      <c r="L17" s="5"/>
      <c r="M17" s="5"/>
      <c r="N17" s="5"/>
    </row>
    <row r="18" spans="1:18" s="31" customFormat="1" x14ac:dyDescent="0.2">
      <c r="A18" s="5"/>
      <c r="B18" s="5"/>
      <c r="C18" s="4"/>
      <c r="D18" s="4"/>
      <c r="E18" s="5"/>
      <c r="F18" s="5"/>
      <c r="G18" s="4"/>
      <c r="H18" s="4"/>
      <c r="I18" s="4"/>
      <c r="J18" s="4"/>
      <c r="K18" s="63"/>
      <c r="L18" s="5"/>
      <c r="M18" s="5"/>
      <c r="N18" s="5"/>
    </row>
    <row r="23" spans="1:18" s="31" customFormat="1" x14ac:dyDescent="0.2">
      <c r="A23" s="5"/>
      <c r="B23" s="5"/>
      <c r="C23" s="4"/>
      <c r="D23" s="4"/>
      <c r="E23" s="5"/>
      <c r="F23" s="5"/>
      <c r="G23" s="4"/>
      <c r="H23" s="4"/>
      <c r="I23" s="4"/>
      <c r="J23" s="4"/>
      <c r="K23" s="63"/>
      <c r="L23" s="5"/>
      <c r="M23" s="5"/>
      <c r="N23" s="5"/>
      <c r="R23" s="4"/>
    </row>
    <row r="24" spans="1:18" s="31" customFormat="1" x14ac:dyDescent="0.2">
      <c r="A24" s="5"/>
      <c r="B24" s="5"/>
      <c r="C24" s="4"/>
      <c r="D24" s="4"/>
      <c r="E24" s="5"/>
      <c r="F24" s="5"/>
      <c r="G24" s="4"/>
      <c r="H24" s="4"/>
      <c r="I24" s="4"/>
      <c r="J24" s="4"/>
      <c r="K24" s="63"/>
      <c r="L24" s="5"/>
      <c r="M24" s="5"/>
      <c r="N24" s="5"/>
      <c r="R24" s="4"/>
    </row>
    <row r="25" spans="1:18" x14ac:dyDescent="0.2">
      <c r="R25" s="31"/>
    </row>
    <row r="26" spans="1:18" x14ac:dyDescent="0.2">
      <c r="R26" s="31"/>
    </row>
    <row r="35" spans="1:14" s="31" customFormat="1" x14ac:dyDescent="0.2">
      <c r="A35" s="5"/>
      <c r="B35" s="5"/>
      <c r="C35" s="4"/>
      <c r="D35" s="4"/>
      <c r="E35" s="5"/>
      <c r="F35" s="5"/>
      <c r="G35" s="4"/>
      <c r="H35" s="4"/>
      <c r="I35" s="4"/>
      <c r="J35" s="4"/>
      <c r="K35" s="63"/>
      <c r="L35" s="5"/>
      <c r="M35" s="5"/>
      <c r="N35" s="5"/>
    </row>
    <row r="36" spans="1:14" s="31" customFormat="1" x14ac:dyDescent="0.2">
      <c r="A36" s="5"/>
      <c r="B36" s="5"/>
      <c r="C36" s="4"/>
      <c r="D36" s="4"/>
      <c r="E36" s="5"/>
      <c r="F36" s="5"/>
      <c r="G36" s="4"/>
      <c r="H36" s="4"/>
      <c r="I36" s="4"/>
      <c r="J36" s="4"/>
      <c r="K36" s="63"/>
      <c r="L36" s="5"/>
      <c r="M36" s="5"/>
      <c r="N36" s="5"/>
    </row>
    <row r="43" spans="1:14" s="31" customFormat="1" x14ac:dyDescent="0.2">
      <c r="A43" s="5"/>
      <c r="B43" s="5"/>
      <c r="C43" s="4"/>
      <c r="D43" s="4"/>
      <c r="E43" s="5"/>
      <c r="F43" s="5"/>
      <c r="G43" s="4"/>
      <c r="H43" s="4"/>
      <c r="I43" s="4"/>
      <c r="J43" s="4"/>
      <c r="K43" s="63"/>
      <c r="L43" s="5"/>
      <c r="M43" s="5"/>
      <c r="N43" s="5"/>
    </row>
    <row r="44" spans="1:14" s="31" customFormat="1" x14ac:dyDescent="0.2">
      <c r="A44" s="5"/>
      <c r="B44" s="5"/>
      <c r="C44" s="4"/>
      <c r="D44" s="4"/>
      <c r="E44" s="5"/>
      <c r="F44" s="5"/>
      <c r="G44" s="4"/>
      <c r="H44" s="4"/>
      <c r="I44" s="4"/>
      <c r="J44" s="4"/>
      <c r="K44" s="63"/>
      <c r="L44" s="5"/>
      <c r="M44" s="5"/>
      <c r="N44" s="5"/>
    </row>
    <row r="45" spans="1:14" s="31" customFormat="1" x14ac:dyDescent="0.2">
      <c r="A45" s="5"/>
      <c r="B45" s="5"/>
      <c r="C45" s="4"/>
      <c r="D45" s="4"/>
      <c r="E45" s="5"/>
      <c r="F45" s="5"/>
      <c r="G45" s="4"/>
      <c r="H45" s="4"/>
      <c r="I45" s="4"/>
      <c r="J45" s="4"/>
      <c r="K45" s="63"/>
      <c r="L45" s="5"/>
      <c r="M45" s="5"/>
      <c r="N45" s="5"/>
    </row>
    <row r="53" spans="15:15" x14ac:dyDescent="0.2">
      <c r="O53" s="68"/>
    </row>
  </sheetData>
  <mergeCells count="10">
    <mergeCell ref="D15:D17"/>
    <mergeCell ref="D4:D6"/>
    <mergeCell ref="D9:D11"/>
    <mergeCell ref="E9:E11"/>
    <mergeCell ref="A15:A17"/>
    <mergeCell ref="B15:B17"/>
    <mergeCell ref="C15:C17"/>
    <mergeCell ref="B9:B11"/>
    <mergeCell ref="A9:A11"/>
    <mergeCell ref="C9:C11"/>
  </mergeCells>
  <pageMargins left="1.9685039370078741" right="0.78740157480314965" top="1.1811023622047245" bottom="0.78740157480314965" header="0.31496062992125984" footer="0.31496062992125984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5"/>
  <sheetViews>
    <sheetView zoomScale="84" zoomScaleNormal="84" zoomScaleSheetLayoutView="100" workbookViewId="0">
      <selection activeCell="A2" sqref="A2"/>
    </sheetView>
  </sheetViews>
  <sheetFormatPr defaultRowHeight="12.75" x14ac:dyDescent="0.2"/>
  <cols>
    <col min="1" max="1" width="9.140625" style="4"/>
    <col min="2" max="2" width="9.140625" style="45"/>
    <col min="3" max="3" width="21.85546875" style="45" customWidth="1"/>
    <col min="4" max="4" width="21.7109375" style="45" customWidth="1"/>
    <col min="5" max="5" width="9.140625" style="45"/>
    <col min="6" max="6" width="12.85546875" style="45" customWidth="1"/>
    <col min="7" max="16384" width="9.140625" style="4"/>
  </cols>
  <sheetData>
    <row r="2" spans="2:6" ht="14.25" customHeight="1" x14ac:dyDescent="0.2"/>
    <row r="4" spans="2:6" ht="19.5" x14ac:dyDescent="0.25">
      <c r="B4" s="76" t="s">
        <v>71</v>
      </c>
      <c r="C4" s="77"/>
      <c r="D4" s="77"/>
      <c r="E4" s="78"/>
      <c r="F4" s="77"/>
    </row>
    <row r="5" spans="2:6" ht="19.5" x14ac:dyDescent="0.25">
      <c r="B5" s="79" t="s">
        <v>72</v>
      </c>
      <c r="C5" s="77"/>
      <c r="D5" s="77"/>
      <c r="E5" s="78"/>
      <c r="F5" s="77"/>
    </row>
    <row r="6" spans="2:6" ht="15" x14ac:dyDescent="0.2">
      <c r="B6" s="80" t="s">
        <v>73</v>
      </c>
      <c r="C6" s="77"/>
      <c r="D6" s="77"/>
      <c r="E6" s="78"/>
      <c r="F6" s="77"/>
    </row>
    <row r="7" spans="2:6" ht="15" x14ac:dyDescent="0.2">
      <c r="B7" s="80"/>
      <c r="C7" s="77"/>
      <c r="D7" s="77"/>
      <c r="E7" s="78"/>
      <c r="F7" s="77"/>
    </row>
    <row r="8" spans="2:6" ht="13.5" thickBot="1" x14ac:dyDescent="0.25">
      <c r="B8" s="81" t="s">
        <v>39</v>
      </c>
      <c r="C8" s="82"/>
      <c r="D8" s="83"/>
      <c r="E8" s="84"/>
      <c r="F8" s="85"/>
    </row>
    <row r="9" spans="2:6" ht="13.5" thickBot="1" x14ac:dyDescent="0.25">
      <c r="B9" s="86" t="s">
        <v>74</v>
      </c>
      <c r="C9" s="87" t="s">
        <v>2</v>
      </c>
      <c r="D9" s="88" t="s">
        <v>75</v>
      </c>
      <c r="E9" s="89" t="s">
        <v>76</v>
      </c>
      <c r="F9" s="90" t="s">
        <v>77</v>
      </c>
    </row>
    <row r="10" spans="2:6" x14ac:dyDescent="0.2">
      <c r="B10" s="91">
        <v>1</v>
      </c>
      <c r="C10" s="92" t="s">
        <v>78</v>
      </c>
      <c r="D10" s="92" t="s">
        <v>79</v>
      </c>
      <c r="E10" s="93">
        <v>2</v>
      </c>
      <c r="F10" s="91" t="s">
        <v>80</v>
      </c>
    </row>
    <row r="11" spans="2:6" s="46" customFormat="1" ht="13.5" customHeight="1" x14ac:dyDescent="0.2">
      <c r="B11" s="91">
        <v>2</v>
      </c>
      <c r="C11" s="92" t="s">
        <v>81</v>
      </c>
      <c r="D11" s="92" t="s">
        <v>82</v>
      </c>
      <c r="E11" s="93">
        <v>7</v>
      </c>
      <c r="F11" s="91" t="s">
        <v>80</v>
      </c>
    </row>
    <row r="12" spans="2:6" x14ac:dyDescent="0.2">
      <c r="B12" s="91">
        <v>3</v>
      </c>
      <c r="C12" s="92" t="s">
        <v>83</v>
      </c>
      <c r="D12" s="92" t="s">
        <v>84</v>
      </c>
      <c r="E12" s="93">
        <v>3</v>
      </c>
      <c r="F12" s="91" t="s">
        <v>80</v>
      </c>
    </row>
    <row r="13" spans="2:6" x14ac:dyDescent="0.2">
      <c r="B13" s="91">
        <v>4</v>
      </c>
      <c r="C13" s="92" t="s">
        <v>85</v>
      </c>
      <c r="D13" s="92" t="s">
        <v>86</v>
      </c>
      <c r="E13" s="93">
        <v>4</v>
      </c>
      <c r="F13" s="91" t="s">
        <v>80</v>
      </c>
    </row>
    <row r="14" spans="2:6" x14ac:dyDescent="0.2">
      <c r="B14" s="91">
        <v>5</v>
      </c>
      <c r="C14" s="92" t="s">
        <v>87</v>
      </c>
      <c r="D14" s="92" t="s">
        <v>88</v>
      </c>
      <c r="E14" s="93">
        <v>6</v>
      </c>
      <c r="F14" s="91" t="s">
        <v>80</v>
      </c>
    </row>
    <row r="15" spans="2:6" x14ac:dyDescent="0.2">
      <c r="B15" s="91">
        <v>6</v>
      </c>
      <c r="C15" s="92" t="s">
        <v>89</v>
      </c>
      <c r="D15" s="92" t="s">
        <v>90</v>
      </c>
      <c r="E15" s="93">
        <v>1</v>
      </c>
      <c r="F15" s="91" t="s">
        <v>80</v>
      </c>
    </row>
    <row r="16" spans="2:6" x14ac:dyDescent="0.2">
      <c r="B16" s="91">
        <v>7</v>
      </c>
      <c r="C16" s="92" t="s">
        <v>91</v>
      </c>
      <c r="D16" s="92" t="s">
        <v>92</v>
      </c>
      <c r="E16" s="93">
        <v>20</v>
      </c>
      <c r="F16" s="91" t="s">
        <v>80</v>
      </c>
    </row>
    <row r="17" spans="2:6" x14ac:dyDescent="0.2">
      <c r="B17" s="91">
        <v>8</v>
      </c>
      <c r="C17" s="92" t="s">
        <v>93</v>
      </c>
      <c r="D17" s="92" t="s">
        <v>94</v>
      </c>
      <c r="E17" s="93">
        <v>3</v>
      </c>
      <c r="F17" s="91" t="s">
        <v>80</v>
      </c>
    </row>
    <row r="18" spans="2:6" x14ac:dyDescent="0.2">
      <c r="B18" s="91">
        <v>9</v>
      </c>
      <c r="C18" s="92" t="s">
        <v>95</v>
      </c>
      <c r="D18" s="92" t="s">
        <v>96</v>
      </c>
      <c r="E18" s="93">
        <v>7</v>
      </c>
      <c r="F18" s="91" t="s">
        <v>80</v>
      </c>
    </row>
    <row r="19" spans="2:6" x14ac:dyDescent="0.2">
      <c r="B19" s="91">
        <v>10</v>
      </c>
      <c r="C19" s="92" t="s">
        <v>97</v>
      </c>
      <c r="D19" s="92" t="s">
        <v>98</v>
      </c>
      <c r="E19" s="93">
        <v>1</v>
      </c>
      <c r="F19" s="91" t="s">
        <v>80</v>
      </c>
    </row>
    <row r="20" spans="2:6" ht="13.5" thickBot="1" x14ac:dyDescent="0.25">
      <c r="B20" s="91">
        <v>11</v>
      </c>
      <c r="C20" s="92" t="s">
        <v>99</v>
      </c>
      <c r="D20" s="92" t="s">
        <v>100</v>
      </c>
      <c r="E20" s="93">
        <v>3</v>
      </c>
      <c r="F20" s="91" t="s">
        <v>80</v>
      </c>
    </row>
    <row r="21" spans="2:6" ht="13.5" thickBot="1" x14ac:dyDescent="0.25">
      <c r="B21" s="94" t="s">
        <v>101</v>
      </c>
      <c r="C21" s="95"/>
      <c r="D21" s="95"/>
      <c r="E21" s="96">
        <f>SUM(E10:E20)</f>
        <v>57</v>
      </c>
      <c r="F21" s="115"/>
    </row>
    <row r="22" spans="2:6" x14ac:dyDescent="0.2">
      <c r="B22" s="97"/>
      <c r="C22" s="98"/>
      <c r="D22" s="99"/>
      <c r="E22" s="98"/>
      <c r="F22" s="98"/>
    </row>
    <row r="23" spans="2:6" ht="13.5" thickBot="1" x14ac:dyDescent="0.25">
      <c r="B23" s="81" t="s">
        <v>40</v>
      </c>
      <c r="C23" s="82"/>
      <c r="D23" s="82"/>
      <c r="E23" s="84"/>
      <c r="F23" s="77"/>
    </row>
    <row r="24" spans="2:6" ht="13.5" thickBot="1" x14ac:dyDescent="0.25">
      <c r="B24" s="86" t="s">
        <v>74</v>
      </c>
      <c r="C24" s="87" t="s">
        <v>2</v>
      </c>
      <c r="D24" s="88" t="s">
        <v>75</v>
      </c>
      <c r="E24" s="89" t="s">
        <v>76</v>
      </c>
      <c r="F24" s="90" t="s">
        <v>77</v>
      </c>
    </row>
    <row r="25" spans="2:6" x14ac:dyDescent="0.2">
      <c r="B25" s="100" t="s">
        <v>41</v>
      </c>
      <c r="C25" s="92" t="s">
        <v>102</v>
      </c>
      <c r="D25" s="101" t="s">
        <v>103</v>
      </c>
      <c r="E25" s="93">
        <v>3</v>
      </c>
      <c r="F25" s="102" t="s">
        <v>145</v>
      </c>
    </row>
    <row r="26" spans="2:6" x14ac:dyDescent="0.2">
      <c r="B26" s="100" t="s">
        <v>42</v>
      </c>
      <c r="C26" s="92" t="s">
        <v>104</v>
      </c>
      <c r="D26" s="101" t="s">
        <v>105</v>
      </c>
      <c r="E26" s="93">
        <v>3</v>
      </c>
      <c r="F26" s="102" t="s">
        <v>145</v>
      </c>
    </row>
    <row r="27" spans="2:6" x14ac:dyDescent="0.2">
      <c r="B27" s="100" t="s">
        <v>43</v>
      </c>
      <c r="C27" s="92" t="s">
        <v>106</v>
      </c>
      <c r="D27" s="101" t="s">
        <v>107</v>
      </c>
      <c r="E27" s="93">
        <v>9</v>
      </c>
      <c r="F27" s="102" t="s">
        <v>145</v>
      </c>
    </row>
    <row r="28" spans="2:6" x14ac:dyDescent="0.2">
      <c r="B28" s="100" t="s">
        <v>44</v>
      </c>
      <c r="C28" s="92" t="s">
        <v>108</v>
      </c>
      <c r="D28" s="101" t="s">
        <v>109</v>
      </c>
      <c r="E28" s="93">
        <v>7</v>
      </c>
      <c r="F28" s="102" t="s">
        <v>145</v>
      </c>
    </row>
    <row r="29" spans="2:6" x14ac:dyDescent="0.2">
      <c r="B29" s="100" t="s">
        <v>45</v>
      </c>
      <c r="C29" s="92" t="s">
        <v>110</v>
      </c>
      <c r="D29" s="101" t="s">
        <v>109</v>
      </c>
      <c r="E29" s="93">
        <v>3</v>
      </c>
      <c r="F29" s="102" t="s">
        <v>145</v>
      </c>
    </row>
    <row r="30" spans="2:6" x14ac:dyDescent="0.2">
      <c r="B30" s="100" t="s">
        <v>46</v>
      </c>
      <c r="C30" s="103" t="s">
        <v>111</v>
      </c>
      <c r="D30" s="101" t="s">
        <v>109</v>
      </c>
      <c r="E30" s="93">
        <v>8</v>
      </c>
      <c r="F30" s="102" t="s">
        <v>145</v>
      </c>
    </row>
    <row r="31" spans="2:6" x14ac:dyDescent="0.2">
      <c r="B31" s="100" t="s">
        <v>47</v>
      </c>
      <c r="C31" s="103" t="s">
        <v>112</v>
      </c>
      <c r="D31" s="101" t="s">
        <v>109</v>
      </c>
      <c r="E31" s="93">
        <v>12</v>
      </c>
      <c r="F31" s="102" t="s">
        <v>145</v>
      </c>
    </row>
    <row r="32" spans="2:6" x14ac:dyDescent="0.2">
      <c r="B32" s="100" t="s">
        <v>113</v>
      </c>
      <c r="C32" s="92" t="s">
        <v>114</v>
      </c>
      <c r="D32" s="101" t="s">
        <v>115</v>
      </c>
      <c r="E32" s="93">
        <v>14</v>
      </c>
      <c r="F32" s="102" t="s">
        <v>145</v>
      </c>
    </row>
    <row r="33" spans="2:6" ht="13.5" thickBot="1" x14ac:dyDescent="0.25">
      <c r="B33" s="104" t="s">
        <v>116</v>
      </c>
      <c r="C33" s="105" t="s">
        <v>117</v>
      </c>
      <c r="D33" s="106"/>
      <c r="E33" s="107">
        <v>1</v>
      </c>
      <c r="F33" s="102" t="s">
        <v>145</v>
      </c>
    </row>
    <row r="34" spans="2:6" ht="13.5" thickBot="1" x14ac:dyDescent="0.25">
      <c r="B34" s="108" t="s">
        <v>101</v>
      </c>
      <c r="C34" s="109"/>
      <c r="D34" s="95"/>
      <c r="E34" s="109">
        <f>SUM(E25:E33)</f>
        <v>60</v>
      </c>
      <c r="F34" s="114"/>
    </row>
    <row r="35" spans="2:6" x14ac:dyDescent="0.2">
      <c r="B35" s="98"/>
      <c r="C35" s="82"/>
      <c r="D35" s="82"/>
      <c r="E35" s="82"/>
      <c r="F35" s="82"/>
    </row>
    <row r="36" spans="2:6" ht="13.5" thickBot="1" x14ac:dyDescent="0.25">
      <c r="B36" s="81" t="s">
        <v>118</v>
      </c>
      <c r="C36" s="82"/>
      <c r="D36" s="82"/>
      <c r="E36" s="84"/>
      <c r="F36" s="77"/>
    </row>
    <row r="37" spans="2:6" ht="13.5" thickBot="1" x14ac:dyDescent="0.25">
      <c r="B37" s="86" t="s">
        <v>74</v>
      </c>
      <c r="C37" s="87" t="s">
        <v>2</v>
      </c>
      <c r="D37" s="88" t="s">
        <v>75</v>
      </c>
      <c r="E37" s="89" t="s">
        <v>76</v>
      </c>
      <c r="F37" s="90" t="s">
        <v>77</v>
      </c>
    </row>
    <row r="38" spans="2:6" x14ac:dyDescent="0.2">
      <c r="B38" s="100" t="s">
        <v>34</v>
      </c>
      <c r="C38" s="92" t="s">
        <v>119</v>
      </c>
      <c r="D38" s="101" t="s">
        <v>120</v>
      </c>
      <c r="E38" s="93">
        <v>32</v>
      </c>
      <c r="F38" s="102" t="s">
        <v>121</v>
      </c>
    </row>
    <row r="39" spans="2:6" x14ac:dyDescent="0.2">
      <c r="B39" s="100" t="s">
        <v>35</v>
      </c>
      <c r="C39" s="92" t="s">
        <v>122</v>
      </c>
      <c r="D39" s="101" t="s">
        <v>120</v>
      </c>
      <c r="E39" s="93">
        <v>32</v>
      </c>
      <c r="F39" s="102" t="s">
        <v>121</v>
      </c>
    </row>
    <row r="40" spans="2:6" ht="13.5" thickBot="1" x14ac:dyDescent="0.25">
      <c r="B40" s="100" t="s">
        <v>36</v>
      </c>
      <c r="C40" s="92" t="s">
        <v>123</v>
      </c>
      <c r="D40" s="101" t="s">
        <v>124</v>
      </c>
      <c r="E40" s="93">
        <v>40</v>
      </c>
      <c r="F40" s="102" t="s">
        <v>121</v>
      </c>
    </row>
    <row r="41" spans="2:6" ht="13.5" thickBot="1" x14ac:dyDescent="0.25">
      <c r="B41" s="108" t="s">
        <v>101</v>
      </c>
      <c r="C41" s="109"/>
      <c r="D41" s="95"/>
      <c r="E41" s="109">
        <f>SUM(E38:E40)</f>
        <v>104</v>
      </c>
      <c r="F41" s="114"/>
    </row>
    <row r="42" spans="2:6" x14ac:dyDescent="0.2">
      <c r="B42" s="98"/>
      <c r="C42" s="82"/>
      <c r="D42" s="82"/>
      <c r="E42" s="82"/>
      <c r="F42" s="82"/>
    </row>
    <row r="64" spans="2:6" s="46" customFormat="1" ht="15" x14ac:dyDescent="0.2">
      <c r="B64" s="110"/>
      <c r="C64" s="110"/>
      <c r="D64" s="110"/>
      <c r="E64" s="110"/>
      <c r="F64" s="110"/>
    </row>
    <row r="66" spans="1:6" x14ac:dyDescent="0.2">
      <c r="A66" s="69"/>
    </row>
    <row r="75" spans="1:6" s="46" customFormat="1" ht="15" x14ac:dyDescent="0.2">
      <c r="B75" s="110"/>
      <c r="C75" s="110"/>
      <c r="D75" s="110"/>
      <c r="E75" s="110"/>
      <c r="F75" s="110"/>
    </row>
  </sheetData>
  <printOptions horizontalCentered="1" verticalCentered="1"/>
  <pageMargins left="0.70866141732283472" right="0.70866141732283472" top="0.98425196850393704" bottom="0.98425196850393704" header="0.31496062992125984" footer="0.31496062992125984"/>
  <pageSetup paperSize="257" scale="95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view="pageBreakPreview" topLeftCell="A61" zoomScale="85" zoomScaleNormal="55" zoomScaleSheetLayoutView="85" workbookViewId="0">
      <selection activeCell="D88" sqref="D88:D91"/>
    </sheetView>
  </sheetViews>
  <sheetFormatPr defaultRowHeight="12.75" x14ac:dyDescent="0.2"/>
  <cols>
    <col min="1" max="1" width="9.140625" style="4"/>
    <col min="2" max="2" width="11.28515625" style="4" customWidth="1"/>
    <col min="3" max="3" width="90.28515625" style="4" customWidth="1"/>
    <col min="4" max="4" width="20" style="5" customWidth="1"/>
    <col min="5" max="5" width="16" style="4" customWidth="1"/>
    <col min="6" max="16384" width="9.140625" style="4"/>
  </cols>
  <sheetData>
    <row r="1" spans="1:4" ht="21" x14ac:dyDescent="0.2">
      <c r="A1" s="3" t="s">
        <v>37</v>
      </c>
    </row>
    <row r="2" spans="1:4" ht="21" x14ac:dyDescent="0.2">
      <c r="A2" s="3"/>
    </row>
    <row r="3" spans="1:4" ht="18" x14ac:dyDescent="0.2">
      <c r="A3" s="53" t="s">
        <v>51</v>
      </c>
      <c r="B3" s="54"/>
      <c r="C3" s="54"/>
      <c r="D3" s="55"/>
    </row>
    <row r="4" spans="1:4" ht="18.75" thickBot="1" x14ac:dyDescent="0.25">
      <c r="A4" s="6"/>
    </row>
    <row r="5" spans="1:4" ht="18" x14ac:dyDescent="0.2">
      <c r="A5" s="7" t="s">
        <v>48</v>
      </c>
      <c r="B5" s="8"/>
      <c r="C5" s="8"/>
      <c r="D5" s="21"/>
    </row>
    <row r="6" spans="1:4" x14ac:dyDescent="0.2">
      <c r="A6" s="10" t="s">
        <v>8</v>
      </c>
      <c r="B6" s="11" t="s">
        <v>4</v>
      </c>
      <c r="C6" s="22" t="s">
        <v>9</v>
      </c>
      <c r="D6" s="23" t="s">
        <v>52</v>
      </c>
    </row>
    <row r="7" spans="1:4" ht="12.75" customHeight="1" x14ac:dyDescent="0.2">
      <c r="A7" s="24">
        <v>1</v>
      </c>
      <c r="B7" s="14" t="s">
        <v>3</v>
      </c>
      <c r="C7" s="15" t="s">
        <v>18</v>
      </c>
      <c r="D7" s="149"/>
    </row>
    <row r="8" spans="1:4" ht="12.75" customHeight="1" x14ac:dyDescent="0.2">
      <c r="A8" s="25">
        <v>2</v>
      </c>
      <c r="B8" s="1" t="s">
        <v>137</v>
      </c>
      <c r="C8" s="19" t="s">
        <v>138</v>
      </c>
      <c r="D8" s="150"/>
    </row>
    <row r="9" spans="1:4" ht="12.75" customHeight="1" x14ac:dyDescent="0.2">
      <c r="A9" s="13">
        <v>3</v>
      </c>
      <c r="B9" s="26" t="s">
        <v>135</v>
      </c>
      <c r="C9" s="19" t="s">
        <v>136</v>
      </c>
      <c r="D9" s="150"/>
    </row>
    <row r="10" spans="1:4" ht="12.75" customHeight="1" x14ac:dyDescent="0.2">
      <c r="A10" s="25">
        <v>4</v>
      </c>
      <c r="B10" s="26" t="s">
        <v>155</v>
      </c>
      <c r="C10" s="19" t="s">
        <v>140</v>
      </c>
      <c r="D10" s="150"/>
    </row>
    <row r="11" spans="1:4" ht="12.75" customHeight="1" x14ac:dyDescent="0.2">
      <c r="A11" s="25">
        <v>5</v>
      </c>
      <c r="B11" s="26" t="s">
        <v>32</v>
      </c>
      <c r="C11" s="19" t="s">
        <v>33</v>
      </c>
      <c r="D11" s="150"/>
    </row>
    <row r="12" spans="1:4" ht="12.75" customHeight="1" x14ac:dyDescent="0.2">
      <c r="A12" s="13">
        <v>6</v>
      </c>
      <c r="B12" s="27" t="s">
        <v>3</v>
      </c>
      <c r="C12" s="19" t="s">
        <v>15</v>
      </c>
      <c r="D12" s="150"/>
    </row>
    <row r="13" spans="1:4" ht="12.75" customHeight="1" x14ac:dyDescent="0.2">
      <c r="A13" s="25">
        <v>7</v>
      </c>
      <c r="B13" s="26" t="s">
        <v>3</v>
      </c>
      <c r="C13" s="19" t="s">
        <v>38</v>
      </c>
      <c r="D13" s="150"/>
    </row>
    <row r="14" spans="1:4" ht="12.75" customHeight="1" x14ac:dyDescent="0.2">
      <c r="A14" s="13">
        <v>8</v>
      </c>
      <c r="B14" s="26" t="s">
        <v>11</v>
      </c>
      <c r="C14" s="19" t="s">
        <v>143</v>
      </c>
      <c r="D14" s="150"/>
    </row>
    <row r="15" spans="1:4" ht="12.75" customHeight="1" x14ac:dyDescent="0.2">
      <c r="A15" s="25">
        <v>9</v>
      </c>
      <c r="B15" s="29" t="s">
        <v>3</v>
      </c>
      <c r="C15" s="28" t="s">
        <v>21</v>
      </c>
      <c r="D15" s="150"/>
    </row>
    <row r="16" spans="1:4" ht="12.75" customHeight="1" x14ac:dyDescent="0.2">
      <c r="A16" s="25">
        <v>10</v>
      </c>
      <c r="B16" s="127" t="s">
        <v>3</v>
      </c>
      <c r="C16" s="28" t="s">
        <v>164</v>
      </c>
      <c r="D16" s="150"/>
    </row>
    <row r="17" spans="1:4" ht="12.75" customHeight="1" x14ac:dyDescent="0.2">
      <c r="A17" s="25">
        <v>11</v>
      </c>
      <c r="B17" s="26" t="s">
        <v>13</v>
      </c>
      <c r="C17" s="19" t="s">
        <v>14</v>
      </c>
      <c r="D17" s="150"/>
    </row>
    <row r="18" spans="1:4" ht="12.75" customHeight="1" x14ac:dyDescent="0.2">
      <c r="A18" s="13">
        <v>12</v>
      </c>
      <c r="B18" s="26" t="s">
        <v>10</v>
      </c>
      <c r="C18" s="19" t="s">
        <v>132</v>
      </c>
      <c r="D18" s="150"/>
    </row>
    <row r="19" spans="1:4" ht="12.75" customHeight="1" x14ac:dyDescent="0.2">
      <c r="A19" s="30"/>
      <c r="B19" s="31"/>
      <c r="C19" s="31"/>
      <c r="D19" s="150"/>
    </row>
    <row r="20" spans="1:4" ht="18" x14ac:dyDescent="0.2">
      <c r="A20" s="32" t="s">
        <v>49</v>
      </c>
      <c r="B20" s="31"/>
      <c r="C20" s="31"/>
      <c r="D20" s="151"/>
    </row>
    <row r="21" spans="1:4" x14ac:dyDescent="0.2">
      <c r="A21" s="30"/>
      <c r="B21" s="2" t="s">
        <v>16</v>
      </c>
      <c r="C21" s="33" t="s">
        <v>5</v>
      </c>
      <c r="D21" s="151"/>
    </row>
    <row r="22" spans="1:4" x14ac:dyDescent="0.2">
      <c r="A22" s="30"/>
      <c r="B22" s="34">
        <v>1</v>
      </c>
      <c r="C22" s="36" t="s">
        <v>141</v>
      </c>
      <c r="D22" s="151"/>
    </row>
    <row r="23" spans="1:4" x14ac:dyDescent="0.2">
      <c r="A23" s="30"/>
      <c r="B23" s="35" t="s">
        <v>6</v>
      </c>
      <c r="C23" s="36" t="s">
        <v>142</v>
      </c>
      <c r="D23" s="151"/>
    </row>
    <row r="24" spans="1:4" x14ac:dyDescent="0.2">
      <c r="A24" s="30"/>
      <c r="B24" s="34">
        <v>3</v>
      </c>
      <c r="C24" s="37" t="s">
        <v>157</v>
      </c>
      <c r="D24" s="151"/>
    </row>
    <row r="25" spans="1:4" x14ac:dyDescent="0.2">
      <c r="A25" s="30"/>
      <c r="B25" s="34">
        <v>4</v>
      </c>
      <c r="C25" s="37" t="s">
        <v>144</v>
      </c>
      <c r="D25" s="151"/>
    </row>
    <row r="26" spans="1:4" ht="25.5" x14ac:dyDescent="0.2">
      <c r="A26" s="30"/>
      <c r="B26" s="128">
        <v>5</v>
      </c>
      <c r="C26" s="129" t="s">
        <v>166</v>
      </c>
      <c r="D26" s="151"/>
    </row>
    <row r="27" spans="1:4" x14ac:dyDescent="0.2">
      <c r="A27" s="30"/>
      <c r="B27" s="34">
        <v>6</v>
      </c>
      <c r="C27" s="38" t="s">
        <v>20</v>
      </c>
      <c r="D27" s="151"/>
    </row>
    <row r="28" spans="1:4" x14ac:dyDescent="0.2">
      <c r="A28" s="30"/>
      <c r="B28" s="112" t="s">
        <v>165</v>
      </c>
      <c r="C28" s="113" t="s">
        <v>19</v>
      </c>
      <c r="D28" s="151"/>
    </row>
    <row r="29" spans="1:4" x14ac:dyDescent="0.2">
      <c r="A29" s="30"/>
      <c r="B29" s="31"/>
      <c r="C29" s="31"/>
      <c r="D29" s="151"/>
    </row>
    <row r="30" spans="1:4" ht="18" x14ac:dyDescent="0.2">
      <c r="A30" s="32" t="s">
        <v>50</v>
      </c>
      <c r="B30" s="31"/>
      <c r="C30" s="31"/>
      <c r="D30" s="151"/>
    </row>
    <row r="31" spans="1:4" x14ac:dyDescent="0.2">
      <c r="A31" s="30"/>
      <c r="B31" s="2" t="s">
        <v>16</v>
      </c>
      <c r="C31" s="33" t="s">
        <v>5</v>
      </c>
      <c r="D31" s="151"/>
    </row>
    <row r="32" spans="1:4" ht="13.5" thickBot="1" x14ac:dyDescent="0.25">
      <c r="A32" s="39"/>
      <c r="B32" s="40">
        <v>1</v>
      </c>
      <c r="C32" s="41" t="s">
        <v>139</v>
      </c>
      <c r="D32" s="152"/>
    </row>
    <row r="33" spans="1:4" x14ac:dyDescent="0.2">
      <c r="D33" s="4"/>
    </row>
    <row r="34" spans="1:4" x14ac:dyDescent="0.2">
      <c r="D34" s="4"/>
    </row>
    <row r="35" spans="1:4" ht="18" x14ac:dyDescent="0.2">
      <c r="A35" s="53" t="s">
        <v>53</v>
      </c>
      <c r="B35" s="54"/>
      <c r="C35" s="54"/>
      <c r="D35" s="54"/>
    </row>
    <row r="36" spans="1:4" ht="13.5" thickBot="1" x14ac:dyDescent="0.25">
      <c r="A36" s="5"/>
    </row>
    <row r="37" spans="1:4" ht="18" x14ac:dyDescent="0.2">
      <c r="A37" s="7" t="s">
        <v>54</v>
      </c>
      <c r="B37" s="8"/>
      <c r="C37" s="8"/>
      <c r="D37" s="21"/>
    </row>
    <row r="38" spans="1:4" x14ac:dyDescent="0.2">
      <c r="A38" s="10" t="s">
        <v>8</v>
      </c>
      <c r="B38" s="11" t="s">
        <v>4</v>
      </c>
      <c r="C38" s="22" t="s">
        <v>9</v>
      </c>
      <c r="D38" s="23" t="s">
        <v>62</v>
      </c>
    </row>
    <row r="39" spans="1:4" x14ac:dyDescent="0.2">
      <c r="A39" s="24">
        <v>1</v>
      </c>
      <c r="B39" s="14" t="s">
        <v>3</v>
      </c>
      <c r="C39" s="15" t="s">
        <v>18</v>
      </c>
      <c r="D39" s="149"/>
    </row>
    <row r="40" spans="1:4" x14ac:dyDescent="0.2">
      <c r="A40" s="25">
        <v>2</v>
      </c>
      <c r="B40" s="2" t="s">
        <v>58</v>
      </c>
      <c r="C40" s="19" t="s">
        <v>57</v>
      </c>
      <c r="D40" s="150"/>
    </row>
    <row r="41" spans="1:4" x14ac:dyDescent="0.2">
      <c r="A41" s="13">
        <v>3</v>
      </c>
      <c r="B41" s="42" t="s">
        <v>59</v>
      </c>
      <c r="C41" s="43" t="s">
        <v>60</v>
      </c>
      <c r="D41" s="150"/>
    </row>
    <row r="42" spans="1:4" x14ac:dyDescent="0.2">
      <c r="A42" s="13">
        <v>4</v>
      </c>
      <c r="B42" s="27" t="s">
        <v>3</v>
      </c>
      <c r="C42" s="43" t="s">
        <v>131</v>
      </c>
      <c r="D42" s="150"/>
    </row>
    <row r="43" spans="1:4" ht="12.75" customHeight="1" x14ac:dyDescent="0.2">
      <c r="A43" s="13">
        <v>5</v>
      </c>
      <c r="B43" s="26" t="s">
        <v>11</v>
      </c>
      <c r="C43" s="19" t="s">
        <v>12</v>
      </c>
      <c r="D43" s="150"/>
    </row>
    <row r="44" spans="1:4" ht="12.75" customHeight="1" x14ac:dyDescent="0.2">
      <c r="A44" s="25">
        <v>6</v>
      </c>
      <c r="B44" s="26" t="s">
        <v>13</v>
      </c>
      <c r="C44" s="43" t="s">
        <v>61</v>
      </c>
      <c r="D44" s="150"/>
    </row>
    <row r="45" spans="1:4" ht="12.75" customHeight="1" x14ac:dyDescent="0.2">
      <c r="A45" s="13">
        <v>7</v>
      </c>
      <c r="B45" s="26" t="s">
        <v>10</v>
      </c>
      <c r="C45" s="19" t="s">
        <v>133</v>
      </c>
      <c r="D45" s="150"/>
    </row>
    <row r="46" spans="1:4" ht="12.75" customHeight="1" x14ac:dyDescent="0.2">
      <c r="A46" s="30"/>
      <c r="B46" s="31"/>
      <c r="C46" s="31"/>
      <c r="D46" s="150"/>
    </row>
    <row r="47" spans="1:4" ht="12.75" customHeight="1" x14ac:dyDescent="0.2">
      <c r="A47" s="32" t="s">
        <v>55</v>
      </c>
      <c r="B47" s="31"/>
      <c r="C47" s="31"/>
      <c r="D47" s="150"/>
    </row>
    <row r="48" spans="1:4" ht="12.75" customHeight="1" x14ac:dyDescent="0.2">
      <c r="A48" s="30"/>
      <c r="B48" s="2" t="s">
        <v>16</v>
      </c>
      <c r="C48" s="33" t="s">
        <v>5</v>
      </c>
      <c r="D48" s="150"/>
    </row>
    <row r="49" spans="1:4" ht="12.75" customHeight="1" x14ac:dyDescent="0.2">
      <c r="A49" s="30"/>
      <c r="B49" s="34">
        <v>1</v>
      </c>
      <c r="C49" s="38" t="s">
        <v>156</v>
      </c>
      <c r="D49" s="150"/>
    </row>
    <row r="50" spans="1:4" ht="12.75" customHeight="1" x14ac:dyDescent="0.2">
      <c r="A50" s="30"/>
      <c r="B50" s="35" t="s">
        <v>6</v>
      </c>
      <c r="C50" s="44" t="s">
        <v>19</v>
      </c>
      <c r="D50" s="150"/>
    </row>
    <row r="51" spans="1:4" ht="12.75" customHeight="1" x14ac:dyDescent="0.2">
      <c r="A51" s="30"/>
      <c r="B51" s="31"/>
      <c r="C51" s="31"/>
      <c r="D51" s="151"/>
    </row>
    <row r="52" spans="1:4" ht="12.75" customHeight="1" x14ac:dyDescent="0.2">
      <c r="A52" s="32" t="s">
        <v>56</v>
      </c>
      <c r="B52" s="31"/>
      <c r="C52" s="31"/>
      <c r="D52" s="151"/>
    </row>
    <row r="53" spans="1:4" ht="12.75" customHeight="1" x14ac:dyDescent="0.2">
      <c r="A53" s="30"/>
      <c r="B53" s="2" t="s">
        <v>16</v>
      </c>
      <c r="C53" s="33" t="s">
        <v>5</v>
      </c>
      <c r="D53" s="151"/>
    </row>
    <row r="54" spans="1:4" ht="13.5" thickBot="1" x14ac:dyDescent="0.25">
      <c r="A54" s="39"/>
      <c r="B54" s="40">
        <v>1</v>
      </c>
      <c r="C54" s="41" t="s">
        <v>146</v>
      </c>
      <c r="D54" s="152"/>
    </row>
    <row r="55" spans="1:4" x14ac:dyDescent="0.2">
      <c r="D55" s="4"/>
    </row>
    <row r="56" spans="1:4" ht="18" x14ac:dyDescent="0.2">
      <c r="A56" s="53" t="s">
        <v>125</v>
      </c>
      <c r="B56" s="54"/>
      <c r="C56" s="54"/>
      <c r="D56" s="54"/>
    </row>
    <row r="57" spans="1:4" ht="13.5" thickBot="1" x14ac:dyDescent="0.25">
      <c r="A57" s="5"/>
    </row>
    <row r="58" spans="1:4" ht="18" x14ac:dyDescent="0.2">
      <c r="A58" s="7" t="s">
        <v>126</v>
      </c>
      <c r="B58" s="8"/>
      <c r="C58" s="8"/>
      <c r="D58" s="21"/>
    </row>
    <row r="59" spans="1:4" x14ac:dyDescent="0.2">
      <c r="A59" s="10" t="s">
        <v>8</v>
      </c>
      <c r="B59" s="11" t="s">
        <v>4</v>
      </c>
      <c r="C59" s="22" t="s">
        <v>9</v>
      </c>
      <c r="D59" s="23" t="s">
        <v>159</v>
      </c>
    </row>
    <row r="60" spans="1:4" x14ac:dyDescent="0.2">
      <c r="A60" s="24">
        <v>1</v>
      </c>
      <c r="B60" s="14" t="s">
        <v>3</v>
      </c>
      <c r="C60" s="15" t="s">
        <v>18</v>
      </c>
      <c r="D60" s="149"/>
    </row>
    <row r="61" spans="1:4" x14ac:dyDescent="0.2">
      <c r="A61" s="25">
        <v>2</v>
      </c>
      <c r="B61" s="2" t="s">
        <v>128</v>
      </c>
      <c r="C61" s="19" t="s">
        <v>127</v>
      </c>
      <c r="D61" s="150"/>
    </row>
    <row r="62" spans="1:4" x14ac:dyDescent="0.2">
      <c r="A62" s="13">
        <v>3</v>
      </c>
      <c r="B62" s="42" t="s">
        <v>129</v>
      </c>
      <c r="C62" s="43" t="s">
        <v>130</v>
      </c>
      <c r="D62" s="150"/>
    </row>
    <row r="63" spans="1:4" x14ac:dyDescent="0.2">
      <c r="A63" s="13">
        <v>7</v>
      </c>
      <c r="B63" s="26" t="s">
        <v>10</v>
      </c>
      <c r="C63" s="19" t="s">
        <v>134</v>
      </c>
      <c r="D63" s="150"/>
    </row>
    <row r="64" spans="1:4" x14ac:dyDescent="0.2">
      <c r="A64" s="30"/>
      <c r="B64" s="31"/>
      <c r="C64" s="31"/>
      <c r="D64" s="150"/>
    </row>
    <row r="65" spans="1:4" ht="18" x14ac:dyDescent="0.2">
      <c r="A65" s="32" t="s">
        <v>158</v>
      </c>
      <c r="B65" s="31"/>
      <c r="C65" s="31"/>
      <c r="D65" s="154"/>
    </row>
    <row r="66" spans="1:4" x14ac:dyDescent="0.2">
      <c r="A66" s="30"/>
      <c r="B66" s="2" t="s">
        <v>16</v>
      </c>
      <c r="C66" s="33" t="s">
        <v>5</v>
      </c>
      <c r="D66" s="154"/>
    </row>
    <row r="67" spans="1:4" ht="13.5" thickBot="1" x14ac:dyDescent="0.25">
      <c r="A67" s="39"/>
      <c r="B67" s="40">
        <v>1</v>
      </c>
      <c r="C67" s="41" t="s">
        <v>147</v>
      </c>
      <c r="D67" s="155"/>
    </row>
    <row r="68" spans="1:4" x14ac:dyDescent="0.2">
      <c r="D68" s="4"/>
    </row>
    <row r="69" spans="1:4" x14ac:dyDescent="0.2">
      <c r="D69" s="4"/>
    </row>
    <row r="71" spans="1:4" s="45" customFormat="1" ht="18" x14ac:dyDescent="0.2">
      <c r="A71" s="53" t="s">
        <v>22</v>
      </c>
      <c r="B71" s="54"/>
      <c r="C71" s="54"/>
      <c r="D71" s="55"/>
    </row>
    <row r="72" spans="1:4" ht="13.5" thickBot="1" x14ac:dyDescent="0.25"/>
    <row r="73" spans="1:4" ht="18" x14ac:dyDescent="0.2">
      <c r="A73" s="7" t="s">
        <v>68</v>
      </c>
      <c r="B73" s="8"/>
      <c r="C73" s="8"/>
      <c r="D73" s="9" t="s">
        <v>29</v>
      </c>
    </row>
    <row r="74" spans="1:4" x14ac:dyDescent="0.2">
      <c r="A74" s="10" t="s">
        <v>8</v>
      </c>
      <c r="B74" s="11" t="s">
        <v>4</v>
      </c>
      <c r="C74" s="12" t="s">
        <v>9</v>
      </c>
      <c r="D74" s="149"/>
    </row>
    <row r="75" spans="1:4" x14ac:dyDescent="0.2">
      <c r="A75" s="13">
        <v>1</v>
      </c>
      <c r="B75" s="14" t="s">
        <v>3</v>
      </c>
      <c r="C75" s="15" t="s">
        <v>23</v>
      </c>
      <c r="D75" s="150"/>
    </row>
    <row r="76" spans="1:4" x14ac:dyDescent="0.2">
      <c r="A76" s="13">
        <v>2</v>
      </c>
      <c r="B76" s="14" t="s">
        <v>3</v>
      </c>
      <c r="C76" s="15" t="s">
        <v>31</v>
      </c>
      <c r="D76" s="150"/>
    </row>
    <row r="77" spans="1:4" x14ac:dyDescent="0.2">
      <c r="A77" s="13">
        <v>3</v>
      </c>
      <c r="B77" s="1" t="s">
        <v>3</v>
      </c>
      <c r="C77" s="19" t="s">
        <v>24</v>
      </c>
      <c r="D77" s="150"/>
    </row>
    <row r="78" spans="1:4" x14ac:dyDescent="0.2">
      <c r="A78" s="13">
        <v>4</v>
      </c>
      <c r="B78" s="1" t="s">
        <v>3</v>
      </c>
      <c r="C78" s="19" t="s">
        <v>152</v>
      </c>
      <c r="D78" s="150"/>
    </row>
    <row r="79" spans="1:4" x14ac:dyDescent="0.2">
      <c r="A79" s="13">
        <v>5</v>
      </c>
      <c r="B79" s="20" t="s">
        <v>3</v>
      </c>
      <c r="C79" s="19" t="s">
        <v>25</v>
      </c>
      <c r="D79" s="150"/>
    </row>
    <row r="80" spans="1:4" x14ac:dyDescent="0.2">
      <c r="A80" s="13">
        <v>6</v>
      </c>
      <c r="B80" s="20" t="s">
        <v>3</v>
      </c>
      <c r="C80" s="19" t="s">
        <v>26</v>
      </c>
      <c r="D80" s="150"/>
    </row>
    <row r="81" spans="1:4" x14ac:dyDescent="0.2">
      <c r="A81" s="13">
        <v>7</v>
      </c>
      <c r="B81" s="20" t="s">
        <v>3</v>
      </c>
      <c r="C81" s="19" t="s">
        <v>27</v>
      </c>
      <c r="D81" s="150"/>
    </row>
    <row r="82" spans="1:4" ht="13.5" thickBot="1" x14ac:dyDescent="0.25">
      <c r="A82" s="16">
        <v>8</v>
      </c>
      <c r="B82" s="17" t="s">
        <v>3</v>
      </c>
      <c r="C82" s="18" t="s">
        <v>28</v>
      </c>
      <c r="D82" s="153"/>
    </row>
    <row r="84" spans="1:4" x14ac:dyDescent="0.2">
      <c r="D84" s="4"/>
    </row>
    <row r="85" spans="1:4" ht="18" x14ac:dyDescent="0.2">
      <c r="A85" s="53" t="s">
        <v>173</v>
      </c>
      <c r="B85" s="54"/>
      <c r="C85" s="54"/>
      <c r="D85" s="55"/>
    </row>
    <row r="86" spans="1:4" ht="13.5" thickBot="1" x14ac:dyDescent="0.25"/>
    <row r="87" spans="1:4" s="45" customFormat="1" ht="18" x14ac:dyDescent="0.2">
      <c r="A87" s="131" t="s">
        <v>169</v>
      </c>
      <c r="B87" s="72"/>
      <c r="C87" s="72"/>
      <c r="D87" s="9" t="s">
        <v>168</v>
      </c>
    </row>
    <row r="88" spans="1:4" s="45" customFormat="1" x14ac:dyDescent="0.2">
      <c r="A88" s="10" t="s">
        <v>8</v>
      </c>
      <c r="B88" s="11" t="s">
        <v>4</v>
      </c>
      <c r="C88" s="12" t="s">
        <v>9</v>
      </c>
      <c r="D88" s="148"/>
    </row>
    <row r="89" spans="1:4" s="45" customFormat="1" ht="25.5" x14ac:dyDescent="0.2">
      <c r="A89" s="13">
        <v>1</v>
      </c>
      <c r="B89" s="14" t="s">
        <v>3</v>
      </c>
      <c r="C89" s="19" t="s">
        <v>171</v>
      </c>
      <c r="D89" s="148"/>
    </row>
    <row r="90" spans="1:4" s="45" customFormat="1" ht="25.5" x14ac:dyDescent="0.2">
      <c r="A90" s="13">
        <v>2</v>
      </c>
      <c r="B90" s="14" t="s">
        <v>3</v>
      </c>
      <c r="C90" s="111" t="s">
        <v>170</v>
      </c>
      <c r="D90" s="148"/>
    </row>
    <row r="91" spans="1:4" s="45" customFormat="1" ht="18" customHeight="1" x14ac:dyDescent="0.2">
      <c r="A91" s="13">
        <v>3</v>
      </c>
      <c r="B91" s="1" t="s">
        <v>3</v>
      </c>
      <c r="C91" s="19" t="s">
        <v>172</v>
      </c>
      <c r="D91" s="148"/>
    </row>
    <row r="92" spans="1:4" x14ac:dyDescent="0.2">
      <c r="D92" s="4"/>
    </row>
    <row r="93" spans="1:4" ht="13.5" thickBot="1" x14ac:dyDescent="0.25">
      <c r="D93" s="4"/>
    </row>
    <row r="94" spans="1:4" ht="16.5" thickBot="1" x14ac:dyDescent="0.25">
      <c r="A94" s="56" t="s">
        <v>7</v>
      </c>
      <c r="B94" s="57"/>
      <c r="C94" s="57"/>
      <c r="D94" s="58"/>
    </row>
    <row r="95" spans="1:4" x14ac:dyDescent="0.2">
      <c r="A95" s="59" t="s">
        <v>63</v>
      </c>
      <c r="B95" s="60"/>
      <c r="C95" s="60"/>
      <c r="D95" s="73">
        <f>Škrlovec_souhrn!C4</f>
        <v>0</v>
      </c>
    </row>
    <row r="96" spans="1:4" x14ac:dyDescent="0.2">
      <c r="A96" s="120" t="s">
        <v>64</v>
      </c>
      <c r="B96" s="121"/>
      <c r="C96" s="122"/>
      <c r="D96" s="123">
        <f>Škrlovec_souhrn!C5</f>
        <v>0</v>
      </c>
    </row>
    <row r="97" spans="1:4" x14ac:dyDescent="0.2">
      <c r="A97" s="59" t="s">
        <v>153</v>
      </c>
      <c r="B97" s="60"/>
      <c r="C97" s="60"/>
      <c r="D97" s="119">
        <f>Škrlovec_souhrn!C6</f>
        <v>0</v>
      </c>
    </row>
    <row r="98" spans="1:4" x14ac:dyDescent="0.2">
      <c r="A98" s="61" t="s">
        <v>30</v>
      </c>
      <c r="B98" s="62"/>
      <c r="C98" s="62"/>
      <c r="D98" s="74">
        <f>Škrlovec_souhrn!D9+Škrlovec_souhrn!E9</f>
        <v>0</v>
      </c>
    </row>
    <row r="99" spans="1:4" ht="13.5" thickBot="1" x14ac:dyDescent="0.25">
      <c r="A99" s="124" t="s">
        <v>160</v>
      </c>
      <c r="B99" s="125"/>
      <c r="C99" s="125"/>
      <c r="D99" s="126">
        <f>Škrlovec_souhrn!D15</f>
        <v>0</v>
      </c>
    </row>
    <row r="100" spans="1:4" ht="18" thickBot="1" x14ac:dyDescent="0.25">
      <c r="A100" s="47" t="s">
        <v>0</v>
      </c>
      <c r="B100" s="48"/>
      <c r="C100" s="48"/>
      <c r="D100" s="49">
        <f>SUM(D95:D99)</f>
        <v>0</v>
      </c>
    </row>
    <row r="101" spans="1:4" ht="18" thickBot="1" x14ac:dyDescent="0.25">
      <c r="A101" s="50" t="s">
        <v>17</v>
      </c>
      <c r="B101" s="48"/>
      <c r="C101" s="48"/>
      <c r="D101" s="51">
        <f>D100/100*21</f>
        <v>0</v>
      </c>
    </row>
    <row r="102" spans="1:4" ht="18" thickBot="1" x14ac:dyDescent="0.25">
      <c r="A102" s="47" t="s">
        <v>1</v>
      </c>
      <c r="B102" s="48"/>
      <c r="C102" s="48"/>
      <c r="D102" s="52">
        <f>SUM(D100:D101)</f>
        <v>0</v>
      </c>
    </row>
    <row r="105" spans="1:4" x14ac:dyDescent="0.2">
      <c r="C105" s="5"/>
      <c r="D105" s="4"/>
    </row>
    <row r="106" spans="1:4" x14ac:dyDescent="0.2">
      <c r="C106" s="5"/>
      <c r="D106" s="4"/>
    </row>
    <row r="107" spans="1:4" x14ac:dyDescent="0.2">
      <c r="C107" s="5"/>
      <c r="D107" s="4"/>
    </row>
    <row r="108" spans="1:4" x14ac:dyDescent="0.2">
      <c r="C108" s="5"/>
      <c r="D108" s="4"/>
    </row>
  </sheetData>
  <mergeCells count="5">
    <mergeCell ref="D88:D91"/>
    <mergeCell ref="D39:D54"/>
    <mergeCell ref="D7:D32"/>
    <mergeCell ref="D74:D82"/>
    <mergeCell ref="D60:D67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256" scale="67" fitToHeight="2" orientation="portrait" copies="5" r:id="rId1"/>
  <rowBreaks count="1" manualBreakCount="1">
    <brk id="7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Škrlovec_souhrn</vt:lpstr>
      <vt:lpstr>Škrlovec_taxony</vt:lpstr>
      <vt:lpstr>Škrlovec_práce_materiál</vt:lpstr>
      <vt:lpstr>Škrlovec_práce_materiál!Oblast_tisku</vt:lpstr>
      <vt:lpstr>Škrlovec_souhrn!Oblast_tisku</vt:lpstr>
      <vt:lpstr>Škrlovec_taxony!Oblast_tisku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Libor Obadal</cp:lastModifiedBy>
  <cp:lastPrinted>2019-03-08T09:47:59Z</cp:lastPrinted>
  <dcterms:created xsi:type="dcterms:W3CDTF">2011-02-24T14:24:50Z</dcterms:created>
  <dcterms:modified xsi:type="dcterms:W3CDTF">2019-03-15T08:50:40Z</dcterms:modified>
</cp:coreProperties>
</file>