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360" yWindow="270" windowWidth="18735" windowHeight="12210" firstSheet="1" activeTab="1"/>
  </bookViews>
  <sheets>
    <sheet name="Pokyny pro vyplnění" sheetId="11" state="hidden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Pol'!$A$1:$U$136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M9" i="12" l="1"/>
  <c r="O9" i="12"/>
  <c r="Q9" i="12"/>
  <c r="G8" i="12"/>
  <c r="K8" i="12"/>
  <c r="Q8" i="12" l="1"/>
  <c r="U9" i="12"/>
  <c r="M13" i="12"/>
  <c r="O13" i="12"/>
  <c r="Q13" i="12"/>
  <c r="U13" i="12"/>
  <c r="M17" i="12"/>
  <c r="O17" i="12"/>
  <c r="Q17" i="12"/>
  <c r="U17" i="12"/>
  <c r="M20" i="12"/>
  <c r="O20" i="12"/>
  <c r="Q20" i="12"/>
  <c r="U20" i="12"/>
  <c r="M24" i="12"/>
  <c r="O24" i="12"/>
  <c r="Q24" i="12"/>
  <c r="U24" i="12"/>
  <c r="M27" i="12"/>
  <c r="O27" i="12"/>
  <c r="Q27" i="12"/>
  <c r="U27" i="12"/>
  <c r="M31" i="12"/>
  <c r="O31" i="12"/>
  <c r="Q31" i="12"/>
  <c r="U31" i="12"/>
  <c r="M36" i="12"/>
  <c r="O36" i="12"/>
  <c r="Q36" i="12"/>
  <c r="U36" i="12"/>
  <c r="M39" i="12"/>
  <c r="O39" i="12"/>
  <c r="Q39" i="12"/>
  <c r="U39" i="12"/>
  <c r="M43" i="12"/>
  <c r="O43" i="12"/>
  <c r="Q43" i="12"/>
  <c r="U43" i="12"/>
  <c r="M46" i="12"/>
  <c r="O46" i="12"/>
  <c r="Q46" i="12"/>
  <c r="U46" i="12"/>
  <c r="M49" i="12"/>
  <c r="O49" i="12"/>
  <c r="Q49" i="12"/>
  <c r="U49" i="12"/>
  <c r="U52" i="12"/>
  <c r="M53" i="12"/>
  <c r="M52" i="12" s="1"/>
  <c r="O53" i="12"/>
  <c r="O52" i="12" s="1"/>
  <c r="Q53" i="12"/>
  <c r="Q52" i="12" s="1"/>
  <c r="U53" i="12"/>
  <c r="M60" i="12"/>
  <c r="O60" i="12"/>
  <c r="Q60" i="12"/>
  <c r="U60" i="12"/>
  <c r="M63" i="12"/>
  <c r="O63" i="12"/>
  <c r="Q63" i="12"/>
  <c r="U63" i="12"/>
  <c r="M67" i="12"/>
  <c r="O67" i="12"/>
  <c r="Q67" i="12"/>
  <c r="U67" i="12"/>
  <c r="M71" i="12"/>
  <c r="O71" i="12"/>
  <c r="Q71" i="12"/>
  <c r="U71" i="12"/>
  <c r="M75" i="12"/>
  <c r="M74" i="12" s="1"/>
  <c r="O75" i="12"/>
  <c r="O74" i="12" s="1"/>
  <c r="Q75" i="12"/>
  <c r="Q74" i="12" s="1"/>
  <c r="U75" i="12"/>
  <c r="U74" i="12" s="1"/>
  <c r="Q78" i="12"/>
  <c r="M79" i="12"/>
  <c r="M78" i="12" s="1"/>
  <c r="O79" i="12"/>
  <c r="O78" i="12" s="1"/>
  <c r="Q79" i="12"/>
  <c r="U79" i="12"/>
  <c r="U78" i="12" s="1"/>
  <c r="M87" i="12"/>
  <c r="O87" i="12"/>
  <c r="Q87" i="12"/>
  <c r="U87" i="12"/>
  <c r="M93" i="12"/>
  <c r="O93" i="12"/>
  <c r="Q93" i="12"/>
  <c r="Q86" i="12" s="1"/>
  <c r="U93" i="12"/>
  <c r="Q96" i="12"/>
  <c r="M97" i="12"/>
  <c r="M96" i="12" s="1"/>
  <c r="O97" i="12"/>
  <c r="O96" i="12" s="1"/>
  <c r="Q97" i="12"/>
  <c r="U97" i="12"/>
  <c r="U96" i="12" s="1"/>
  <c r="M105" i="12"/>
  <c r="O105" i="12"/>
  <c r="Q105" i="12"/>
  <c r="U105" i="12"/>
  <c r="M109" i="12"/>
  <c r="O109" i="12"/>
  <c r="Q109" i="12"/>
  <c r="U109" i="12"/>
  <c r="M110" i="12"/>
  <c r="O110" i="12"/>
  <c r="Q110" i="12"/>
  <c r="U110" i="12"/>
  <c r="M112" i="12"/>
  <c r="O112" i="12"/>
  <c r="Q112" i="12"/>
  <c r="U112" i="12"/>
  <c r="M115" i="12"/>
  <c r="O115" i="12"/>
  <c r="Q115" i="12"/>
  <c r="U115" i="12"/>
  <c r="M116" i="12"/>
  <c r="O116" i="12"/>
  <c r="Q116" i="12"/>
  <c r="U116" i="12"/>
  <c r="M117" i="12"/>
  <c r="O117" i="12"/>
  <c r="Q117" i="12"/>
  <c r="U117" i="12"/>
  <c r="M118" i="12"/>
  <c r="O118" i="12"/>
  <c r="Q118" i="12"/>
  <c r="U118" i="12"/>
  <c r="M119" i="12"/>
  <c r="O119" i="12"/>
  <c r="Q119" i="12"/>
  <c r="U119" i="12"/>
  <c r="M120" i="12"/>
  <c r="O120" i="12"/>
  <c r="Q120" i="12"/>
  <c r="U120" i="12"/>
  <c r="M121" i="12"/>
  <c r="O121" i="12"/>
  <c r="Q121" i="12"/>
  <c r="U121" i="12"/>
  <c r="G57" i="1"/>
  <c r="H57" i="1"/>
  <c r="I57" i="1"/>
  <c r="F40" i="1"/>
  <c r="G40" i="1"/>
  <c r="H40" i="1"/>
  <c r="I40" i="1"/>
  <c r="J39" i="1" s="1"/>
  <c r="J40" i="1"/>
  <c r="E21" i="1"/>
  <c r="J28" i="1"/>
  <c r="J26" i="1"/>
  <c r="G38" i="1"/>
  <c r="F38" i="1"/>
  <c r="H32" i="1"/>
  <c r="J23" i="1"/>
  <c r="J24" i="1"/>
  <c r="J25" i="1"/>
  <c r="J27" i="1"/>
  <c r="E24" i="1"/>
  <c r="E26" i="1"/>
  <c r="M86" i="12" l="1"/>
  <c r="M104" i="12"/>
  <c r="U8" i="12"/>
  <c r="O35" i="12"/>
  <c r="O104" i="12"/>
  <c r="U104" i="12"/>
  <c r="Q59" i="12"/>
  <c r="M59" i="12"/>
  <c r="M8" i="12"/>
  <c r="Q104" i="12"/>
  <c r="O8" i="12"/>
  <c r="Q114" i="12"/>
  <c r="M114" i="12"/>
  <c r="U35" i="12"/>
  <c r="I8" i="12"/>
  <c r="O114" i="12"/>
  <c r="U114" i="12"/>
  <c r="O86" i="12"/>
  <c r="U86" i="12"/>
  <c r="U59" i="12"/>
  <c r="O59" i="12"/>
  <c r="M35" i="12"/>
  <c r="Q35" i="12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<sst xmlns="http://schemas.openxmlformats.org/spreadsheetml/2006/main" count="451" uniqueCount="214">
  <si>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</si>
  <si>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</si>
  <si>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</si>
  <si>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</si>
  <si>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</si>
  <si>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</si>
  <si>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</si>
  <si>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</si>
  <si>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</si>
  <si>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</si>
  <si>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</si>
  <si>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</si>
  <si>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</si>
  <si>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</si>
  <si>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</si>
  <si>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</si>
  <si>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</si>
  <si>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</si>
  <si>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</si>
  <si>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</si>
  <si>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</si>
  <si>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</si>
  <si>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</si>
  <si>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</si>
  <si>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</si>
  <si>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</si>
  <si>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</si>
  <si>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</si>
  <si>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</si>
  <si>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</si>
  <si>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</si>
  <si>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</si>
  <si>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</si>
  <si>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</si>
  <si>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</si>
  <si>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</si>
  <si>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</si>
  <si>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</si>
  <si>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</si>
  <si>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</si>
  <si>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</si>
  <si>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</si>
  <si>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</si>
  <si>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OBJEKTU PRAŽSKÁ 21, PAR.Č.2705,K.Ú. ZNOJMO</t>
  </si>
  <si>
    <t>Rozpočet:</t>
  </si>
  <si>
    <t>Misto</t>
  </si>
  <si>
    <t>2019-03-01 DEMOLICE - PŘÍPRAVNÉ PRÁCE</t>
  </si>
  <si>
    <t>KÄSTNER PROJEKT s.r.o.</t>
  </si>
  <si>
    <t>náměstí Svobody 2029/14</t>
  </si>
  <si>
    <t>Znojmo</t>
  </si>
  <si>
    <t>66902</t>
  </si>
  <si>
    <t>26224291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</si>
  <si>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</si>
  <si>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</si>
  <si>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</si>
  <si>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</si>
  <si>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</si>
  <si>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</si>
  <si>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</si>
  <si>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</si>
  <si>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</si>
  <si>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63</t>
  </si>
  <si>
    <t>Podlahy a podlahové konstrukce</t>
  </si>
  <si>
    <t>91</t>
  </si>
  <si>
    <t>Doplňující práce na komunikaci</t>
  </si>
  <si>
    <t>94</t>
  </si>
  <si>
    <t>Lešení a stavební výtahy</t>
  </si>
  <si>
    <t>96</t>
  </si>
  <si>
    <t>Bourání konstrukcí</t>
  </si>
  <si>
    <t>97</t>
  </si>
  <si>
    <t>Prorážení otvorů</t>
  </si>
  <si>
    <t>99</t>
  </si>
  <si>
    <t>Staveništní přesun hmot</t>
  </si>
  <si>
    <t>D96</t>
  </si>
  <si>
    <t>Přesuny sutí a vybouraných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</si>
  <si>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</si>
  <si>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</si>
  <si>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</si>
  <si>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</si>
  <si>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</si>
  <si>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</si>
  <si>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</si>
  <si>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</si>
  <si>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</si>
  <si>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</si>
  <si>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</si>
  <si>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</si>
  <si>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</si>
  <si>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</si>
  <si>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</si>
  <si>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</si>
  <si>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</si>
  <si>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</si>
  <si>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</si>
  <si>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</si>
  <si>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</si>
  <si>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</si>
  <si>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</si>
  <si>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</si>
  <si>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</si>
  <si>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</si>
  <si>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</si>
  <si>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</si>
  <si>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</si>
  <si>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Rozebrání dlažeb z betonových dlaždic na sucho</t>
  </si>
  <si>
    <t>m2</t>
  </si>
  <si>
    <t>POL1_0</t>
  </si>
  <si>
    <t>viz výkres 01 situace ::6,8</t>
  </si>
  <si>
    <t>VV</t>
  </si>
  <si>
    <t>položka č.016 ::</t>
  </si>
  <si>
    <t>6,8:</t>
  </si>
  <si>
    <t>Odstranění podkladu nad 50 m2,kam.drcené tl.30 cm</t>
  </si>
  <si>
    <t>viz výkres č.01situace ::32*17*1/6</t>
  </si>
  <si>
    <t>položka 005 plocha pod objektem u ulice Pražská:</t>
  </si>
  <si>
    <t>položka 005 plocha 1/6 : 544:</t>
  </si>
  <si>
    <t>Fréz.živič.krytu pl.do 500 m2,pruh do 75 cm,tl.5cm</t>
  </si>
  <si>
    <t>viz . výkres č.01 situace ::21,16*0,5</t>
  </si>
  <si>
    <t>položka 004 tl.50mm-50% : 21,16*0,5:</t>
  </si>
  <si>
    <t>Příplatek za ztížení vykopávky v blízkosti vedení</t>
  </si>
  <si>
    <t>m3</t>
  </si>
  <si>
    <t>viz výkres č.01 situace ::</t>
  </si>
  <si>
    <t>viz položka 006 - tl.0mmdo 175mm : 44*0,0875: 44*0,0875</t>
  </si>
  <si>
    <t>viz položka 007tl.- 0mmdo 175mm ::141,38*0,0875</t>
  </si>
  <si>
    <t>Úprava pláně v zářezech v hor. 1-4, se zhutněním</t>
  </si>
  <si>
    <t>pol.005 : část pod objektem ulice Pražská:32*17</t>
  </si>
  <si>
    <t>Úprava pláně v zářezech se zhutněním - ručně</t>
  </si>
  <si>
    <t>viz položka 006 : 44:44</t>
  </si>
  <si>
    <t>položka 008 : 64,3:64,3</t>
  </si>
  <si>
    <t>Svahování v zářezech v hor. 1 - 4</t>
  </si>
  <si>
    <t>Podklad z bet.recyklátu fr.16-32 po zhutn.tl.20 cm</t>
  </si>
  <si>
    <t>pol.005 : část pod objektem ul. Pražská:32*17</t>
  </si>
  <si>
    <t>Úprava krytu kamenivem drceným do 0,10 m3/m2</t>
  </si>
  <si>
    <t>viz výkres č.01situace ::</t>
  </si>
  <si>
    <t>Vyspravení krytu po překopu asf.betonem tl.do 7 cm</t>
  </si>
  <si>
    <t>položka 004 : 21,16:21,16</t>
  </si>
  <si>
    <t>Kryt komunikací z asfalt.recyklátu po zhutnění 9cm</t>
  </si>
  <si>
    <t>Kladení zámkové dlažby tl. 6 cm do drtě tl. 3 cm</t>
  </si>
  <si>
    <t>viz výkres 01 situace ::</t>
  </si>
  <si>
    <t>položka č.016 ::6,8</t>
  </si>
  <si>
    <t>Vyrovnávací potěr MC 15, v pásu, tl. 30 mm</t>
  </si>
  <si>
    <t>viz výkres č.01 situace - zapravení zhraví ponechaných zdí ve výšce 3m ::</t>
  </si>
  <si>
    <t>položka 013 : 0,7*8,9:0,7*8,9</t>
  </si>
  <si>
    <t>položka 014 - tl.700 : 0,7*13,64: 0,7*13,64</t>
  </si>
  <si>
    <t>položka015 : 0,45*20,62:0,45*20,62</t>
  </si>
  <si>
    <t>u demolice objektu ul. Pražská u sousedního objektu:0,75*10,4</t>
  </si>
  <si>
    <t>Osazení ležat. obrub. bet. s opěrou,lože z C 12/15, včetně obrubníku ABO 2 - 15 100/15/25</t>
  </si>
  <si>
    <t>m</t>
  </si>
  <si>
    <t>viz výkres č.01 situace ::7,5</t>
  </si>
  <si>
    <t>pol.010 : 7,5:</t>
  </si>
  <si>
    <t>Osazení stojat. obrub. bet.bez opěry,lože z C12/15, včetně obrubníku 100/15/30</t>
  </si>
  <si>
    <t>pol.11 : 68,5:68,5</t>
  </si>
  <si>
    <t>pol.12 : 73:73</t>
  </si>
  <si>
    <t>Řezání stávajícího živičného krytu tl. 5 - 10 cm</t>
  </si>
  <si>
    <t>řez podél ulice Boční ::</t>
  </si>
  <si>
    <t>viz výkres 01.situace ::</t>
  </si>
  <si>
    <t>popis 001 : 68,285:68,285</t>
  </si>
  <si>
    <t>Řezání stávajícího betonového krytu tl. 15 - 20 cm</t>
  </si>
  <si>
    <t>viz výkres č.01.situace ::</t>
  </si>
  <si>
    <t>pol.002 : 49,518:49,518</t>
  </si>
  <si>
    <t>Lešení lehké pomocné, výška podlahy do 2,5 m</t>
  </si>
  <si>
    <t>položka 013;014;015 : (8,9+13,6+20,6)*1,2: (8,9+13,6+20,6)*1,2</t>
  </si>
  <si>
    <t>Bourání nadzákladového zdiva smíšeného</t>
  </si>
  <si>
    <t>POL2_0</t>
  </si>
  <si>
    <t>položka 013 : 0,7*(3,8-3)*8,9+0,016:0,7*(3,8-3)*8,9+0,016</t>
  </si>
  <si>
    <t>položka 014 - tl.700 : 0,7*(3,4-3)*13,64: 0,7*(3,4-3)*13,64</t>
  </si>
  <si>
    <t>zarovnání : 0,1808:0,1808</t>
  </si>
  <si>
    <t>položka015 : 0,45*(3,5-3)*20,62: 0,45*(3,5-3)*20,62</t>
  </si>
  <si>
    <t>vyrovnání : 0,3605:0,3605</t>
  </si>
  <si>
    <t>Podchycení zdiva výztuhou do 3 m,zdi 60 cm do 3 m</t>
  </si>
  <si>
    <t>Včetně::</t>
  </si>
  <si>
    <t>- vybourání otvorů pro provlékání vynášecích trámů a kapes pro vzpěry,:</t>
  </si>
  <si>
    <t>- oboustranného vynesení podchycené konstrukce.:</t>
  </si>
  <si>
    <t>položka 013;014;015 po 3m : (8,9+13,6+20,6)/3: (8,9+13,6+20,6)/3</t>
  </si>
  <si>
    <t>Očištění vybour. dlaždic s výplní kamen. těženým</t>
  </si>
  <si>
    <t>Přesun hmot, zpevněné plochy, kryt z kameniva</t>
  </si>
  <si>
    <t>t</t>
  </si>
  <si>
    <t>366,8547</t>
  </si>
  <si>
    <t>2,43996</t>
  </si>
  <si>
    <t>30,36759</t>
  </si>
  <si>
    <t>0,30618</t>
  </si>
  <si>
    <t>0,01862</t>
  </si>
  <si>
    <t>1,06701</t>
  </si>
  <si>
    <t>Poplatek za sklád.suti-směs bet.a cihel do 30x30cm</t>
  </si>
  <si>
    <t>61,9422</t>
  </si>
  <si>
    <t>31,78</t>
  </si>
  <si>
    <t>odpočet asfalt:-1,16</t>
  </si>
  <si>
    <t>Poplatek za skládku suti-obal.kam.-asfalt do 30x30</t>
  </si>
  <si>
    <t>Vodorovné přemístění suti do 1 km</t>
  </si>
  <si>
    <t>93,72220</t>
  </si>
  <si>
    <t>Příplatek za dalších 1000 m</t>
  </si>
  <si>
    <t>93,72220*10</t>
  </si>
  <si>
    <t>Ochrana stávajících inženýrských sítí na staveništ</t>
  </si>
  <si>
    <t>ks</t>
  </si>
  <si>
    <t>Vytyčení inženýrských sítí</t>
  </si>
  <si>
    <t>Vybudování zařízení staveniště</t>
  </si>
  <si>
    <t xml:space="preserve">Provoz zařízení staveniště </t>
  </si>
  <si>
    <t>Odstranění zařízení staveniště</t>
  </si>
  <si>
    <t>Koordinační činnost</t>
  </si>
  <si>
    <t>Provozní řády</t>
  </si>
  <si>
    <t>Poznámka .  ::1</t>
  </si>
  <si>
    <t>Platí pro celou stavbu :  ::</t>
  </si>
  <si>
    <t>a) veškeré položky na přípomoce, dopravu, montáž , zpevněné montážní plochy, atd. ..zahrnout do jednotlivých cen ::</t>
  </si>
  <si>
    <t>b)součástí prací jsou veškeré zkoušky, potřebná měření, inspekce, uvedení zařízení do provozu, zaškolení obsluhy,  provozní řády, manuály ::</t>
  </si>
  <si>
    <t>a revize v českém jazyce. Za kompletní vyzkoušení se považuje bezporuchový provoz po dobu minimálně 96hod.  ::</t>
  </si>
  <si>
    <t>c)součástí dodávky je zpracování veškeré dílenské dokumentace a dokumentace skutečného provedení ::</t>
  </si>
  <si>
    <t>d) součástí dodávky je kompletní dokladová část díla ::</t>
  </si>
  <si>
    <t>e) v rozsahu prací zhotovitele jsou rovněž jakékoliv prvky, zařízení, práce a pomocné materiály neuvedené v tomto soupisu výkonů, které jsou ale nebytně nutné k dodání , instalaci, dokončení a provozování díla, včetněw ztratného a prožezů ::</t>
  </si>
  <si>
    <t>f)součástí dodávky jsou veškerá geodetická měření jako například vytyčení konstrukcí, kontrolní měření, zaměření skutečného stavu apod. ::</t>
  </si>
  <si>
    <t>g) součástí dodávky jsou i nákladyna případná opatření související s ochranou stávajících sítí, komunikací či staveb ::</t>
  </si>
  <si>
    <t>h)součástí jednotlivých cen jsou i vícenáklady související s výstavbou v zimním odbodí, průběžný úklid staveniště a přilehlých komunikací, likvidaci odpadů, dočasná dopravní omezení atd.  ::</t>
  </si>
  <si>
    <t>ch)pokud se v  dokumentaci vyksytují obchodní názvy, jedná se o vymezení minimálních požadovaných standardů výrobku, technologie či materiálu a zadavatel připouští pužití i jiného, kvalitativně či technologicky obdobného řešení, které splňuje minimál :  ::</t>
  </si>
  <si>
    <t>Nedílnou součástí výkazu výměr ( slepého rozpočtu) je projektová dokumentace!! ::</t>
  </si>
  <si>
    <t/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</si>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</sst>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4" borderId="38" xfId="0" applyNumberFormat="1" applyFont="1" applyFill="1" applyBorder="1" applyAlignment="1"/>
    <xf numFmtId="49" fontId="7" fillId="0" borderId="36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horizontal="center" vertical="center"/>
    </xf>
    <xf numFmtId="4" fontId="7" fillId="4" borderId="38" xfId="0" applyNumberFormat="1" applyFont="1" applyFill="1" applyBorder="1" applyAlignment="1">
      <alignment horizontal="center"/>
    </xf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0" fillId="3" borderId="37" xfId="0" applyFill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8" xfId="0" applyNumberFormat="1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vertical="top"/>
    </xf>
    <xf numFmtId="16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7" fillId="0" borderId="37" xfId="0" applyNumberFormat="1" applyFont="1" applyBorder="1" applyAlignment="1">
      <alignment vertical="top" wrapText="1" shrinkToFit="1"/>
    </xf>
    <xf numFmtId="164" fontId="17" fillId="0" borderId="38" xfId="0" applyNumberFormat="1" applyFont="1" applyBorder="1" applyAlignment="1">
      <alignment vertical="top" wrapText="1" shrinkToFit="1"/>
    </xf>
    <xf numFmtId="4" fontId="16" fillId="0" borderId="38" xfId="0" applyNumberFormat="1" applyFont="1" applyBorder="1" applyAlignment="1">
      <alignment vertical="top" shrinkToFit="1"/>
    </xf>
    <xf numFmtId="0" fontId="16" fillId="0" borderId="38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7" fillId="0" borderId="38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7" fillId="0" borderId="35" xfId="0" applyNumberFormat="1" applyFont="1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" fontId="11" fillId="0" borderId="16" xfId="0" applyNumberFormat="1" applyFont="1" applyBorder="1" applyAlignment="1">
      <alignment horizontal="right" vertical="center" indent="1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4" borderId="38" xfId="0" applyNumberFormat="1" applyFont="1" applyFill="1" applyBorder="1" applyAlignme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192" t="s">
        <v>39</v>
      </c>
      <c r="B2" s="192"/>
      <c r="C2" s="192"/>
      <c r="D2" s="192"/>
      <c r="E2" s="192"/>
      <c r="F2" s="192"/>
      <c r="G2" s="19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0"/>
  <sheetViews>
    <sheetView showGridLines="0" tabSelected="1" topLeftCell="B3" zoomScaleNormal="100" zoomScaleSheetLayoutView="75" workbookViewId="0">
      <selection activeCell="M56" sqref="M56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193" t="s">
        <v>42</v>
      </c>
      <c r="C1" s="194"/>
      <c r="D1" s="194"/>
      <c r="E1" s="194"/>
      <c r="F1" s="194"/>
      <c r="G1" s="194"/>
      <c r="H1" s="194"/>
      <c r="I1" s="194"/>
      <c r="J1" s="195"/>
    </row>
    <row r="2" spans="1:15" ht="23.25" customHeight="1" x14ac:dyDescent="0.2">
      <c r="A2" s="4"/>
      <c r="B2" s="81" t="s">
        <v>40</v>
      </c>
      <c r="C2" s="82"/>
      <c r="D2" s="218" t="s">
        <v>46</v>
      </c>
      <c r="E2" s="219"/>
      <c r="F2" s="219"/>
      <c r="G2" s="219"/>
      <c r="H2" s="219"/>
      <c r="I2" s="219"/>
      <c r="J2" s="220"/>
      <c r="O2" s="2"/>
    </row>
    <row r="3" spans="1:15" ht="23.25" customHeight="1" x14ac:dyDescent="0.2">
      <c r="A3" s="4"/>
      <c r="B3" s="83" t="s">
        <v>45</v>
      </c>
      <c r="C3" s="84"/>
      <c r="D3" s="212" t="s">
        <v>43</v>
      </c>
      <c r="E3" s="213"/>
      <c r="F3" s="213"/>
      <c r="G3" s="213"/>
      <c r="H3" s="213"/>
      <c r="I3" s="213"/>
      <c r="J3" s="214"/>
    </row>
    <row r="4" spans="1:15" ht="23.25" hidden="1" customHeight="1" x14ac:dyDescent="0.2">
      <c r="A4" s="4"/>
      <c r="B4" s="85" t="s">
        <v>44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21</v>
      </c>
      <c r="C5" s="5"/>
      <c r="D5" s="91"/>
      <c r="E5" s="26"/>
      <c r="F5" s="26"/>
      <c r="G5" s="26"/>
      <c r="H5" s="28" t="s">
        <v>33</v>
      </c>
      <c r="I5" s="91"/>
      <c r="J5" s="11"/>
    </row>
    <row r="6" spans="1:15" ht="15.75" customHeight="1" x14ac:dyDescent="0.2">
      <c r="A6" s="4"/>
      <c r="B6" s="41"/>
      <c r="C6" s="26"/>
      <c r="D6" s="91"/>
      <c r="E6" s="26"/>
      <c r="F6" s="26"/>
      <c r="G6" s="26"/>
      <c r="H6" s="28" t="s">
        <v>34</v>
      </c>
      <c r="I6" s="91"/>
      <c r="J6" s="11"/>
    </row>
    <row r="7" spans="1:15" ht="15.75" customHeight="1" x14ac:dyDescent="0.2">
      <c r="A7" s="4"/>
      <c r="B7" s="42"/>
      <c r="C7" s="92"/>
      <c r="D7" s="80"/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22" t="s">
        <v>47</v>
      </c>
      <c r="E11" s="222"/>
      <c r="F11" s="222"/>
      <c r="G11" s="222"/>
      <c r="H11" s="28" t="s">
        <v>33</v>
      </c>
      <c r="I11" s="91" t="s">
        <v>51</v>
      </c>
      <c r="J11" s="11"/>
    </row>
    <row r="12" spans="1:15" ht="15.75" customHeight="1" x14ac:dyDescent="0.2">
      <c r="A12" s="4"/>
      <c r="B12" s="41"/>
      <c r="C12" s="26"/>
      <c r="D12" s="210" t="s">
        <v>48</v>
      </c>
      <c r="E12" s="210"/>
      <c r="F12" s="210"/>
      <c r="G12" s="210"/>
      <c r="H12" s="28" t="s">
        <v>34</v>
      </c>
      <c r="I12" s="91"/>
      <c r="J12" s="11"/>
    </row>
    <row r="13" spans="1:15" ht="15.75" customHeight="1" x14ac:dyDescent="0.2">
      <c r="A13" s="4"/>
      <c r="B13" s="42"/>
      <c r="C13" s="92" t="s">
        <v>50</v>
      </c>
      <c r="D13" s="211" t="s">
        <v>49</v>
      </c>
      <c r="E13" s="211"/>
      <c r="F13" s="211"/>
      <c r="G13" s="211"/>
      <c r="H13" s="29"/>
      <c r="I13" s="34"/>
      <c r="J13" s="51"/>
    </row>
    <row r="14" spans="1:15" ht="24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21" t="s">
        <v>29</v>
      </c>
      <c r="F15" s="221"/>
      <c r="G15" s="207" t="s">
        <v>30</v>
      </c>
      <c r="H15" s="207"/>
      <c r="I15" s="207" t="s">
        <v>28</v>
      </c>
      <c r="J15" s="208"/>
    </row>
    <row r="16" spans="1:15" ht="23.25" customHeight="1" x14ac:dyDescent="0.2">
      <c r="A16" s="137" t="s">
        <v>23</v>
      </c>
      <c r="B16" s="138" t="s">
        <v>23</v>
      </c>
      <c r="C16" s="58"/>
      <c r="D16" s="59"/>
      <c r="E16" s="202">
        <v>0</v>
      </c>
      <c r="F16" s="209"/>
      <c r="G16" s="202">
        <v>0</v>
      </c>
      <c r="H16" s="209"/>
      <c r="I16" s="202">
        <v>0</v>
      </c>
      <c r="J16" s="203"/>
    </row>
    <row r="17" spans="1:10" ht="23.25" customHeight="1" x14ac:dyDescent="0.2">
      <c r="A17" s="137" t="s">
        <v>24</v>
      </c>
      <c r="B17" s="138" t="s">
        <v>24</v>
      </c>
      <c r="C17" s="58"/>
      <c r="D17" s="59"/>
      <c r="E17" s="202">
        <v>0</v>
      </c>
      <c r="F17" s="209"/>
      <c r="G17" s="202">
        <v>0</v>
      </c>
      <c r="H17" s="209"/>
      <c r="I17" s="202">
        <v>0</v>
      </c>
      <c r="J17" s="203"/>
    </row>
    <row r="18" spans="1:10" ht="23.25" customHeight="1" x14ac:dyDescent="0.2">
      <c r="A18" s="137" t="s">
        <v>25</v>
      </c>
      <c r="B18" s="138" t="s">
        <v>25</v>
      </c>
      <c r="C18" s="58"/>
      <c r="D18" s="59"/>
      <c r="E18" s="202">
        <v>0</v>
      </c>
      <c r="F18" s="209"/>
      <c r="G18" s="202">
        <v>0</v>
      </c>
      <c r="H18" s="209"/>
      <c r="I18" s="202">
        <v>0</v>
      </c>
      <c r="J18" s="203"/>
    </row>
    <row r="19" spans="1:10" ht="23.25" customHeight="1" x14ac:dyDescent="0.2">
      <c r="A19" s="137" t="s">
        <v>75</v>
      </c>
      <c r="B19" s="138" t="s">
        <v>26</v>
      </c>
      <c r="C19" s="58"/>
      <c r="D19" s="59"/>
      <c r="E19" s="202">
        <v>0</v>
      </c>
      <c r="F19" s="209"/>
      <c r="G19" s="202">
        <v>0</v>
      </c>
      <c r="H19" s="209"/>
      <c r="I19" s="202">
        <v>0</v>
      </c>
      <c r="J19" s="203"/>
    </row>
    <row r="20" spans="1:10" ht="23.25" customHeight="1" x14ac:dyDescent="0.2">
      <c r="A20" s="137" t="s">
        <v>76</v>
      </c>
      <c r="B20" s="138" t="s">
        <v>27</v>
      </c>
      <c r="C20" s="58"/>
      <c r="D20" s="59"/>
      <c r="E20" s="202">
        <v>0</v>
      </c>
      <c r="F20" s="209"/>
      <c r="G20" s="202">
        <v>0</v>
      </c>
      <c r="H20" s="209"/>
      <c r="I20" s="202">
        <v>0</v>
      </c>
      <c r="J20" s="203"/>
    </row>
    <row r="21" spans="1:10" ht="23.25" customHeight="1" x14ac:dyDescent="0.2">
      <c r="A21" s="4"/>
      <c r="B21" s="74" t="s">
        <v>28</v>
      </c>
      <c r="C21" s="75"/>
      <c r="D21" s="76"/>
      <c r="E21" s="204">
        <f>SUM(E16:F20)</f>
        <v>0</v>
      </c>
      <c r="F21" s="205"/>
      <c r="G21" s="204">
        <v>0</v>
      </c>
      <c r="H21" s="205"/>
      <c r="I21" s="204">
        <v>0</v>
      </c>
      <c r="J21" s="215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00">
        <v>0</v>
      </c>
      <c r="H23" s="201"/>
      <c r="I23" s="201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24">
        <v>0</v>
      </c>
      <c r="H24" s="225"/>
      <c r="I24" s="225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00">
        <v>0</v>
      </c>
      <c r="H25" s="201"/>
      <c r="I25" s="201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196">
        <v>0</v>
      </c>
      <c r="H26" s="197"/>
      <c r="I26" s="197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198">
        <v>0</v>
      </c>
      <c r="H27" s="198"/>
      <c r="I27" s="198"/>
      <c r="J27" s="63" t="str">
        <f t="shared" si="0"/>
        <v>CZK</v>
      </c>
    </row>
    <row r="28" spans="1:10" ht="27.75" hidden="1" customHeight="1" thickBot="1" x14ac:dyDescent="0.25">
      <c r="A28" s="4"/>
      <c r="B28" s="112" t="s">
        <v>22</v>
      </c>
      <c r="C28" s="113"/>
      <c r="D28" s="113"/>
      <c r="E28" s="114"/>
      <c r="F28" s="115"/>
      <c r="G28" s="199">
        <v>447598.69</v>
      </c>
      <c r="H28" s="206"/>
      <c r="I28" s="206"/>
      <c r="J28" s="116" t="str">
        <f t="shared" si="0"/>
        <v>CZK</v>
      </c>
    </row>
    <row r="29" spans="1:10" ht="27.75" customHeight="1" thickBot="1" x14ac:dyDescent="0.25">
      <c r="A29" s="4"/>
      <c r="B29" s="112" t="s">
        <v>35</v>
      </c>
      <c r="C29" s="117"/>
      <c r="D29" s="117"/>
      <c r="E29" s="117"/>
      <c r="F29" s="117"/>
      <c r="G29" s="199">
        <v>0</v>
      </c>
      <c r="H29" s="199"/>
      <c r="I29" s="199"/>
      <c r="J29" s="118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43549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23" t="s">
        <v>2</v>
      </c>
      <c r="E35" s="223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04"/>
      <c r="G37" s="104"/>
      <c r="H37" s="104"/>
      <c r="I37" s="104"/>
      <c r="J37" s="3"/>
    </row>
    <row r="38" spans="1:10" ht="25.5" hidden="1" customHeight="1" x14ac:dyDescent="0.2">
      <c r="A38" s="96" t="s">
        <v>37</v>
      </c>
      <c r="B38" s="98" t="s">
        <v>16</v>
      </c>
      <c r="C38" s="99" t="s">
        <v>5</v>
      </c>
      <c r="D38" s="100"/>
      <c r="E38" s="100"/>
      <c r="F38" s="105" t="str">
        <f>B23</f>
        <v>Základ pro sníženou DPH</v>
      </c>
      <c r="G38" s="105" t="str">
        <f>B25</f>
        <v>Základ pro základní DPH</v>
      </c>
      <c r="H38" s="106" t="s">
        <v>17</v>
      </c>
      <c r="I38" s="106" t="s">
        <v>1</v>
      </c>
      <c r="J38" s="101" t="s">
        <v>0</v>
      </c>
    </row>
    <row r="39" spans="1:10" ht="25.5" hidden="1" customHeight="1" x14ac:dyDescent="0.2">
      <c r="A39" s="96">
        <v>0</v>
      </c>
      <c r="B39" s="102" t="s">
        <v>52</v>
      </c>
      <c r="C39" s="226" t="s">
        <v>46</v>
      </c>
      <c r="D39" s="227"/>
      <c r="E39" s="227"/>
      <c r="F39" s="107">
        <v>0</v>
      </c>
      <c r="G39" s="108">
        <v>447598.69</v>
      </c>
      <c r="H39" s="109">
        <v>93996</v>
      </c>
      <c r="I39" s="109">
        <v>541594.68999999994</v>
      </c>
      <c r="J39" s="103" t="str">
        <f>IF(CenaCelkemVypocet=0,"",I39/CenaCelkemVypocet*100)</f>
        <v/>
      </c>
    </row>
    <row r="40" spans="1:10" ht="25.5" hidden="1" customHeight="1" x14ac:dyDescent="0.2">
      <c r="A40" s="96"/>
      <c r="B40" s="228" t="s">
        <v>53</v>
      </c>
      <c r="C40" s="229"/>
      <c r="D40" s="229"/>
      <c r="E40" s="230"/>
      <c r="F40" s="110">
        <f>SUMIF(A39:A39,"=1",F39:F39)</f>
        <v>0</v>
      </c>
      <c r="G40" s="111">
        <f>SUMIF(A39:A39,"=1",G39:G39)</f>
        <v>0</v>
      </c>
      <c r="H40" s="111">
        <f>SUMIF(A39:A39,"=1",H39:H39)</f>
        <v>0</v>
      </c>
      <c r="I40" s="111">
        <f>SUMIF(A39:A39,"=1",I39:I39)</f>
        <v>0</v>
      </c>
      <c r="J40" s="97">
        <f>SUMIF(A39:A39,"=1",J39:J39)</f>
        <v>0</v>
      </c>
    </row>
    <row r="44" spans="1:10" ht="15.75" x14ac:dyDescent="0.25">
      <c r="B44" s="119" t="s">
        <v>55</v>
      </c>
    </row>
    <row r="46" spans="1:10" ht="25.5" customHeight="1" x14ac:dyDescent="0.2">
      <c r="A46" s="120"/>
      <c r="B46" s="124" t="s">
        <v>16</v>
      </c>
      <c r="C46" s="124" t="s">
        <v>5</v>
      </c>
      <c r="D46" s="125"/>
      <c r="E46" s="125"/>
      <c r="F46" s="128" t="s">
        <v>56</v>
      </c>
      <c r="G46" s="128" t="s">
        <v>29</v>
      </c>
      <c r="H46" s="128" t="s">
        <v>30</v>
      </c>
      <c r="I46" s="231" t="s">
        <v>28</v>
      </c>
      <c r="J46" s="231"/>
    </row>
    <row r="47" spans="1:10" ht="25.5" customHeight="1" x14ac:dyDescent="0.2">
      <c r="A47" s="121"/>
      <c r="B47" s="130" t="s">
        <v>57</v>
      </c>
      <c r="C47" s="233" t="s">
        <v>58</v>
      </c>
      <c r="D47" s="234"/>
      <c r="E47" s="234"/>
      <c r="F47" s="133" t="s">
        <v>23</v>
      </c>
      <c r="G47" s="131">
        <v>0</v>
      </c>
      <c r="H47" s="131">
        <v>0</v>
      </c>
      <c r="I47" s="232">
        <v>0</v>
      </c>
      <c r="J47" s="232"/>
    </row>
    <row r="48" spans="1:10" ht="25.5" customHeight="1" x14ac:dyDescent="0.2">
      <c r="A48" s="121"/>
      <c r="B48" s="123" t="s">
        <v>59</v>
      </c>
      <c r="C48" s="216" t="s">
        <v>60</v>
      </c>
      <c r="D48" s="217"/>
      <c r="E48" s="217"/>
      <c r="F48" s="134" t="s">
        <v>23</v>
      </c>
      <c r="G48" s="191">
        <v>0</v>
      </c>
      <c r="H48" s="191">
        <v>0</v>
      </c>
      <c r="I48" s="232">
        <v>0</v>
      </c>
      <c r="J48" s="232"/>
    </row>
    <row r="49" spans="1:10" ht="25.5" customHeight="1" x14ac:dyDescent="0.2">
      <c r="A49" s="121"/>
      <c r="B49" s="123" t="s">
        <v>61</v>
      </c>
      <c r="C49" s="216" t="s">
        <v>62</v>
      </c>
      <c r="D49" s="217"/>
      <c r="E49" s="217"/>
      <c r="F49" s="134" t="s">
        <v>23</v>
      </c>
      <c r="G49" s="191">
        <v>0</v>
      </c>
      <c r="H49" s="191">
        <v>0</v>
      </c>
      <c r="I49" s="232">
        <v>0</v>
      </c>
      <c r="J49" s="232"/>
    </row>
    <row r="50" spans="1:10" ht="25.5" customHeight="1" x14ac:dyDescent="0.2">
      <c r="A50" s="121"/>
      <c r="B50" s="123" t="s">
        <v>63</v>
      </c>
      <c r="C50" s="216" t="s">
        <v>64</v>
      </c>
      <c r="D50" s="217"/>
      <c r="E50" s="217"/>
      <c r="F50" s="134" t="s">
        <v>23</v>
      </c>
      <c r="G50" s="191">
        <v>0</v>
      </c>
      <c r="H50" s="191">
        <v>0</v>
      </c>
      <c r="I50" s="232">
        <v>0</v>
      </c>
      <c r="J50" s="232"/>
    </row>
    <row r="51" spans="1:10" ht="25.5" customHeight="1" x14ac:dyDescent="0.2">
      <c r="A51" s="121"/>
      <c r="B51" s="123" t="s">
        <v>65</v>
      </c>
      <c r="C51" s="216" t="s">
        <v>66</v>
      </c>
      <c r="D51" s="217"/>
      <c r="E51" s="217"/>
      <c r="F51" s="134" t="s">
        <v>23</v>
      </c>
      <c r="G51" s="191">
        <v>0</v>
      </c>
      <c r="H51" s="191">
        <v>0</v>
      </c>
      <c r="I51" s="232">
        <v>0</v>
      </c>
      <c r="J51" s="232"/>
    </row>
    <row r="52" spans="1:10" ht="25.5" customHeight="1" x14ac:dyDescent="0.2">
      <c r="A52" s="121"/>
      <c r="B52" s="123" t="s">
        <v>67</v>
      </c>
      <c r="C52" s="216" t="s">
        <v>68</v>
      </c>
      <c r="D52" s="217"/>
      <c r="E52" s="217"/>
      <c r="F52" s="134" t="s">
        <v>23</v>
      </c>
      <c r="G52" s="191">
        <v>0</v>
      </c>
      <c r="H52" s="191">
        <v>0</v>
      </c>
      <c r="I52" s="232">
        <v>0</v>
      </c>
      <c r="J52" s="232"/>
    </row>
    <row r="53" spans="1:10" ht="25.5" customHeight="1" x14ac:dyDescent="0.2">
      <c r="A53" s="121"/>
      <c r="B53" s="123" t="s">
        <v>69</v>
      </c>
      <c r="C53" s="216" t="s">
        <v>70</v>
      </c>
      <c r="D53" s="217"/>
      <c r="E53" s="217"/>
      <c r="F53" s="134" t="s">
        <v>23</v>
      </c>
      <c r="G53" s="191">
        <v>0</v>
      </c>
      <c r="H53" s="191">
        <v>0</v>
      </c>
      <c r="I53" s="232">
        <v>0</v>
      </c>
      <c r="J53" s="232"/>
    </row>
    <row r="54" spans="1:10" ht="25.5" customHeight="1" x14ac:dyDescent="0.2">
      <c r="A54" s="121"/>
      <c r="B54" s="123" t="s">
        <v>71</v>
      </c>
      <c r="C54" s="216" t="s">
        <v>72</v>
      </c>
      <c r="D54" s="217"/>
      <c r="E54" s="217"/>
      <c r="F54" s="134" t="s">
        <v>23</v>
      </c>
      <c r="G54" s="191">
        <v>0</v>
      </c>
      <c r="H54" s="191">
        <v>0</v>
      </c>
      <c r="I54" s="232">
        <v>0</v>
      </c>
      <c r="J54" s="232"/>
    </row>
    <row r="55" spans="1:10" ht="25.5" customHeight="1" x14ac:dyDescent="0.2">
      <c r="A55" s="121"/>
      <c r="B55" s="123" t="s">
        <v>73</v>
      </c>
      <c r="C55" s="216" t="s">
        <v>74</v>
      </c>
      <c r="D55" s="217"/>
      <c r="E55" s="217"/>
      <c r="F55" s="134" t="s">
        <v>23</v>
      </c>
      <c r="G55" s="191">
        <v>0</v>
      </c>
      <c r="H55" s="191">
        <v>0</v>
      </c>
      <c r="I55" s="232">
        <v>0</v>
      </c>
      <c r="J55" s="232"/>
    </row>
    <row r="56" spans="1:10" ht="25.5" customHeight="1" x14ac:dyDescent="0.2">
      <c r="A56" s="121"/>
      <c r="B56" s="132" t="s">
        <v>75</v>
      </c>
      <c r="C56" s="235" t="s">
        <v>26</v>
      </c>
      <c r="D56" s="236"/>
      <c r="E56" s="236"/>
      <c r="F56" s="135" t="s">
        <v>75</v>
      </c>
      <c r="G56" s="191">
        <v>0</v>
      </c>
      <c r="H56" s="191">
        <v>0</v>
      </c>
      <c r="I56" s="232">
        <v>0</v>
      </c>
      <c r="J56" s="232"/>
    </row>
    <row r="57" spans="1:10" ht="25.5" customHeight="1" x14ac:dyDescent="0.2">
      <c r="A57" s="122"/>
      <c r="B57" s="126" t="s">
        <v>1</v>
      </c>
      <c r="C57" s="126"/>
      <c r="D57" s="127"/>
      <c r="E57" s="127"/>
      <c r="F57" s="136"/>
      <c r="G57" s="129">
        <f>SUM(G47:G56)</f>
        <v>0</v>
      </c>
      <c r="H57" s="129">
        <f>SUM(H47:H56)</f>
        <v>0</v>
      </c>
      <c r="I57" s="237">
        <f>SUM(I47:I56)</f>
        <v>0</v>
      </c>
      <c r="J57" s="237"/>
    </row>
    <row r="58" spans="1:10" x14ac:dyDescent="0.2">
      <c r="F58" s="94"/>
      <c r="G58" s="95"/>
      <c r="H58" s="94"/>
      <c r="I58" s="95"/>
      <c r="J58" s="95"/>
    </row>
    <row r="59" spans="1:10" x14ac:dyDescent="0.2">
      <c r="F59" s="94"/>
      <c r="G59" s="95"/>
      <c r="H59" s="94"/>
      <c r="I59" s="95"/>
      <c r="J59" s="95"/>
    </row>
    <row r="60" spans="1:10" x14ac:dyDescent="0.2">
      <c r="F60" s="94"/>
      <c r="G60" s="95"/>
      <c r="H60" s="94"/>
      <c r="I60" s="95"/>
      <c r="J60" s="9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I55:J55"/>
    <mergeCell ref="C55:E55"/>
    <mergeCell ref="I56:J56"/>
    <mergeCell ref="C56:E56"/>
    <mergeCell ref="I57:J57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38" t="s">
        <v>6</v>
      </c>
      <c r="B1" s="238"/>
      <c r="C1" s="239"/>
      <c r="D1" s="238"/>
      <c r="E1" s="238"/>
      <c r="F1" s="238"/>
      <c r="G1" s="238"/>
    </row>
    <row r="2" spans="1:7" ht="24.95" customHeight="1" x14ac:dyDescent="0.2">
      <c r="A2" s="79" t="s">
        <v>41</v>
      </c>
      <c r="B2" s="78"/>
      <c r="C2" s="240"/>
      <c r="D2" s="240"/>
      <c r="E2" s="240"/>
      <c r="F2" s="240"/>
      <c r="G2" s="241"/>
    </row>
    <row r="3" spans="1:7" ht="24.95" hidden="1" customHeight="1" x14ac:dyDescent="0.2">
      <c r="A3" s="79" t="s">
        <v>7</v>
      </c>
      <c r="B3" s="78"/>
      <c r="C3" s="240"/>
      <c r="D3" s="240"/>
      <c r="E3" s="240"/>
      <c r="F3" s="240"/>
      <c r="G3" s="241"/>
    </row>
    <row r="4" spans="1:7" ht="24.95" hidden="1" customHeight="1" x14ac:dyDescent="0.2">
      <c r="A4" s="79" t="s">
        <v>8</v>
      </c>
      <c r="B4" s="78"/>
      <c r="C4" s="240"/>
      <c r="D4" s="240"/>
      <c r="E4" s="240"/>
      <c r="F4" s="240"/>
      <c r="G4" s="241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36"/>
  <sheetViews>
    <sheetView topLeftCell="A78" workbookViewId="0">
      <selection activeCell="O23" sqref="O23"/>
    </sheetView>
  </sheetViews>
  <sheetFormatPr defaultRowHeight="12.75" outlineLevelRow="1" x14ac:dyDescent="0.2"/>
  <cols>
    <col min="1" max="1" width="4.28515625" customWidth="1"/>
    <col min="2" max="2" width="14.42578125" style="93" customWidth="1"/>
    <col min="3" max="3" width="38.28515625" style="9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2" max="13" width="0" hidden="1" customWidth="1"/>
    <col min="18" max="21" width="0" hidden="1" customWidth="1"/>
    <col min="29" max="39" width="0" hidden="1" customWidth="1"/>
  </cols>
  <sheetData>
    <row r="1" spans="1:60" ht="15.75" customHeight="1" x14ac:dyDescent="0.25">
      <c r="A1" s="242" t="s">
        <v>6</v>
      </c>
      <c r="B1" s="242"/>
      <c r="C1" s="242"/>
      <c r="D1" s="242"/>
      <c r="E1" s="242"/>
      <c r="F1" s="242"/>
      <c r="G1" s="242"/>
      <c r="AE1" t="s">
        <v>78</v>
      </c>
    </row>
    <row r="2" spans="1:60" ht="24.95" customHeight="1" x14ac:dyDescent="0.2">
      <c r="A2" s="141" t="s">
        <v>77</v>
      </c>
      <c r="B2" s="139"/>
      <c r="C2" s="243" t="s">
        <v>46</v>
      </c>
      <c r="D2" s="244"/>
      <c r="E2" s="244"/>
      <c r="F2" s="244"/>
      <c r="G2" s="245"/>
      <c r="AE2" t="s">
        <v>79</v>
      </c>
    </row>
    <row r="3" spans="1:60" ht="24.95" customHeight="1" x14ac:dyDescent="0.2">
      <c r="A3" s="142" t="s">
        <v>7</v>
      </c>
      <c r="B3" s="140"/>
      <c r="C3" s="246" t="s">
        <v>43</v>
      </c>
      <c r="D3" s="247"/>
      <c r="E3" s="247"/>
      <c r="F3" s="247"/>
      <c r="G3" s="248"/>
      <c r="AE3" t="s">
        <v>80</v>
      </c>
    </row>
    <row r="4" spans="1:60" ht="24.95" hidden="1" customHeight="1" x14ac:dyDescent="0.2">
      <c r="A4" s="142" t="s">
        <v>8</v>
      </c>
      <c r="B4" s="140"/>
      <c r="C4" s="246"/>
      <c r="D4" s="247"/>
      <c r="E4" s="247"/>
      <c r="F4" s="247"/>
      <c r="G4" s="248"/>
      <c r="AE4" t="s">
        <v>81</v>
      </c>
    </row>
    <row r="5" spans="1:60" hidden="1" x14ac:dyDescent="0.2">
      <c r="A5" s="143" t="s">
        <v>82</v>
      </c>
      <c r="B5" s="144"/>
      <c r="C5" s="145"/>
      <c r="D5" s="146"/>
      <c r="E5" s="146"/>
      <c r="F5" s="146"/>
      <c r="G5" s="147"/>
      <c r="AE5" t="s">
        <v>83</v>
      </c>
    </row>
    <row r="7" spans="1:60" ht="38.25" x14ac:dyDescent="0.2">
      <c r="A7" s="152" t="s">
        <v>84</v>
      </c>
      <c r="B7" s="153" t="s">
        <v>85</v>
      </c>
      <c r="C7" s="153" t="s">
        <v>86</v>
      </c>
      <c r="D7" s="152" t="s">
        <v>87</v>
      </c>
      <c r="E7" s="152" t="s">
        <v>88</v>
      </c>
      <c r="F7" s="148" t="s">
        <v>89</v>
      </c>
      <c r="G7" s="170" t="s">
        <v>28</v>
      </c>
      <c r="H7" s="171" t="s">
        <v>29</v>
      </c>
      <c r="I7" s="171" t="s">
        <v>90</v>
      </c>
      <c r="J7" s="171" t="s">
        <v>30</v>
      </c>
      <c r="K7" s="171" t="s">
        <v>91</v>
      </c>
      <c r="L7" s="171" t="s">
        <v>92</v>
      </c>
      <c r="M7" s="171" t="s">
        <v>93</v>
      </c>
      <c r="N7" s="171" t="s">
        <v>94</v>
      </c>
      <c r="O7" s="171" t="s">
        <v>95</v>
      </c>
      <c r="P7" s="171" t="s">
        <v>96</v>
      </c>
      <c r="Q7" s="171" t="s">
        <v>97</v>
      </c>
      <c r="R7" s="171" t="s">
        <v>98</v>
      </c>
      <c r="S7" s="171" t="s">
        <v>99</v>
      </c>
      <c r="T7" s="171" t="s">
        <v>100</v>
      </c>
      <c r="U7" s="155" t="s">
        <v>101</v>
      </c>
    </row>
    <row r="8" spans="1:60" x14ac:dyDescent="0.2">
      <c r="A8" s="172" t="s">
        <v>102</v>
      </c>
      <c r="B8" s="173" t="s">
        <v>57</v>
      </c>
      <c r="C8" s="174" t="s">
        <v>58</v>
      </c>
      <c r="D8" s="175"/>
      <c r="E8" s="176"/>
      <c r="F8" s="177"/>
      <c r="G8" s="177">
        <f>SUMIF(AE9:AE34,"&lt;&gt;NOR",G9:G34)</f>
        <v>0</v>
      </c>
      <c r="H8" s="177"/>
      <c r="I8" s="177">
        <f>SUM(I9:I34)</f>
        <v>0</v>
      </c>
      <c r="J8" s="177"/>
      <c r="K8" s="177">
        <f>SUM(K9:K34)</f>
        <v>0</v>
      </c>
      <c r="L8" s="177"/>
      <c r="M8" s="177">
        <f>SUM(M9:M34)</f>
        <v>0</v>
      </c>
      <c r="N8" s="154"/>
      <c r="O8" s="154">
        <f>SUM(O9:O34)</f>
        <v>0</v>
      </c>
      <c r="P8" s="154"/>
      <c r="Q8" s="154">
        <f>SUM(Q9:Q34)</f>
        <v>61.942200000000007</v>
      </c>
      <c r="R8" s="154"/>
      <c r="S8" s="154"/>
      <c r="T8" s="172"/>
      <c r="U8" s="154">
        <f>SUM(U9:U34)</f>
        <v>71.889999999999986</v>
      </c>
      <c r="AE8" t="s">
        <v>103</v>
      </c>
    </row>
    <row r="9" spans="1:60" outlineLevel="1" x14ac:dyDescent="0.2">
      <c r="A9" s="150">
        <v>1</v>
      </c>
      <c r="B9" s="156"/>
      <c r="C9" s="185" t="s">
        <v>104</v>
      </c>
      <c r="D9" s="158" t="s">
        <v>105</v>
      </c>
      <c r="E9" s="165">
        <v>6.8</v>
      </c>
      <c r="F9" s="168"/>
      <c r="G9" s="168"/>
      <c r="H9" s="168"/>
      <c r="I9" s="168"/>
      <c r="J9" s="168"/>
      <c r="K9" s="168"/>
      <c r="L9" s="168">
        <v>21</v>
      </c>
      <c r="M9" s="168">
        <f>G9*(1+L9/100)</f>
        <v>0</v>
      </c>
      <c r="N9" s="159">
        <v>0</v>
      </c>
      <c r="O9" s="159">
        <f>ROUND(E9*N9,5)</f>
        <v>0</v>
      </c>
      <c r="P9" s="159">
        <v>0.13800000000000001</v>
      </c>
      <c r="Q9" s="159">
        <f>ROUND(E9*P9,5)</f>
        <v>0.93840000000000001</v>
      </c>
      <c r="R9" s="159"/>
      <c r="S9" s="159"/>
      <c r="T9" s="160">
        <v>0.16</v>
      </c>
      <c r="U9" s="159">
        <f>ROUND(E9*T9,2)</f>
        <v>1.0900000000000001</v>
      </c>
      <c r="V9" s="149"/>
      <c r="W9" s="149"/>
      <c r="X9" s="149"/>
      <c r="Y9" s="149"/>
      <c r="Z9" s="149"/>
      <c r="AA9" s="149"/>
      <c r="AB9" s="149"/>
      <c r="AC9" s="149"/>
      <c r="AD9" s="149"/>
      <c r="AE9" s="149" t="s">
        <v>106</v>
      </c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1" x14ac:dyDescent="0.2">
      <c r="A10" s="150"/>
      <c r="B10" s="156"/>
      <c r="C10" s="186" t="s">
        <v>107</v>
      </c>
      <c r="D10" s="161"/>
      <c r="E10" s="166">
        <v>6.8</v>
      </c>
      <c r="F10" s="168"/>
      <c r="G10" s="168"/>
      <c r="H10" s="168"/>
      <c r="I10" s="168"/>
      <c r="J10" s="168"/>
      <c r="K10" s="168"/>
      <c r="L10" s="168"/>
      <c r="M10" s="168"/>
      <c r="N10" s="159"/>
      <c r="O10" s="159"/>
      <c r="P10" s="159"/>
      <c r="Q10" s="159"/>
      <c r="R10" s="159"/>
      <c r="S10" s="159"/>
      <c r="T10" s="160"/>
      <c r="U10" s="159"/>
      <c r="V10" s="149"/>
      <c r="W10" s="149"/>
      <c r="X10" s="149"/>
      <c r="Y10" s="149"/>
      <c r="Z10" s="149"/>
      <c r="AA10" s="149"/>
      <c r="AB10" s="149"/>
      <c r="AC10" s="149"/>
      <c r="AD10" s="149"/>
      <c r="AE10" s="149" t="s">
        <v>108</v>
      </c>
      <c r="AF10" s="149">
        <v>0</v>
      </c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 x14ac:dyDescent="0.2">
      <c r="A11" s="150"/>
      <c r="B11" s="156"/>
      <c r="C11" s="186" t="s">
        <v>109</v>
      </c>
      <c r="D11" s="161"/>
      <c r="E11" s="166"/>
      <c r="F11" s="168"/>
      <c r="G11" s="168"/>
      <c r="H11" s="168"/>
      <c r="I11" s="168"/>
      <c r="J11" s="168"/>
      <c r="K11" s="168"/>
      <c r="L11" s="168"/>
      <c r="M11" s="168"/>
      <c r="N11" s="159"/>
      <c r="O11" s="159"/>
      <c r="P11" s="159"/>
      <c r="Q11" s="159"/>
      <c r="R11" s="159"/>
      <c r="S11" s="159"/>
      <c r="T11" s="160"/>
      <c r="U11" s="159"/>
      <c r="V11" s="149"/>
      <c r="W11" s="149"/>
      <c r="X11" s="149"/>
      <c r="Y11" s="149"/>
      <c r="Z11" s="149"/>
      <c r="AA11" s="149"/>
      <c r="AB11" s="149"/>
      <c r="AC11" s="149"/>
      <c r="AD11" s="149"/>
      <c r="AE11" s="149" t="s">
        <v>108</v>
      </c>
      <c r="AF11" s="149">
        <v>0</v>
      </c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1" x14ac:dyDescent="0.2">
      <c r="A12" s="150"/>
      <c r="B12" s="156"/>
      <c r="C12" s="186" t="s">
        <v>110</v>
      </c>
      <c r="D12" s="161"/>
      <c r="E12" s="166"/>
      <c r="F12" s="168"/>
      <c r="G12" s="168"/>
      <c r="H12" s="168"/>
      <c r="I12" s="168"/>
      <c r="J12" s="168"/>
      <c r="K12" s="168"/>
      <c r="L12" s="168"/>
      <c r="M12" s="168"/>
      <c r="N12" s="159"/>
      <c r="O12" s="159"/>
      <c r="P12" s="159"/>
      <c r="Q12" s="159"/>
      <c r="R12" s="159"/>
      <c r="S12" s="159"/>
      <c r="T12" s="160"/>
      <c r="U12" s="159"/>
      <c r="V12" s="149"/>
      <c r="W12" s="149"/>
      <c r="X12" s="149"/>
      <c r="Y12" s="149"/>
      <c r="Z12" s="149"/>
      <c r="AA12" s="149"/>
      <c r="AB12" s="149"/>
      <c r="AC12" s="149"/>
      <c r="AD12" s="149"/>
      <c r="AE12" s="149" t="s">
        <v>108</v>
      </c>
      <c r="AF12" s="149">
        <v>0</v>
      </c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1" x14ac:dyDescent="0.2">
      <c r="A13" s="150">
        <v>2</v>
      </c>
      <c r="B13" s="156"/>
      <c r="C13" s="185" t="s">
        <v>111</v>
      </c>
      <c r="D13" s="158" t="s">
        <v>105</v>
      </c>
      <c r="E13" s="165">
        <v>90.6666666666667</v>
      </c>
      <c r="F13" s="168"/>
      <c r="G13" s="168"/>
      <c r="H13" s="168"/>
      <c r="I13" s="168"/>
      <c r="J13" s="168"/>
      <c r="K13" s="168"/>
      <c r="L13" s="168">
        <v>21</v>
      </c>
      <c r="M13" s="168">
        <f>G13*(1+L13/100)</f>
        <v>0</v>
      </c>
      <c r="N13" s="159">
        <v>0</v>
      </c>
      <c r="O13" s="159">
        <f>ROUND(E13*N13,5)</f>
        <v>0</v>
      </c>
      <c r="P13" s="159">
        <v>0.66</v>
      </c>
      <c r="Q13" s="159">
        <f>ROUND(E13*P13,5)</f>
        <v>59.84</v>
      </c>
      <c r="R13" s="159"/>
      <c r="S13" s="159"/>
      <c r="T13" s="160">
        <v>0.11899999999999999</v>
      </c>
      <c r="U13" s="159">
        <f>ROUND(E13*T13,2)</f>
        <v>10.79</v>
      </c>
      <c r="V13" s="149"/>
      <c r="W13" s="149"/>
      <c r="X13" s="149"/>
      <c r="Y13" s="149"/>
      <c r="Z13" s="149"/>
      <c r="AA13" s="149"/>
      <c r="AB13" s="149"/>
      <c r="AC13" s="149"/>
      <c r="AD13" s="149"/>
      <c r="AE13" s="149" t="s">
        <v>106</v>
      </c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1" x14ac:dyDescent="0.2">
      <c r="A14" s="150"/>
      <c r="B14" s="156"/>
      <c r="C14" s="186" t="s">
        <v>112</v>
      </c>
      <c r="D14" s="161"/>
      <c r="E14" s="166">
        <v>90.6666666666667</v>
      </c>
      <c r="F14" s="168"/>
      <c r="G14" s="168"/>
      <c r="H14" s="168"/>
      <c r="I14" s="168"/>
      <c r="J14" s="168"/>
      <c r="K14" s="168"/>
      <c r="L14" s="168"/>
      <c r="M14" s="168"/>
      <c r="N14" s="159"/>
      <c r="O14" s="159"/>
      <c r="P14" s="159"/>
      <c r="Q14" s="159"/>
      <c r="R14" s="159"/>
      <c r="S14" s="159"/>
      <c r="T14" s="160"/>
      <c r="U14" s="159"/>
      <c r="V14" s="149"/>
      <c r="W14" s="149"/>
      <c r="X14" s="149"/>
      <c r="Y14" s="149"/>
      <c r="Z14" s="149"/>
      <c r="AA14" s="149"/>
      <c r="AB14" s="149"/>
      <c r="AC14" s="149"/>
      <c r="AD14" s="149"/>
      <c r="AE14" s="149" t="s">
        <v>108</v>
      </c>
      <c r="AF14" s="149">
        <v>0</v>
      </c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 x14ac:dyDescent="0.2">
      <c r="A15" s="150"/>
      <c r="B15" s="156"/>
      <c r="C15" s="186" t="s">
        <v>113</v>
      </c>
      <c r="D15" s="161"/>
      <c r="E15" s="166"/>
      <c r="F15" s="168"/>
      <c r="G15" s="168"/>
      <c r="H15" s="168"/>
      <c r="I15" s="168"/>
      <c r="J15" s="168"/>
      <c r="K15" s="168"/>
      <c r="L15" s="168"/>
      <c r="M15" s="168"/>
      <c r="N15" s="159"/>
      <c r="O15" s="159"/>
      <c r="P15" s="159"/>
      <c r="Q15" s="159"/>
      <c r="R15" s="159"/>
      <c r="S15" s="159"/>
      <c r="T15" s="160"/>
      <c r="U15" s="159"/>
      <c r="V15" s="149"/>
      <c r="W15" s="149"/>
      <c r="X15" s="149"/>
      <c r="Y15" s="149"/>
      <c r="Z15" s="149"/>
      <c r="AA15" s="149"/>
      <c r="AB15" s="149"/>
      <c r="AC15" s="149"/>
      <c r="AD15" s="149"/>
      <c r="AE15" s="149" t="s">
        <v>108</v>
      </c>
      <c r="AF15" s="149">
        <v>0</v>
      </c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 x14ac:dyDescent="0.2">
      <c r="A16" s="150"/>
      <c r="B16" s="156"/>
      <c r="C16" s="186" t="s">
        <v>114</v>
      </c>
      <c r="D16" s="161"/>
      <c r="E16" s="166"/>
      <c r="F16" s="168"/>
      <c r="G16" s="168"/>
      <c r="H16" s="168"/>
      <c r="I16" s="168"/>
      <c r="J16" s="168"/>
      <c r="K16" s="168"/>
      <c r="L16" s="168"/>
      <c r="M16" s="168"/>
      <c r="N16" s="159"/>
      <c r="O16" s="159"/>
      <c r="P16" s="159"/>
      <c r="Q16" s="159"/>
      <c r="R16" s="159"/>
      <c r="S16" s="159"/>
      <c r="T16" s="160"/>
      <c r="U16" s="159"/>
      <c r="V16" s="149"/>
      <c r="W16" s="149"/>
      <c r="X16" s="149"/>
      <c r="Y16" s="149"/>
      <c r="Z16" s="149"/>
      <c r="AA16" s="149"/>
      <c r="AB16" s="149"/>
      <c r="AC16" s="149"/>
      <c r="AD16" s="149"/>
      <c r="AE16" s="149" t="s">
        <v>108</v>
      </c>
      <c r="AF16" s="149">
        <v>0</v>
      </c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1" x14ac:dyDescent="0.2">
      <c r="A17" s="150">
        <v>3</v>
      </c>
      <c r="B17" s="156"/>
      <c r="C17" s="185" t="s">
        <v>115</v>
      </c>
      <c r="D17" s="158" t="s">
        <v>105</v>
      </c>
      <c r="E17" s="165">
        <v>10.58</v>
      </c>
      <c r="F17" s="168"/>
      <c r="G17" s="168"/>
      <c r="H17" s="168"/>
      <c r="I17" s="168"/>
      <c r="J17" s="168"/>
      <c r="K17" s="168"/>
      <c r="L17" s="168">
        <v>21</v>
      </c>
      <c r="M17" s="168">
        <f>G17*(1+L17/100)</f>
        <v>0</v>
      </c>
      <c r="N17" s="159">
        <v>0</v>
      </c>
      <c r="O17" s="159">
        <f>ROUND(E17*N17,5)</f>
        <v>0</v>
      </c>
      <c r="P17" s="159">
        <v>0.11</v>
      </c>
      <c r="Q17" s="159">
        <f>ROUND(E17*P17,5)</f>
        <v>1.1637999999999999</v>
      </c>
      <c r="R17" s="159"/>
      <c r="S17" s="159"/>
      <c r="T17" s="160">
        <v>0.08</v>
      </c>
      <c r="U17" s="159">
        <f>ROUND(E17*T17,2)</f>
        <v>0.85</v>
      </c>
      <c r="V17" s="149"/>
      <c r="W17" s="149"/>
      <c r="X17" s="149"/>
      <c r="Y17" s="149"/>
      <c r="Z17" s="149"/>
      <c r="AA17" s="149"/>
      <c r="AB17" s="149"/>
      <c r="AC17" s="149"/>
      <c r="AD17" s="149"/>
      <c r="AE17" s="149" t="s">
        <v>106</v>
      </c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1" x14ac:dyDescent="0.2">
      <c r="A18" s="150"/>
      <c r="B18" s="156"/>
      <c r="C18" s="186" t="s">
        <v>116</v>
      </c>
      <c r="D18" s="161"/>
      <c r="E18" s="166">
        <v>10.58</v>
      </c>
      <c r="F18" s="168"/>
      <c r="G18" s="168"/>
      <c r="H18" s="168"/>
      <c r="I18" s="168"/>
      <c r="J18" s="168"/>
      <c r="K18" s="168"/>
      <c r="L18" s="168"/>
      <c r="M18" s="168"/>
      <c r="N18" s="159"/>
      <c r="O18" s="159"/>
      <c r="P18" s="159"/>
      <c r="Q18" s="159"/>
      <c r="R18" s="159"/>
      <c r="S18" s="159"/>
      <c r="T18" s="160"/>
      <c r="U18" s="159"/>
      <c r="V18" s="149"/>
      <c r="W18" s="149"/>
      <c r="X18" s="149"/>
      <c r="Y18" s="149"/>
      <c r="Z18" s="149"/>
      <c r="AA18" s="149"/>
      <c r="AB18" s="149"/>
      <c r="AC18" s="149"/>
      <c r="AD18" s="149"/>
      <c r="AE18" s="149" t="s">
        <v>108</v>
      </c>
      <c r="AF18" s="149">
        <v>0</v>
      </c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 x14ac:dyDescent="0.2">
      <c r="A19" s="150"/>
      <c r="B19" s="156"/>
      <c r="C19" s="186" t="s">
        <v>117</v>
      </c>
      <c r="D19" s="161"/>
      <c r="E19" s="166"/>
      <c r="F19" s="168"/>
      <c r="G19" s="168"/>
      <c r="H19" s="168"/>
      <c r="I19" s="168"/>
      <c r="J19" s="168"/>
      <c r="K19" s="168"/>
      <c r="L19" s="168"/>
      <c r="M19" s="168"/>
      <c r="N19" s="159"/>
      <c r="O19" s="159"/>
      <c r="P19" s="159"/>
      <c r="Q19" s="159"/>
      <c r="R19" s="159"/>
      <c r="S19" s="159"/>
      <c r="T19" s="160"/>
      <c r="U19" s="159"/>
      <c r="V19" s="149"/>
      <c r="W19" s="149"/>
      <c r="X19" s="149"/>
      <c r="Y19" s="149"/>
      <c r="Z19" s="149"/>
      <c r="AA19" s="149"/>
      <c r="AB19" s="149"/>
      <c r="AC19" s="149"/>
      <c r="AD19" s="149"/>
      <c r="AE19" s="149" t="s">
        <v>108</v>
      </c>
      <c r="AF19" s="149">
        <v>0</v>
      </c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1" x14ac:dyDescent="0.2">
      <c r="A20" s="150">
        <v>4</v>
      </c>
      <c r="B20" s="156"/>
      <c r="C20" s="185" t="s">
        <v>118</v>
      </c>
      <c r="D20" s="158" t="s">
        <v>119</v>
      </c>
      <c r="E20" s="165">
        <v>16.220749999999999</v>
      </c>
      <c r="F20" s="168"/>
      <c r="G20" s="168"/>
      <c r="H20" s="168"/>
      <c r="I20" s="168"/>
      <c r="J20" s="168"/>
      <c r="K20" s="168"/>
      <c r="L20" s="168">
        <v>21</v>
      </c>
      <c r="M20" s="168">
        <f>G20*(1+L20/100)</f>
        <v>0</v>
      </c>
      <c r="N20" s="159">
        <v>0</v>
      </c>
      <c r="O20" s="159">
        <f>ROUND(E20*N20,5)</f>
        <v>0</v>
      </c>
      <c r="P20" s="159">
        <v>0</v>
      </c>
      <c r="Q20" s="159">
        <f>ROUND(E20*P20,5)</f>
        <v>0</v>
      </c>
      <c r="R20" s="159"/>
      <c r="S20" s="159"/>
      <c r="T20" s="160">
        <v>1.548</v>
      </c>
      <c r="U20" s="159">
        <f>ROUND(E20*T20,2)</f>
        <v>25.11</v>
      </c>
      <c r="V20" s="149"/>
      <c r="W20" s="149"/>
      <c r="X20" s="149"/>
      <c r="Y20" s="149"/>
      <c r="Z20" s="149"/>
      <c r="AA20" s="149"/>
      <c r="AB20" s="149"/>
      <c r="AC20" s="149"/>
      <c r="AD20" s="149"/>
      <c r="AE20" s="149" t="s">
        <v>106</v>
      </c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 x14ac:dyDescent="0.2">
      <c r="A21" s="150"/>
      <c r="B21" s="156"/>
      <c r="C21" s="186" t="s">
        <v>120</v>
      </c>
      <c r="D21" s="161"/>
      <c r="E21" s="166"/>
      <c r="F21" s="168"/>
      <c r="G21" s="168"/>
      <c r="H21" s="168"/>
      <c r="I21" s="168"/>
      <c r="J21" s="168"/>
      <c r="K21" s="168"/>
      <c r="L21" s="168"/>
      <c r="M21" s="168"/>
      <c r="N21" s="159"/>
      <c r="O21" s="159"/>
      <c r="P21" s="159"/>
      <c r="Q21" s="159"/>
      <c r="R21" s="159"/>
      <c r="S21" s="159"/>
      <c r="T21" s="160"/>
      <c r="U21" s="159"/>
      <c r="V21" s="149"/>
      <c r="W21" s="149"/>
      <c r="X21" s="149"/>
      <c r="Y21" s="149"/>
      <c r="Z21" s="149"/>
      <c r="AA21" s="149"/>
      <c r="AB21" s="149"/>
      <c r="AC21" s="149"/>
      <c r="AD21" s="149"/>
      <c r="AE21" s="149" t="s">
        <v>108</v>
      </c>
      <c r="AF21" s="149">
        <v>0</v>
      </c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ht="22.5" outlineLevel="1" x14ac:dyDescent="0.2">
      <c r="A22" s="150"/>
      <c r="B22" s="156"/>
      <c r="C22" s="186" t="s">
        <v>121</v>
      </c>
      <c r="D22" s="161"/>
      <c r="E22" s="166">
        <v>3.85</v>
      </c>
      <c r="F22" s="168"/>
      <c r="G22" s="168"/>
      <c r="H22" s="168"/>
      <c r="I22" s="168"/>
      <c r="J22" s="168"/>
      <c r="K22" s="168"/>
      <c r="L22" s="168"/>
      <c r="M22" s="168"/>
      <c r="N22" s="159"/>
      <c r="O22" s="159"/>
      <c r="P22" s="159"/>
      <c r="Q22" s="159"/>
      <c r="R22" s="159"/>
      <c r="S22" s="159"/>
      <c r="T22" s="160"/>
      <c r="U22" s="159"/>
      <c r="V22" s="149"/>
      <c r="W22" s="149"/>
      <c r="X22" s="149"/>
      <c r="Y22" s="149"/>
      <c r="Z22" s="149"/>
      <c r="AA22" s="149"/>
      <c r="AB22" s="149"/>
      <c r="AC22" s="149"/>
      <c r="AD22" s="149"/>
      <c r="AE22" s="149" t="s">
        <v>108</v>
      </c>
      <c r="AF22" s="149">
        <v>0</v>
      </c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1" x14ac:dyDescent="0.2">
      <c r="A23" s="150"/>
      <c r="B23" s="156"/>
      <c r="C23" s="186" t="s">
        <v>122</v>
      </c>
      <c r="D23" s="161"/>
      <c r="E23" s="166">
        <v>12.370749999999999</v>
      </c>
      <c r="F23" s="168"/>
      <c r="G23" s="168"/>
      <c r="H23" s="168"/>
      <c r="I23" s="168"/>
      <c r="J23" s="168"/>
      <c r="K23" s="168"/>
      <c r="L23" s="168"/>
      <c r="M23" s="168"/>
      <c r="N23" s="159"/>
      <c r="O23" s="159"/>
      <c r="P23" s="159"/>
      <c r="Q23" s="159"/>
      <c r="R23" s="159"/>
      <c r="S23" s="159"/>
      <c r="T23" s="160"/>
      <c r="U23" s="159"/>
      <c r="V23" s="149"/>
      <c r="W23" s="149"/>
      <c r="X23" s="149"/>
      <c r="Y23" s="149"/>
      <c r="Z23" s="149"/>
      <c r="AA23" s="149"/>
      <c r="AB23" s="149"/>
      <c r="AC23" s="149"/>
      <c r="AD23" s="149"/>
      <c r="AE23" s="149" t="s">
        <v>108</v>
      </c>
      <c r="AF23" s="149">
        <v>0</v>
      </c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1" x14ac:dyDescent="0.2">
      <c r="A24" s="150">
        <v>5</v>
      </c>
      <c r="B24" s="156"/>
      <c r="C24" s="185" t="s">
        <v>123</v>
      </c>
      <c r="D24" s="158" t="s">
        <v>105</v>
      </c>
      <c r="E24" s="165">
        <v>544</v>
      </c>
      <c r="F24" s="168"/>
      <c r="G24" s="168"/>
      <c r="H24" s="168"/>
      <c r="I24" s="168"/>
      <c r="J24" s="168"/>
      <c r="K24" s="168"/>
      <c r="L24" s="168">
        <v>21</v>
      </c>
      <c r="M24" s="168">
        <f>G24*(1+L24/100)</f>
        <v>0</v>
      </c>
      <c r="N24" s="159">
        <v>0</v>
      </c>
      <c r="O24" s="159">
        <f>ROUND(E24*N24,5)</f>
        <v>0</v>
      </c>
      <c r="P24" s="159">
        <v>0</v>
      </c>
      <c r="Q24" s="159">
        <f>ROUND(E24*P24,5)</f>
        <v>0</v>
      </c>
      <c r="R24" s="159"/>
      <c r="S24" s="159"/>
      <c r="T24" s="160">
        <v>1.7999999999999999E-2</v>
      </c>
      <c r="U24" s="159">
        <f>ROUND(E24*T24,2)</f>
        <v>9.7899999999999991</v>
      </c>
      <c r="V24" s="149"/>
      <c r="W24" s="149"/>
      <c r="X24" s="149"/>
      <c r="Y24" s="149"/>
      <c r="Z24" s="149"/>
      <c r="AA24" s="149"/>
      <c r="AB24" s="149"/>
      <c r="AC24" s="149"/>
      <c r="AD24" s="149"/>
      <c r="AE24" s="149" t="s">
        <v>106</v>
      </c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1" x14ac:dyDescent="0.2">
      <c r="A25" s="150"/>
      <c r="B25" s="156"/>
      <c r="C25" s="186" t="s">
        <v>120</v>
      </c>
      <c r="D25" s="161"/>
      <c r="E25" s="166"/>
      <c r="F25" s="168"/>
      <c r="G25" s="168"/>
      <c r="H25" s="168"/>
      <c r="I25" s="168"/>
      <c r="J25" s="168"/>
      <c r="K25" s="168"/>
      <c r="L25" s="168"/>
      <c r="M25" s="168"/>
      <c r="N25" s="159"/>
      <c r="O25" s="159"/>
      <c r="P25" s="159"/>
      <c r="Q25" s="159"/>
      <c r="R25" s="159"/>
      <c r="S25" s="159"/>
      <c r="T25" s="160"/>
      <c r="U25" s="159"/>
      <c r="V25" s="149"/>
      <c r="W25" s="149"/>
      <c r="X25" s="149"/>
      <c r="Y25" s="149"/>
      <c r="Z25" s="149"/>
      <c r="AA25" s="149"/>
      <c r="AB25" s="149"/>
      <c r="AC25" s="149"/>
      <c r="AD25" s="149"/>
      <c r="AE25" s="149" t="s">
        <v>108</v>
      </c>
      <c r="AF25" s="149">
        <v>0</v>
      </c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1" x14ac:dyDescent="0.2">
      <c r="A26" s="150"/>
      <c r="B26" s="156"/>
      <c r="C26" s="186" t="s">
        <v>124</v>
      </c>
      <c r="D26" s="161"/>
      <c r="E26" s="166">
        <v>544</v>
      </c>
      <c r="F26" s="168"/>
      <c r="G26" s="168"/>
      <c r="H26" s="168"/>
      <c r="I26" s="168"/>
      <c r="J26" s="168"/>
      <c r="K26" s="168"/>
      <c r="L26" s="168"/>
      <c r="M26" s="168"/>
      <c r="N26" s="159"/>
      <c r="O26" s="159"/>
      <c r="P26" s="159"/>
      <c r="Q26" s="159"/>
      <c r="R26" s="159"/>
      <c r="S26" s="159"/>
      <c r="T26" s="160"/>
      <c r="U26" s="159"/>
      <c r="V26" s="149"/>
      <c r="W26" s="149"/>
      <c r="X26" s="149"/>
      <c r="Y26" s="149"/>
      <c r="Z26" s="149"/>
      <c r="AA26" s="149"/>
      <c r="AB26" s="149"/>
      <c r="AC26" s="149"/>
      <c r="AD26" s="149"/>
      <c r="AE26" s="149" t="s">
        <v>108</v>
      </c>
      <c r="AF26" s="149">
        <v>0</v>
      </c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1" x14ac:dyDescent="0.2">
      <c r="A27" s="150">
        <v>6</v>
      </c>
      <c r="B27" s="156"/>
      <c r="C27" s="185" t="s">
        <v>125</v>
      </c>
      <c r="D27" s="158" t="s">
        <v>105</v>
      </c>
      <c r="E27" s="165">
        <v>108.3</v>
      </c>
      <c r="F27" s="168"/>
      <c r="G27" s="168"/>
      <c r="H27" s="168"/>
      <c r="I27" s="168"/>
      <c r="J27" s="168"/>
      <c r="K27" s="168"/>
      <c r="L27" s="168">
        <v>21</v>
      </c>
      <c r="M27" s="168">
        <f>G27*(1+L27/100)</f>
        <v>0</v>
      </c>
      <c r="N27" s="159">
        <v>0</v>
      </c>
      <c r="O27" s="159">
        <f>ROUND(E27*N27,5)</f>
        <v>0</v>
      </c>
      <c r="P27" s="159">
        <v>0</v>
      </c>
      <c r="Q27" s="159">
        <f>ROUND(E27*P27,5)</f>
        <v>0</v>
      </c>
      <c r="R27" s="159"/>
      <c r="S27" s="159"/>
      <c r="T27" s="160">
        <v>9.6000000000000002E-2</v>
      </c>
      <c r="U27" s="159">
        <f>ROUND(E27*T27,2)</f>
        <v>10.4</v>
      </c>
      <c r="V27" s="149"/>
      <c r="W27" s="149"/>
      <c r="X27" s="149"/>
      <c r="Y27" s="149"/>
      <c r="Z27" s="149"/>
      <c r="AA27" s="149"/>
      <c r="AB27" s="149"/>
      <c r="AC27" s="149"/>
      <c r="AD27" s="149"/>
      <c r="AE27" s="149" t="s">
        <v>106</v>
      </c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outlineLevel="1" x14ac:dyDescent="0.2">
      <c r="A28" s="150"/>
      <c r="B28" s="156"/>
      <c r="C28" s="186" t="s">
        <v>120</v>
      </c>
      <c r="D28" s="161"/>
      <c r="E28" s="166"/>
      <c r="F28" s="168"/>
      <c r="G28" s="168"/>
      <c r="H28" s="168"/>
      <c r="I28" s="168"/>
      <c r="J28" s="168"/>
      <c r="K28" s="168"/>
      <c r="L28" s="168"/>
      <c r="M28" s="168"/>
      <c r="N28" s="159"/>
      <c r="O28" s="159"/>
      <c r="P28" s="159"/>
      <c r="Q28" s="159"/>
      <c r="R28" s="159"/>
      <c r="S28" s="159"/>
      <c r="T28" s="160"/>
      <c r="U28" s="159"/>
      <c r="V28" s="149"/>
      <c r="W28" s="149"/>
      <c r="X28" s="149"/>
      <c r="Y28" s="149"/>
      <c r="Z28" s="149"/>
      <c r="AA28" s="149"/>
      <c r="AB28" s="149"/>
      <c r="AC28" s="149"/>
      <c r="AD28" s="149"/>
      <c r="AE28" s="149" t="s">
        <v>108</v>
      </c>
      <c r="AF28" s="149">
        <v>0</v>
      </c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1" x14ac:dyDescent="0.2">
      <c r="A29" s="150"/>
      <c r="B29" s="156"/>
      <c r="C29" s="186" t="s">
        <v>126</v>
      </c>
      <c r="D29" s="161"/>
      <c r="E29" s="166">
        <v>44</v>
      </c>
      <c r="F29" s="168"/>
      <c r="G29" s="168"/>
      <c r="H29" s="168"/>
      <c r="I29" s="168"/>
      <c r="J29" s="168"/>
      <c r="K29" s="168"/>
      <c r="L29" s="168"/>
      <c r="M29" s="168"/>
      <c r="N29" s="159"/>
      <c r="O29" s="159"/>
      <c r="P29" s="159"/>
      <c r="Q29" s="159"/>
      <c r="R29" s="159"/>
      <c r="S29" s="159"/>
      <c r="T29" s="160"/>
      <c r="U29" s="159"/>
      <c r="V29" s="149"/>
      <c r="W29" s="149"/>
      <c r="X29" s="149"/>
      <c r="Y29" s="149"/>
      <c r="Z29" s="149"/>
      <c r="AA29" s="149"/>
      <c r="AB29" s="149"/>
      <c r="AC29" s="149"/>
      <c r="AD29" s="149"/>
      <c r="AE29" s="149" t="s">
        <v>108</v>
      </c>
      <c r="AF29" s="149">
        <v>0</v>
      </c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1" x14ac:dyDescent="0.2">
      <c r="A30" s="150"/>
      <c r="B30" s="156"/>
      <c r="C30" s="186" t="s">
        <v>127</v>
      </c>
      <c r="D30" s="161"/>
      <c r="E30" s="166">
        <v>64.3</v>
      </c>
      <c r="F30" s="168"/>
      <c r="G30" s="168"/>
      <c r="H30" s="168"/>
      <c r="I30" s="168"/>
      <c r="J30" s="168"/>
      <c r="K30" s="168"/>
      <c r="L30" s="168"/>
      <c r="M30" s="168"/>
      <c r="N30" s="159"/>
      <c r="O30" s="159"/>
      <c r="P30" s="159"/>
      <c r="Q30" s="159"/>
      <c r="R30" s="159"/>
      <c r="S30" s="159"/>
      <c r="T30" s="160"/>
      <c r="U30" s="159"/>
      <c r="V30" s="149"/>
      <c r="W30" s="149"/>
      <c r="X30" s="149"/>
      <c r="Y30" s="149"/>
      <c r="Z30" s="149"/>
      <c r="AA30" s="149"/>
      <c r="AB30" s="149"/>
      <c r="AC30" s="149"/>
      <c r="AD30" s="149"/>
      <c r="AE30" s="149" t="s">
        <v>108</v>
      </c>
      <c r="AF30" s="149">
        <v>0</v>
      </c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1" x14ac:dyDescent="0.2">
      <c r="A31" s="150">
        <v>7</v>
      </c>
      <c r="B31" s="156"/>
      <c r="C31" s="185" t="s">
        <v>128</v>
      </c>
      <c r="D31" s="158" t="s">
        <v>105</v>
      </c>
      <c r="E31" s="165">
        <v>108.3</v>
      </c>
      <c r="F31" s="168"/>
      <c r="G31" s="168"/>
      <c r="H31" s="168"/>
      <c r="I31" s="168"/>
      <c r="J31" s="168"/>
      <c r="K31" s="168"/>
      <c r="L31" s="168">
        <v>21</v>
      </c>
      <c r="M31" s="168">
        <f>G31*(1+L31/100)</f>
        <v>0</v>
      </c>
      <c r="N31" s="159">
        <v>0</v>
      </c>
      <c r="O31" s="159">
        <f>ROUND(E31*N31,5)</f>
        <v>0</v>
      </c>
      <c r="P31" s="159">
        <v>0</v>
      </c>
      <c r="Q31" s="159">
        <f>ROUND(E31*P31,5)</f>
        <v>0</v>
      </c>
      <c r="R31" s="159"/>
      <c r="S31" s="159"/>
      <c r="T31" s="160">
        <v>0.128</v>
      </c>
      <c r="U31" s="159">
        <f>ROUND(E31*T31,2)</f>
        <v>13.86</v>
      </c>
      <c r="V31" s="149"/>
      <c r="W31" s="149"/>
      <c r="X31" s="149"/>
      <c r="Y31" s="149"/>
      <c r="Z31" s="149"/>
      <c r="AA31" s="149"/>
      <c r="AB31" s="149"/>
      <c r="AC31" s="149"/>
      <c r="AD31" s="149"/>
      <c r="AE31" s="149" t="s">
        <v>106</v>
      </c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outlineLevel="1" x14ac:dyDescent="0.2">
      <c r="A32" s="150"/>
      <c r="B32" s="156"/>
      <c r="C32" s="186" t="s">
        <v>120</v>
      </c>
      <c r="D32" s="161"/>
      <c r="E32" s="166"/>
      <c r="F32" s="168"/>
      <c r="G32" s="168"/>
      <c r="H32" s="168"/>
      <c r="I32" s="168"/>
      <c r="J32" s="168"/>
      <c r="K32" s="168"/>
      <c r="L32" s="168"/>
      <c r="M32" s="168"/>
      <c r="N32" s="159"/>
      <c r="O32" s="159"/>
      <c r="P32" s="159"/>
      <c r="Q32" s="159"/>
      <c r="R32" s="159"/>
      <c r="S32" s="159"/>
      <c r="T32" s="160"/>
      <c r="U32" s="159"/>
      <c r="V32" s="149"/>
      <c r="W32" s="149"/>
      <c r="X32" s="149"/>
      <c r="Y32" s="149"/>
      <c r="Z32" s="149"/>
      <c r="AA32" s="149"/>
      <c r="AB32" s="149"/>
      <c r="AC32" s="149"/>
      <c r="AD32" s="149"/>
      <c r="AE32" s="149" t="s">
        <v>108</v>
      </c>
      <c r="AF32" s="149">
        <v>0</v>
      </c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1" x14ac:dyDescent="0.2">
      <c r="A33" s="150"/>
      <c r="B33" s="156"/>
      <c r="C33" s="186" t="s">
        <v>126</v>
      </c>
      <c r="D33" s="161"/>
      <c r="E33" s="166">
        <v>44</v>
      </c>
      <c r="F33" s="168"/>
      <c r="G33" s="168"/>
      <c r="H33" s="168"/>
      <c r="I33" s="168"/>
      <c r="J33" s="168"/>
      <c r="K33" s="168"/>
      <c r="L33" s="168"/>
      <c r="M33" s="168"/>
      <c r="N33" s="159"/>
      <c r="O33" s="159"/>
      <c r="P33" s="159"/>
      <c r="Q33" s="159"/>
      <c r="R33" s="159"/>
      <c r="S33" s="159"/>
      <c r="T33" s="160"/>
      <c r="U33" s="159"/>
      <c r="V33" s="149"/>
      <c r="W33" s="149"/>
      <c r="X33" s="149"/>
      <c r="Y33" s="149"/>
      <c r="Z33" s="149"/>
      <c r="AA33" s="149"/>
      <c r="AB33" s="149"/>
      <c r="AC33" s="149"/>
      <c r="AD33" s="149"/>
      <c r="AE33" s="149" t="s">
        <v>108</v>
      </c>
      <c r="AF33" s="149">
        <v>0</v>
      </c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1" x14ac:dyDescent="0.2">
      <c r="A34" s="150"/>
      <c r="B34" s="156"/>
      <c r="C34" s="186" t="s">
        <v>127</v>
      </c>
      <c r="D34" s="161"/>
      <c r="E34" s="166">
        <v>64.3</v>
      </c>
      <c r="F34" s="168"/>
      <c r="G34" s="168"/>
      <c r="H34" s="168"/>
      <c r="I34" s="168"/>
      <c r="J34" s="168"/>
      <c r="K34" s="168"/>
      <c r="L34" s="168"/>
      <c r="M34" s="168"/>
      <c r="N34" s="159"/>
      <c r="O34" s="159"/>
      <c r="P34" s="159"/>
      <c r="Q34" s="159"/>
      <c r="R34" s="159"/>
      <c r="S34" s="159"/>
      <c r="T34" s="160"/>
      <c r="U34" s="159"/>
      <c r="V34" s="149"/>
      <c r="W34" s="149"/>
      <c r="X34" s="149"/>
      <c r="Y34" s="149"/>
      <c r="Z34" s="149"/>
      <c r="AA34" s="149"/>
      <c r="AB34" s="149"/>
      <c r="AC34" s="149"/>
      <c r="AD34" s="149"/>
      <c r="AE34" s="149" t="s">
        <v>108</v>
      </c>
      <c r="AF34" s="149">
        <v>0</v>
      </c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x14ac:dyDescent="0.2">
      <c r="A35" s="151" t="s">
        <v>102</v>
      </c>
      <c r="B35" s="157" t="s">
        <v>59</v>
      </c>
      <c r="C35" s="187" t="s">
        <v>60</v>
      </c>
      <c r="D35" s="162"/>
      <c r="E35" s="167"/>
      <c r="F35" s="169"/>
      <c r="G35" s="169"/>
      <c r="H35" s="169"/>
      <c r="I35" s="169"/>
      <c r="J35" s="169"/>
      <c r="K35" s="169"/>
      <c r="L35" s="169"/>
      <c r="M35" s="169">
        <f>SUM(M36:M51)</f>
        <v>0</v>
      </c>
      <c r="N35" s="163"/>
      <c r="O35" s="163">
        <f>SUM(O36:O51)</f>
        <v>366.85474999999997</v>
      </c>
      <c r="P35" s="163"/>
      <c r="Q35" s="163">
        <f>SUM(Q36:Q51)</f>
        <v>0</v>
      </c>
      <c r="R35" s="163"/>
      <c r="S35" s="163"/>
      <c r="T35" s="164"/>
      <c r="U35" s="163">
        <f>SUM(U36:U51)</f>
        <v>75.989999999999995</v>
      </c>
      <c r="AE35" t="s">
        <v>103</v>
      </c>
    </row>
    <row r="36" spans="1:60" outlineLevel="1" x14ac:dyDescent="0.2">
      <c r="A36" s="150">
        <v>8</v>
      </c>
      <c r="B36" s="156"/>
      <c r="C36" s="185" t="s">
        <v>129</v>
      </c>
      <c r="D36" s="158" t="s">
        <v>105</v>
      </c>
      <c r="E36" s="165">
        <v>544</v>
      </c>
      <c r="F36" s="168"/>
      <c r="G36" s="168"/>
      <c r="H36" s="168"/>
      <c r="I36" s="168"/>
      <c r="J36" s="168"/>
      <c r="K36" s="168"/>
      <c r="L36" s="168">
        <v>21</v>
      </c>
      <c r="M36" s="168">
        <f>G36*(1+L36/100)</f>
        <v>0</v>
      </c>
      <c r="N36" s="159">
        <v>0.39900000000000002</v>
      </c>
      <c r="O36" s="159">
        <f>ROUND(E36*N36,5)</f>
        <v>217.05600000000001</v>
      </c>
      <c r="P36" s="159">
        <v>0</v>
      </c>
      <c r="Q36" s="159">
        <f>ROUND(E36*P36,5)</f>
        <v>0</v>
      </c>
      <c r="R36" s="159"/>
      <c r="S36" s="159"/>
      <c r="T36" s="160">
        <v>1.9E-2</v>
      </c>
      <c r="U36" s="159">
        <f>ROUND(E36*T36,2)</f>
        <v>10.34</v>
      </c>
      <c r="V36" s="149"/>
      <c r="W36" s="149"/>
      <c r="X36" s="149"/>
      <c r="Y36" s="149"/>
      <c r="Z36" s="149"/>
      <c r="AA36" s="149"/>
      <c r="AB36" s="149"/>
      <c r="AC36" s="149"/>
      <c r="AD36" s="149"/>
      <c r="AE36" s="149" t="s">
        <v>106</v>
      </c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1" x14ac:dyDescent="0.2">
      <c r="A37" s="150"/>
      <c r="B37" s="156"/>
      <c r="C37" s="186" t="s">
        <v>120</v>
      </c>
      <c r="D37" s="161"/>
      <c r="E37" s="166"/>
      <c r="F37" s="168"/>
      <c r="G37" s="168"/>
      <c r="H37" s="168"/>
      <c r="I37" s="168"/>
      <c r="J37" s="168"/>
      <c r="K37" s="168"/>
      <c r="L37" s="168"/>
      <c r="M37" s="168"/>
      <c r="N37" s="159"/>
      <c r="O37" s="159"/>
      <c r="P37" s="159"/>
      <c r="Q37" s="159"/>
      <c r="R37" s="159"/>
      <c r="S37" s="159"/>
      <c r="T37" s="160"/>
      <c r="U37" s="159"/>
      <c r="V37" s="149"/>
      <c r="W37" s="149"/>
      <c r="X37" s="149"/>
      <c r="Y37" s="149"/>
      <c r="Z37" s="149"/>
      <c r="AA37" s="149"/>
      <c r="AB37" s="149"/>
      <c r="AC37" s="149"/>
      <c r="AD37" s="149"/>
      <c r="AE37" s="149" t="s">
        <v>108</v>
      </c>
      <c r="AF37" s="149">
        <v>0</v>
      </c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1" x14ac:dyDescent="0.2">
      <c r="A38" s="150"/>
      <c r="B38" s="156"/>
      <c r="C38" s="186" t="s">
        <v>130</v>
      </c>
      <c r="D38" s="161"/>
      <c r="E38" s="166">
        <v>544</v>
      </c>
      <c r="F38" s="168"/>
      <c r="G38" s="168"/>
      <c r="H38" s="168"/>
      <c r="I38" s="168"/>
      <c r="J38" s="168"/>
      <c r="K38" s="168"/>
      <c r="L38" s="168"/>
      <c r="M38" s="168"/>
      <c r="N38" s="159"/>
      <c r="O38" s="159"/>
      <c r="P38" s="159"/>
      <c r="Q38" s="159"/>
      <c r="R38" s="159"/>
      <c r="S38" s="159"/>
      <c r="T38" s="160"/>
      <c r="U38" s="159"/>
      <c r="V38" s="149"/>
      <c r="W38" s="149"/>
      <c r="X38" s="149"/>
      <c r="Y38" s="149"/>
      <c r="Z38" s="149"/>
      <c r="AA38" s="149"/>
      <c r="AB38" s="149"/>
      <c r="AC38" s="149"/>
      <c r="AD38" s="149"/>
      <c r="AE38" s="149" t="s">
        <v>108</v>
      </c>
      <c r="AF38" s="149">
        <v>0</v>
      </c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1" x14ac:dyDescent="0.2">
      <c r="A39" s="150">
        <v>9</v>
      </c>
      <c r="B39" s="156"/>
      <c r="C39" s="185" t="s">
        <v>131</v>
      </c>
      <c r="D39" s="158" t="s">
        <v>105</v>
      </c>
      <c r="E39" s="165">
        <v>108.3</v>
      </c>
      <c r="F39" s="168"/>
      <c r="G39" s="168"/>
      <c r="H39" s="168"/>
      <c r="I39" s="168"/>
      <c r="J39" s="168"/>
      <c r="K39" s="168"/>
      <c r="L39" s="168">
        <v>21</v>
      </c>
      <c r="M39" s="168">
        <f>G39*(1+L39/100)</f>
        <v>0</v>
      </c>
      <c r="N39" s="159">
        <v>0.17726</v>
      </c>
      <c r="O39" s="159">
        <f>ROUND(E39*N39,5)</f>
        <v>19.19726</v>
      </c>
      <c r="P39" s="159">
        <v>0</v>
      </c>
      <c r="Q39" s="159">
        <f>ROUND(E39*P39,5)</f>
        <v>0</v>
      </c>
      <c r="R39" s="159"/>
      <c r="S39" s="159"/>
      <c r="T39" s="160">
        <v>2.1999999999999999E-2</v>
      </c>
      <c r="U39" s="159">
        <f>ROUND(E39*T39,2)</f>
        <v>2.38</v>
      </c>
      <c r="V39" s="149"/>
      <c r="W39" s="149"/>
      <c r="X39" s="149"/>
      <c r="Y39" s="149"/>
      <c r="Z39" s="149"/>
      <c r="AA39" s="149"/>
      <c r="AB39" s="149"/>
      <c r="AC39" s="149"/>
      <c r="AD39" s="149"/>
      <c r="AE39" s="149" t="s">
        <v>106</v>
      </c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1" x14ac:dyDescent="0.2">
      <c r="A40" s="150"/>
      <c r="B40" s="156"/>
      <c r="C40" s="186" t="s">
        <v>132</v>
      </c>
      <c r="D40" s="161"/>
      <c r="E40" s="166"/>
      <c r="F40" s="168"/>
      <c r="G40" s="168"/>
      <c r="H40" s="168"/>
      <c r="I40" s="168"/>
      <c r="J40" s="168"/>
      <c r="K40" s="168"/>
      <c r="L40" s="168"/>
      <c r="M40" s="168"/>
      <c r="N40" s="159"/>
      <c r="O40" s="159"/>
      <c r="P40" s="159"/>
      <c r="Q40" s="159"/>
      <c r="R40" s="159"/>
      <c r="S40" s="159"/>
      <c r="T40" s="160"/>
      <c r="U40" s="159"/>
      <c r="V40" s="149"/>
      <c r="W40" s="149"/>
      <c r="X40" s="149"/>
      <c r="Y40" s="149"/>
      <c r="Z40" s="149"/>
      <c r="AA40" s="149"/>
      <c r="AB40" s="149"/>
      <c r="AC40" s="149"/>
      <c r="AD40" s="149"/>
      <c r="AE40" s="149" t="s">
        <v>108</v>
      </c>
      <c r="AF40" s="149">
        <v>0</v>
      </c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1" x14ac:dyDescent="0.2">
      <c r="A41" s="150"/>
      <c r="B41" s="156"/>
      <c r="C41" s="186" t="s">
        <v>126</v>
      </c>
      <c r="D41" s="161"/>
      <c r="E41" s="166">
        <v>44</v>
      </c>
      <c r="F41" s="168"/>
      <c r="G41" s="168"/>
      <c r="H41" s="168"/>
      <c r="I41" s="168"/>
      <c r="J41" s="168"/>
      <c r="K41" s="168"/>
      <c r="L41" s="168"/>
      <c r="M41" s="168"/>
      <c r="N41" s="159"/>
      <c r="O41" s="159"/>
      <c r="P41" s="159"/>
      <c r="Q41" s="159"/>
      <c r="R41" s="159"/>
      <c r="S41" s="159"/>
      <c r="T41" s="160"/>
      <c r="U41" s="159"/>
      <c r="V41" s="149"/>
      <c r="W41" s="149"/>
      <c r="X41" s="149"/>
      <c r="Y41" s="149"/>
      <c r="Z41" s="149"/>
      <c r="AA41" s="149"/>
      <c r="AB41" s="149"/>
      <c r="AC41" s="149"/>
      <c r="AD41" s="149"/>
      <c r="AE41" s="149" t="s">
        <v>108</v>
      </c>
      <c r="AF41" s="149">
        <v>0</v>
      </c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1" x14ac:dyDescent="0.2">
      <c r="A42" s="150"/>
      <c r="B42" s="156"/>
      <c r="C42" s="186" t="s">
        <v>127</v>
      </c>
      <c r="D42" s="161"/>
      <c r="E42" s="166">
        <v>64.3</v>
      </c>
      <c r="F42" s="168"/>
      <c r="G42" s="168"/>
      <c r="H42" s="168"/>
      <c r="I42" s="168"/>
      <c r="J42" s="168"/>
      <c r="K42" s="168"/>
      <c r="L42" s="168"/>
      <c r="M42" s="168"/>
      <c r="N42" s="159"/>
      <c r="O42" s="159"/>
      <c r="P42" s="159"/>
      <c r="Q42" s="159"/>
      <c r="R42" s="159"/>
      <c r="S42" s="159"/>
      <c r="T42" s="160"/>
      <c r="U42" s="159"/>
      <c r="V42" s="149"/>
      <c r="W42" s="149"/>
      <c r="X42" s="149"/>
      <c r="Y42" s="149"/>
      <c r="Z42" s="149"/>
      <c r="AA42" s="149"/>
      <c r="AB42" s="149"/>
      <c r="AC42" s="149"/>
      <c r="AD42" s="149"/>
      <c r="AE42" s="149" t="s">
        <v>108</v>
      </c>
      <c r="AF42" s="149">
        <v>0</v>
      </c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1" x14ac:dyDescent="0.2">
      <c r="A43" s="150">
        <v>10</v>
      </c>
      <c r="B43" s="156"/>
      <c r="C43" s="185" t="s">
        <v>133</v>
      </c>
      <c r="D43" s="158" t="s">
        <v>105</v>
      </c>
      <c r="E43" s="165">
        <v>21.16</v>
      </c>
      <c r="F43" s="168"/>
      <c r="G43" s="168"/>
      <c r="H43" s="168"/>
      <c r="I43" s="168"/>
      <c r="J43" s="168"/>
      <c r="K43" s="168"/>
      <c r="L43" s="168">
        <v>21</v>
      </c>
      <c r="M43" s="168">
        <f>G43*(1+L43/100)</f>
        <v>0</v>
      </c>
      <c r="N43" s="159">
        <v>0.15382000000000001</v>
      </c>
      <c r="O43" s="159">
        <f>ROUND(E43*N43,5)</f>
        <v>3.2548300000000001</v>
      </c>
      <c r="P43" s="159">
        <v>0</v>
      </c>
      <c r="Q43" s="159">
        <f>ROUND(E43*P43,5)</f>
        <v>0</v>
      </c>
      <c r="R43" s="159"/>
      <c r="S43" s="159"/>
      <c r="T43" s="160">
        <v>0.123</v>
      </c>
      <c r="U43" s="159">
        <f>ROUND(E43*T43,2)</f>
        <v>2.6</v>
      </c>
      <c r="V43" s="149"/>
      <c r="W43" s="149"/>
      <c r="X43" s="149"/>
      <c r="Y43" s="149"/>
      <c r="Z43" s="149"/>
      <c r="AA43" s="149"/>
      <c r="AB43" s="149"/>
      <c r="AC43" s="149"/>
      <c r="AD43" s="149"/>
      <c r="AE43" s="149" t="s">
        <v>106</v>
      </c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1" x14ac:dyDescent="0.2">
      <c r="A44" s="150"/>
      <c r="B44" s="156"/>
      <c r="C44" s="186" t="s">
        <v>120</v>
      </c>
      <c r="D44" s="161"/>
      <c r="E44" s="166"/>
      <c r="F44" s="168"/>
      <c r="G44" s="168"/>
      <c r="H44" s="168"/>
      <c r="I44" s="168"/>
      <c r="J44" s="168"/>
      <c r="K44" s="168"/>
      <c r="L44" s="168"/>
      <c r="M44" s="168"/>
      <c r="N44" s="159"/>
      <c r="O44" s="159"/>
      <c r="P44" s="159"/>
      <c r="Q44" s="159"/>
      <c r="R44" s="159"/>
      <c r="S44" s="159"/>
      <c r="T44" s="160"/>
      <c r="U44" s="159"/>
      <c r="V44" s="149"/>
      <c r="W44" s="149"/>
      <c r="X44" s="149"/>
      <c r="Y44" s="149"/>
      <c r="Z44" s="149"/>
      <c r="AA44" s="149"/>
      <c r="AB44" s="149"/>
      <c r="AC44" s="149"/>
      <c r="AD44" s="149"/>
      <c r="AE44" s="149" t="s">
        <v>108</v>
      </c>
      <c r="AF44" s="149">
        <v>0</v>
      </c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1" x14ac:dyDescent="0.2">
      <c r="A45" s="150"/>
      <c r="B45" s="156"/>
      <c r="C45" s="186" t="s">
        <v>134</v>
      </c>
      <c r="D45" s="161"/>
      <c r="E45" s="166">
        <v>21.16</v>
      </c>
      <c r="F45" s="168"/>
      <c r="G45" s="168"/>
      <c r="H45" s="168"/>
      <c r="I45" s="168"/>
      <c r="J45" s="168"/>
      <c r="K45" s="168"/>
      <c r="L45" s="168"/>
      <c r="M45" s="168"/>
      <c r="N45" s="159"/>
      <c r="O45" s="159"/>
      <c r="P45" s="159"/>
      <c r="Q45" s="159"/>
      <c r="R45" s="159"/>
      <c r="S45" s="159"/>
      <c r="T45" s="160"/>
      <c r="U45" s="159"/>
      <c r="V45" s="149"/>
      <c r="W45" s="149"/>
      <c r="X45" s="149"/>
      <c r="Y45" s="149"/>
      <c r="Z45" s="149"/>
      <c r="AA45" s="149"/>
      <c r="AB45" s="149"/>
      <c r="AC45" s="149"/>
      <c r="AD45" s="149"/>
      <c r="AE45" s="149" t="s">
        <v>108</v>
      </c>
      <c r="AF45" s="149">
        <v>0</v>
      </c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1" x14ac:dyDescent="0.2">
      <c r="A46" s="150">
        <v>11</v>
      </c>
      <c r="B46" s="156"/>
      <c r="C46" s="185" t="s">
        <v>135</v>
      </c>
      <c r="D46" s="158" t="s">
        <v>105</v>
      </c>
      <c r="E46" s="165">
        <v>544</v>
      </c>
      <c r="F46" s="168"/>
      <c r="G46" s="168"/>
      <c r="H46" s="168"/>
      <c r="I46" s="168"/>
      <c r="J46" s="168"/>
      <c r="K46" s="168"/>
      <c r="L46" s="168">
        <v>21</v>
      </c>
      <c r="M46" s="168">
        <f>G46*(1+L46/100)</f>
        <v>0</v>
      </c>
      <c r="N46" s="159">
        <v>0.2334</v>
      </c>
      <c r="O46" s="159">
        <f>ROUND(E46*N46,5)</f>
        <v>126.9696</v>
      </c>
      <c r="P46" s="159">
        <v>0</v>
      </c>
      <c r="Q46" s="159">
        <f>ROUND(E46*P46,5)</f>
        <v>0</v>
      </c>
      <c r="R46" s="159"/>
      <c r="S46" s="159"/>
      <c r="T46" s="160">
        <v>0.106</v>
      </c>
      <c r="U46" s="159">
        <f>ROUND(E46*T46,2)</f>
        <v>57.66</v>
      </c>
      <c r="V46" s="149"/>
      <c r="W46" s="149"/>
      <c r="X46" s="149"/>
      <c r="Y46" s="149"/>
      <c r="Z46" s="149"/>
      <c r="AA46" s="149"/>
      <c r="AB46" s="149"/>
      <c r="AC46" s="149"/>
      <c r="AD46" s="149"/>
      <c r="AE46" s="149" t="s">
        <v>106</v>
      </c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outlineLevel="1" x14ac:dyDescent="0.2">
      <c r="A47" s="150"/>
      <c r="B47" s="156"/>
      <c r="C47" s="186" t="s">
        <v>120</v>
      </c>
      <c r="D47" s="161"/>
      <c r="E47" s="166"/>
      <c r="F47" s="168"/>
      <c r="G47" s="168"/>
      <c r="H47" s="168"/>
      <c r="I47" s="168"/>
      <c r="J47" s="168"/>
      <c r="K47" s="168"/>
      <c r="L47" s="168"/>
      <c r="M47" s="168"/>
      <c r="N47" s="159"/>
      <c r="O47" s="159"/>
      <c r="P47" s="159"/>
      <c r="Q47" s="159"/>
      <c r="R47" s="159"/>
      <c r="S47" s="159"/>
      <c r="T47" s="160"/>
      <c r="U47" s="159"/>
      <c r="V47" s="149"/>
      <c r="W47" s="149"/>
      <c r="X47" s="149"/>
      <c r="Y47" s="149"/>
      <c r="Z47" s="149"/>
      <c r="AA47" s="149"/>
      <c r="AB47" s="149"/>
      <c r="AC47" s="149"/>
      <c r="AD47" s="149"/>
      <c r="AE47" s="149" t="s">
        <v>108</v>
      </c>
      <c r="AF47" s="149">
        <v>0</v>
      </c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outlineLevel="1" x14ac:dyDescent="0.2">
      <c r="A48" s="150"/>
      <c r="B48" s="156"/>
      <c r="C48" s="186" t="s">
        <v>130</v>
      </c>
      <c r="D48" s="161"/>
      <c r="E48" s="166">
        <v>544</v>
      </c>
      <c r="F48" s="168"/>
      <c r="G48" s="168"/>
      <c r="H48" s="168"/>
      <c r="I48" s="168"/>
      <c r="J48" s="168"/>
      <c r="K48" s="168"/>
      <c r="L48" s="168"/>
      <c r="M48" s="168"/>
      <c r="N48" s="159"/>
      <c r="O48" s="159"/>
      <c r="P48" s="159"/>
      <c r="Q48" s="159"/>
      <c r="R48" s="159"/>
      <c r="S48" s="159"/>
      <c r="T48" s="160"/>
      <c r="U48" s="159"/>
      <c r="V48" s="149"/>
      <c r="W48" s="149"/>
      <c r="X48" s="149"/>
      <c r="Y48" s="149"/>
      <c r="Z48" s="149"/>
      <c r="AA48" s="149"/>
      <c r="AB48" s="149"/>
      <c r="AC48" s="149"/>
      <c r="AD48" s="149"/>
      <c r="AE48" s="149" t="s">
        <v>108</v>
      </c>
      <c r="AF48" s="149">
        <v>0</v>
      </c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1" x14ac:dyDescent="0.2">
      <c r="A49" s="150">
        <v>12</v>
      </c>
      <c r="B49" s="156"/>
      <c r="C49" s="185" t="s">
        <v>136</v>
      </c>
      <c r="D49" s="158" t="s">
        <v>105</v>
      </c>
      <c r="E49" s="165">
        <v>6.8</v>
      </c>
      <c r="F49" s="168"/>
      <c r="G49" s="168"/>
      <c r="H49" s="168"/>
      <c r="I49" s="168"/>
      <c r="J49" s="168"/>
      <c r="K49" s="168"/>
      <c r="L49" s="168">
        <v>21</v>
      </c>
      <c r="M49" s="168">
        <f>G49*(1+L49/100)</f>
        <v>0</v>
      </c>
      <c r="N49" s="159">
        <v>5.5449999999999999E-2</v>
      </c>
      <c r="O49" s="159">
        <f>ROUND(E49*N49,5)</f>
        <v>0.37706000000000001</v>
      </c>
      <c r="P49" s="159">
        <v>0</v>
      </c>
      <c r="Q49" s="159">
        <f>ROUND(E49*P49,5)</f>
        <v>0</v>
      </c>
      <c r="R49" s="159"/>
      <c r="S49" s="159"/>
      <c r="T49" s="160">
        <v>0.442</v>
      </c>
      <c r="U49" s="159">
        <f>ROUND(E49*T49,2)</f>
        <v>3.01</v>
      </c>
      <c r="V49" s="149"/>
      <c r="W49" s="149"/>
      <c r="X49" s="149"/>
      <c r="Y49" s="149"/>
      <c r="Z49" s="149"/>
      <c r="AA49" s="149"/>
      <c r="AB49" s="149"/>
      <c r="AC49" s="149"/>
      <c r="AD49" s="149"/>
      <c r="AE49" s="149" t="s">
        <v>106</v>
      </c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outlineLevel="1" x14ac:dyDescent="0.2">
      <c r="A50" s="150"/>
      <c r="B50" s="156"/>
      <c r="C50" s="186" t="s">
        <v>137</v>
      </c>
      <c r="D50" s="161"/>
      <c r="E50" s="166"/>
      <c r="F50" s="168"/>
      <c r="G50" s="168"/>
      <c r="H50" s="168"/>
      <c r="I50" s="168"/>
      <c r="J50" s="168"/>
      <c r="K50" s="168"/>
      <c r="L50" s="168"/>
      <c r="M50" s="168"/>
      <c r="N50" s="159"/>
      <c r="O50" s="159"/>
      <c r="P50" s="159"/>
      <c r="Q50" s="159"/>
      <c r="R50" s="159"/>
      <c r="S50" s="159"/>
      <c r="T50" s="160"/>
      <c r="U50" s="159"/>
      <c r="V50" s="149"/>
      <c r="W50" s="149"/>
      <c r="X50" s="149"/>
      <c r="Y50" s="149"/>
      <c r="Z50" s="149"/>
      <c r="AA50" s="149"/>
      <c r="AB50" s="149"/>
      <c r="AC50" s="149"/>
      <c r="AD50" s="149"/>
      <c r="AE50" s="149" t="s">
        <v>108</v>
      </c>
      <c r="AF50" s="149">
        <v>0</v>
      </c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1" x14ac:dyDescent="0.2">
      <c r="A51" s="150"/>
      <c r="B51" s="156"/>
      <c r="C51" s="186" t="s">
        <v>138</v>
      </c>
      <c r="D51" s="161"/>
      <c r="E51" s="166">
        <v>6.8</v>
      </c>
      <c r="F51" s="168"/>
      <c r="G51" s="168"/>
      <c r="H51" s="168"/>
      <c r="I51" s="168"/>
      <c r="J51" s="168"/>
      <c r="K51" s="168"/>
      <c r="L51" s="168"/>
      <c r="M51" s="168"/>
      <c r="N51" s="159"/>
      <c r="O51" s="159"/>
      <c r="P51" s="159"/>
      <c r="Q51" s="159"/>
      <c r="R51" s="159"/>
      <c r="S51" s="159"/>
      <c r="T51" s="160"/>
      <c r="U51" s="159"/>
      <c r="V51" s="149"/>
      <c r="W51" s="149"/>
      <c r="X51" s="149"/>
      <c r="Y51" s="149"/>
      <c r="Z51" s="149"/>
      <c r="AA51" s="149"/>
      <c r="AB51" s="149"/>
      <c r="AC51" s="149"/>
      <c r="AD51" s="149"/>
      <c r="AE51" s="149" t="s">
        <v>108</v>
      </c>
      <c r="AF51" s="149">
        <v>0</v>
      </c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x14ac:dyDescent="0.2">
      <c r="A52" s="151" t="s">
        <v>102</v>
      </c>
      <c r="B52" s="157" t="s">
        <v>61</v>
      </c>
      <c r="C52" s="187" t="s">
        <v>62</v>
      </c>
      <c r="D52" s="162"/>
      <c r="E52" s="167"/>
      <c r="F52" s="169"/>
      <c r="G52" s="169"/>
      <c r="H52" s="169"/>
      <c r="I52" s="169"/>
      <c r="J52" s="169"/>
      <c r="K52" s="169"/>
      <c r="L52" s="169"/>
      <c r="M52" s="169">
        <f>SUM(M53:M58)</f>
        <v>0</v>
      </c>
      <c r="N52" s="163"/>
      <c r="O52" s="163">
        <f>SUM(O53:O58)</f>
        <v>2.4399600000000001</v>
      </c>
      <c r="P52" s="163"/>
      <c r="Q52" s="163">
        <f>SUM(Q53:Q58)</f>
        <v>0</v>
      </c>
      <c r="R52" s="163"/>
      <c r="S52" s="163"/>
      <c r="T52" s="164"/>
      <c r="U52" s="163">
        <f>SUM(U53:U58)</f>
        <v>12.26</v>
      </c>
      <c r="AE52" t="s">
        <v>103</v>
      </c>
    </row>
    <row r="53" spans="1:60" outlineLevel="1" x14ac:dyDescent="0.2">
      <c r="A53" s="150">
        <v>13</v>
      </c>
      <c r="B53" s="156"/>
      <c r="C53" s="185" t="s">
        <v>139</v>
      </c>
      <c r="D53" s="158" t="s">
        <v>105</v>
      </c>
      <c r="E53" s="165">
        <v>32.856999999999999</v>
      </c>
      <c r="F53" s="168"/>
      <c r="G53" s="168"/>
      <c r="H53" s="168"/>
      <c r="I53" s="168"/>
      <c r="J53" s="168"/>
      <c r="K53" s="168"/>
      <c r="L53" s="168">
        <v>21</v>
      </c>
      <c r="M53" s="168">
        <f>G53*(1+L53/100)</f>
        <v>0</v>
      </c>
      <c r="N53" s="159">
        <v>7.4260000000000007E-2</v>
      </c>
      <c r="O53" s="159">
        <f>ROUND(E53*N53,5)</f>
        <v>2.4399600000000001</v>
      </c>
      <c r="P53" s="159">
        <v>0</v>
      </c>
      <c r="Q53" s="159">
        <f>ROUND(E53*P53,5)</f>
        <v>0</v>
      </c>
      <c r="R53" s="159"/>
      <c r="S53" s="159"/>
      <c r="T53" s="160">
        <v>0.373</v>
      </c>
      <c r="U53" s="159">
        <f>ROUND(E53*T53,2)</f>
        <v>12.26</v>
      </c>
      <c r="V53" s="149"/>
      <c r="W53" s="149"/>
      <c r="X53" s="149"/>
      <c r="Y53" s="149"/>
      <c r="Z53" s="149"/>
      <c r="AA53" s="149"/>
      <c r="AB53" s="149"/>
      <c r="AC53" s="149"/>
      <c r="AD53" s="149"/>
      <c r="AE53" s="149" t="s">
        <v>106</v>
      </c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ht="22.5" outlineLevel="1" x14ac:dyDescent="0.2">
      <c r="A54" s="150"/>
      <c r="B54" s="156"/>
      <c r="C54" s="186" t="s">
        <v>140</v>
      </c>
      <c r="D54" s="161"/>
      <c r="E54" s="166"/>
      <c r="F54" s="168"/>
      <c r="G54" s="168"/>
      <c r="H54" s="168"/>
      <c r="I54" s="168"/>
      <c r="J54" s="168"/>
      <c r="K54" s="168"/>
      <c r="L54" s="168"/>
      <c r="M54" s="168"/>
      <c r="N54" s="159"/>
      <c r="O54" s="159"/>
      <c r="P54" s="159"/>
      <c r="Q54" s="159"/>
      <c r="R54" s="159"/>
      <c r="S54" s="159"/>
      <c r="T54" s="160"/>
      <c r="U54" s="159"/>
      <c r="V54" s="149"/>
      <c r="W54" s="149"/>
      <c r="X54" s="149"/>
      <c r="Y54" s="149"/>
      <c r="Z54" s="149"/>
      <c r="AA54" s="149"/>
      <c r="AB54" s="149"/>
      <c r="AC54" s="149"/>
      <c r="AD54" s="149"/>
      <c r="AE54" s="149" t="s">
        <v>108</v>
      </c>
      <c r="AF54" s="149">
        <v>0</v>
      </c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1" x14ac:dyDescent="0.2">
      <c r="A55" s="150"/>
      <c r="B55" s="156"/>
      <c r="C55" s="186" t="s">
        <v>141</v>
      </c>
      <c r="D55" s="161"/>
      <c r="E55" s="166">
        <v>6.23</v>
      </c>
      <c r="F55" s="168"/>
      <c r="G55" s="168"/>
      <c r="H55" s="168"/>
      <c r="I55" s="168"/>
      <c r="J55" s="168"/>
      <c r="K55" s="168"/>
      <c r="L55" s="168"/>
      <c r="M55" s="168"/>
      <c r="N55" s="159"/>
      <c r="O55" s="159"/>
      <c r="P55" s="159"/>
      <c r="Q55" s="159"/>
      <c r="R55" s="159"/>
      <c r="S55" s="159"/>
      <c r="T55" s="160"/>
      <c r="U55" s="159"/>
      <c r="V55" s="149"/>
      <c r="W55" s="149"/>
      <c r="X55" s="149"/>
      <c r="Y55" s="149"/>
      <c r="Z55" s="149"/>
      <c r="AA55" s="149"/>
      <c r="AB55" s="149"/>
      <c r="AC55" s="149"/>
      <c r="AD55" s="149"/>
      <c r="AE55" s="149" t="s">
        <v>108</v>
      </c>
      <c r="AF55" s="149">
        <v>0</v>
      </c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1" x14ac:dyDescent="0.2">
      <c r="A56" s="150"/>
      <c r="B56" s="156"/>
      <c r="C56" s="186" t="s">
        <v>142</v>
      </c>
      <c r="D56" s="161"/>
      <c r="E56" s="166">
        <v>9.548</v>
      </c>
      <c r="F56" s="168"/>
      <c r="G56" s="168"/>
      <c r="H56" s="168"/>
      <c r="I56" s="168"/>
      <c r="J56" s="168"/>
      <c r="K56" s="168"/>
      <c r="L56" s="168"/>
      <c r="M56" s="168"/>
      <c r="N56" s="159"/>
      <c r="O56" s="159"/>
      <c r="P56" s="159"/>
      <c r="Q56" s="159"/>
      <c r="R56" s="159"/>
      <c r="S56" s="159"/>
      <c r="T56" s="160"/>
      <c r="U56" s="159"/>
      <c r="V56" s="149"/>
      <c r="W56" s="149"/>
      <c r="X56" s="149"/>
      <c r="Y56" s="149"/>
      <c r="Z56" s="149"/>
      <c r="AA56" s="149"/>
      <c r="AB56" s="149"/>
      <c r="AC56" s="149"/>
      <c r="AD56" s="149"/>
      <c r="AE56" s="149" t="s">
        <v>108</v>
      </c>
      <c r="AF56" s="149">
        <v>0</v>
      </c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outlineLevel="1" x14ac:dyDescent="0.2">
      <c r="A57" s="150"/>
      <c r="B57" s="156"/>
      <c r="C57" s="186" t="s">
        <v>143</v>
      </c>
      <c r="D57" s="161"/>
      <c r="E57" s="166">
        <v>9.2789999999999999</v>
      </c>
      <c r="F57" s="168"/>
      <c r="G57" s="168"/>
      <c r="H57" s="168"/>
      <c r="I57" s="168"/>
      <c r="J57" s="168"/>
      <c r="K57" s="168"/>
      <c r="L57" s="168"/>
      <c r="M57" s="168"/>
      <c r="N57" s="159"/>
      <c r="O57" s="159"/>
      <c r="P57" s="159"/>
      <c r="Q57" s="159"/>
      <c r="R57" s="159"/>
      <c r="S57" s="159"/>
      <c r="T57" s="160"/>
      <c r="U57" s="159"/>
      <c r="V57" s="149"/>
      <c r="W57" s="149"/>
      <c r="X57" s="149"/>
      <c r="Y57" s="149"/>
      <c r="Z57" s="149"/>
      <c r="AA57" s="149"/>
      <c r="AB57" s="149"/>
      <c r="AC57" s="149"/>
      <c r="AD57" s="149"/>
      <c r="AE57" s="149" t="s">
        <v>108</v>
      </c>
      <c r="AF57" s="149">
        <v>0</v>
      </c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ht="22.5" outlineLevel="1" x14ac:dyDescent="0.2">
      <c r="A58" s="150"/>
      <c r="B58" s="156"/>
      <c r="C58" s="186" t="s">
        <v>144</v>
      </c>
      <c r="D58" s="161"/>
      <c r="E58" s="166">
        <v>7.8</v>
      </c>
      <c r="F58" s="168"/>
      <c r="G58" s="168"/>
      <c r="H58" s="168"/>
      <c r="I58" s="168"/>
      <c r="J58" s="168"/>
      <c r="K58" s="168"/>
      <c r="L58" s="168"/>
      <c r="M58" s="168"/>
      <c r="N58" s="159"/>
      <c r="O58" s="159"/>
      <c r="P58" s="159"/>
      <c r="Q58" s="159"/>
      <c r="R58" s="159"/>
      <c r="S58" s="159"/>
      <c r="T58" s="160"/>
      <c r="U58" s="159"/>
      <c r="V58" s="149"/>
      <c r="W58" s="149"/>
      <c r="X58" s="149"/>
      <c r="Y58" s="149"/>
      <c r="Z58" s="149"/>
      <c r="AA58" s="149"/>
      <c r="AB58" s="149"/>
      <c r="AC58" s="149"/>
      <c r="AD58" s="149"/>
      <c r="AE58" s="149" t="s">
        <v>108</v>
      </c>
      <c r="AF58" s="149">
        <v>0</v>
      </c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x14ac:dyDescent="0.2">
      <c r="A59" s="151" t="s">
        <v>102</v>
      </c>
      <c r="B59" s="157" t="s">
        <v>63</v>
      </c>
      <c r="C59" s="187" t="s">
        <v>64</v>
      </c>
      <c r="D59" s="162"/>
      <c r="E59" s="167"/>
      <c r="F59" s="169"/>
      <c r="G59" s="169"/>
      <c r="H59" s="169"/>
      <c r="I59" s="169"/>
      <c r="J59" s="169"/>
      <c r="K59" s="169"/>
      <c r="L59" s="169"/>
      <c r="M59" s="169">
        <f>SUM(M60:M73)</f>
        <v>0</v>
      </c>
      <c r="N59" s="163"/>
      <c r="O59" s="163">
        <f>SUM(O60:O73)</f>
        <v>30.36759</v>
      </c>
      <c r="P59" s="163"/>
      <c r="Q59" s="163">
        <f>SUM(Q60:Q73)</f>
        <v>0</v>
      </c>
      <c r="R59" s="163"/>
      <c r="S59" s="163"/>
      <c r="T59" s="164"/>
      <c r="U59" s="163">
        <f>SUM(U60:U73)</f>
        <v>43.339999999999996</v>
      </c>
      <c r="AE59" t="s">
        <v>103</v>
      </c>
    </row>
    <row r="60" spans="1:60" ht="22.5" outlineLevel="1" x14ac:dyDescent="0.2">
      <c r="A60" s="150">
        <v>14</v>
      </c>
      <c r="B60" s="156"/>
      <c r="C60" s="185" t="s">
        <v>145</v>
      </c>
      <c r="D60" s="158" t="s">
        <v>146</v>
      </c>
      <c r="E60" s="165">
        <v>7.5</v>
      </c>
      <c r="F60" s="168"/>
      <c r="G60" s="168"/>
      <c r="H60" s="168"/>
      <c r="I60" s="168"/>
      <c r="J60" s="168"/>
      <c r="K60" s="168"/>
      <c r="L60" s="168">
        <v>21</v>
      </c>
      <c r="M60" s="168">
        <f>G60*(1+L60/100)</f>
        <v>0</v>
      </c>
      <c r="N60" s="159">
        <v>0.26680999999999999</v>
      </c>
      <c r="O60" s="159">
        <f>ROUND(E60*N60,5)</f>
        <v>2.00108</v>
      </c>
      <c r="P60" s="159">
        <v>0</v>
      </c>
      <c r="Q60" s="159">
        <f>ROUND(E60*P60,5)</f>
        <v>0</v>
      </c>
      <c r="R60" s="159"/>
      <c r="S60" s="159"/>
      <c r="T60" s="160">
        <v>0.33704000000000001</v>
      </c>
      <c r="U60" s="159">
        <f>ROUND(E60*T60,2)</f>
        <v>2.5299999999999998</v>
      </c>
      <c r="V60" s="149"/>
      <c r="W60" s="149"/>
      <c r="X60" s="149"/>
      <c r="Y60" s="149"/>
      <c r="Z60" s="149"/>
      <c r="AA60" s="149"/>
      <c r="AB60" s="149"/>
      <c r="AC60" s="149"/>
      <c r="AD60" s="149"/>
      <c r="AE60" s="149" t="s">
        <v>106</v>
      </c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1" x14ac:dyDescent="0.2">
      <c r="A61" s="150"/>
      <c r="B61" s="156"/>
      <c r="C61" s="186" t="s">
        <v>147</v>
      </c>
      <c r="D61" s="161"/>
      <c r="E61" s="166">
        <v>7.5</v>
      </c>
      <c r="F61" s="168"/>
      <c r="G61" s="168"/>
      <c r="H61" s="168"/>
      <c r="I61" s="168"/>
      <c r="J61" s="168"/>
      <c r="K61" s="168"/>
      <c r="L61" s="168"/>
      <c r="M61" s="168"/>
      <c r="N61" s="159"/>
      <c r="O61" s="159"/>
      <c r="P61" s="159"/>
      <c r="Q61" s="159"/>
      <c r="R61" s="159"/>
      <c r="S61" s="159"/>
      <c r="T61" s="160"/>
      <c r="U61" s="159"/>
      <c r="V61" s="149"/>
      <c r="W61" s="149"/>
      <c r="X61" s="149"/>
      <c r="Y61" s="149"/>
      <c r="Z61" s="149"/>
      <c r="AA61" s="149"/>
      <c r="AB61" s="149"/>
      <c r="AC61" s="149"/>
      <c r="AD61" s="149"/>
      <c r="AE61" s="149" t="s">
        <v>108</v>
      </c>
      <c r="AF61" s="149">
        <v>0</v>
      </c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1" x14ac:dyDescent="0.2">
      <c r="A62" s="150"/>
      <c r="B62" s="156"/>
      <c r="C62" s="186" t="s">
        <v>148</v>
      </c>
      <c r="D62" s="161"/>
      <c r="E62" s="166"/>
      <c r="F62" s="168"/>
      <c r="G62" s="168"/>
      <c r="H62" s="168"/>
      <c r="I62" s="168"/>
      <c r="J62" s="168"/>
      <c r="K62" s="168"/>
      <c r="L62" s="168"/>
      <c r="M62" s="168"/>
      <c r="N62" s="159"/>
      <c r="O62" s="159"/>
      <c r="P62" s="159"/>
      <c r="Q62" s="159"/>
      <c r="R62" s="159"/>
      <c r="S62" s="159"/>
      <c r="T62" s="160"/>
      <c r="U62" s="159"/>
      <c r="V62" s="149"/>
      <c r="W62" s="149"/>
      <c r="X62" s="149"/>
      <c r="Y62" s="149"/>
      <c r="Z62" s="149"/>
      <c r="AA62" s="149"/>
      <c r="AB62" s="149"/>
      <c r="AC62" s="149"/>
      <c r="AD62" s="149"/>
      <c r="AE62" s="149" t="s">
        <v>108</v>
      </c>
      <c r="AF62" s="149">
        <v>0</v>
      </c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ht="22.5" outlineLevel="1" x14ac:dyDescent="0.2">
      <c r="A63" s="150">
        <v>15</v>
      </c>
      <c r="B63" s="156"/>
      <c r="C63" s="185" t="s">
        <v>149</v>
      </c>
      <c r="D63" s="158" t="s">
        <v>146</v>
      </c>
      <c r="E63" s="165">
        <v>141.5</v>
      </c>
      <c r="F63" s="168"/>
      <c r="G63" s="168"/>
      <c r="H63" s="168"/>
      <c r="I63" s="168"/>
      <c r="J63" s="168"/>
      <c r="K63" s="168"/>
      <c r="L63" s="168">
        <v>21</v>
      </c>
      <c r="M63" s="168">
        <f>G63*(1+L63/100)</f>
        <v>0</v>
      </c>
      <c r="N63" s="159">
        <v>0.20047000000000001</v>
      </c>
      <c r="O63" s="159">
        <f>ROUND(E63*N63,5)</f>
        <v>28.366510000000002</v>
      </c>
      <c r="P63" s="159">
        <v>0</v>
      </c>
      <c r="Q63" s="159">
        <f>ROUND(E63*P63,5)</f>
        <v>0</v>
      </c>
      <c r="R63" s="159"/>
      <c r="S63" s="159"/>
      <c r="T63" s="160">
        <v>0.22503999999999999</v>
      </c>
      <c r="U63" s="159">
        <f>ROUND(E63*T63,2)</f>
        <v>31.84</v>
      </c>
      <c r="V63" s="149"/>
      <c r="W63" s="149"/>
      <c r="X63" s="149"/>
      <c r="Y63" s="149"/>
      <c r="Z63" s="149"/>
      <c r="AA63" s="149"/>
      <c r="AB63" s="149"/>
      <c r="AC63" s="149"/>
      <c r="AD63" s="149"/>
      <c r="AE63" s="149" t="s">
        <v>106</v>
      </c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1" x14ac:dyDescent="0.2">
      <c r="A64" s="150"/>
      <c r="B64" s="156"/>
      <c r="C64" s="186" t="s">
        <v>137</v>
      </c>
      <c r="D64" s="161"/>
      <c r="E64" s="166"/>
      <c r="F64" s="168"/>
      <c r="G64" s="168"/>
      <c r="H64" s="168"/>
      <c r="I64" s="168"/>
      <c r="J64" s="168"/>
      <c r="K64" s="168"/>
      <c r="L64" s="168"/>
      <c r="M64" s="168"/>
      <c r="N64" s="159"/>
      <c r="O64" s="159"/>
      <c r="P64" s="159"/>
      <c r="Q64" s="159"/>
      <c r="R64" s="159"/>
      <c r="S64" s="159"/>
      <c r="T64" s="160"/>
      <c r="U64" s="159"/>
      <c r="V64" s="149"/>
      <c r="W64" s="149"/>
      <c r="X64" s="149"/>
      <c r="Y64" s="149"/>
      <c r="Z64" s="149"/>
      <c r="AA64" s="149"/>
      <c r="AB64" s="149"/>
      <c r="AC64" s="149"/>
      <c r="AD64" s="149"/>
      <c r="AE64" s="149" t="s">
        <v>108</v>
      </c>
      <c r="AF64" s="149">
        <v>0</v>
      </c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1" x14ac:dyDescent="0.2">
      <c r="A65" s="150"/>
      <c r="B65" s="156"/>
      <c r="C65" s="186" t="s">
        <v>150</v>
      </c>
      <c r="D65" s="161"/>
      <c r="E65" s="166">
        <v>68.5</v>
      </c>
      <c r="F65" s="168"/>
      <c r="G65" s="168"/>
      <c r="H65" s="168"/>
      <c r="I65" s="168"/>
      <c r="J65" s="168"/>
      <c r="K65" s="168"/>
      <c r="L65" s="168"/>
      <c r="M65" s="168"/>
      <c r="N65" s="159"/>
      <c r="O65" s="159"/>
      <c r="P65" s="159"/>
      <c r="Q65" s="159"/>
      <c r="R65" s="159"/>
      <c r="S65" s="159"/>
      <c r="T65" s="160"/>
      <c r="U65" s="159"/>
      <c r="V65" s="149"/>
      <c r="W65" s="149"/>
      <c r="X65" s="149"/>
      <c r="Y65" s="149"/>
      <c r="Z65" s="149"/>
      <c r="AA65" s="149"/>
      <c r="AB65" s="149"/>
      <c r="AC65" s="149"/>
      <c r="AD65" s="149"/>
      <c r="AE65" s="149" t="s">
        <v>108</v>
      </c>
      <c r="AF65" s="149">
        <v>0</v>
      </c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outlineLevel="1" x14ac:dyDescent="0.2">
      <c r="A66" s="150"/>
      <c r="B66" s="156"/>
      <c r="C66" s="186" t="s">
        <v>151</v>
      </c>
      <c r="D66" s="161"/>
      <c r="E66" s="166">
        <v>73</v>
      </c>
      <c r="F66" s="168"/>
      <c r="G66" s="168"/>
      <c r="H66" s="168"/>
      <c r="I66" s="168"/>
      <c r="J66" s="168"/>
      <c r="K66" s="168"/>
      <c r="L66" s="168"/>
      <c r="M66" s="168"/>
      <c r="N66" s="159"/>
      <c r="O66" s="159"/>
      <c r="P66" s="159"/>
      <c r="Q66" s="159"/>
      <c r="R66" s="159"/>
      <c r="S66" s="159"/>
      <c r="T66" s="160"/>
      <c r="U66" s="159"/>
      <c r="V66" s="149"/>
      <c r="W66" s="149"/>
      <c r="X66" s="149"/>
      <c r="Y66" s="149"/>
      <c r="Z66" s="149"/>
      <c r="AA66" s="149"/>
      <c r="AB66" s="149"/>
      <c r="AC66" s="149"/>
      <c r="AD66" s="149"/>
      <c r="AE66" s="149" t="s">
        <v>108</v>
      </c>
      <c r="AF66" s="149">
        <v>0</v>
      </c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outlineLevel="1" x14ac:dyDescent="0.2">
      <c r="A67" s="150">
        <v>16</v>
      </c>
      <c r="B67" s="156"/>
      <c r="C67" s="185" t="s">
        <v>152</v>
      </c>
      <c r="D67" s="158" t="s">
        <v>146</v>
      </c>
      <c r="E67" s="165">
        <v>68.284999999999997</v>
      </c>
      <c r="F67" s="168"/>
      <c r="G67" s="168"/>
      <c r="H67" s="168"/>
      <c r="I67" s="168"/>
      <c r="J67" s="168"/>
      <c r="K67" s="168"/>
      <c r="L67" s="168">
        <v>21</v>
      </c>
      <c r="M67" s="168">
        <f>G67*(1+L67/100)</f>
        <v>0</v>
      </c>
      <c r="N67" s="159">
        <v>0</v>
      </c>
      <c r="O67" s="159">
        <f>ROUND(E67*N67,5)</f>
        <v>0</v>
      </c>
      <c r="P67" s="159">
        <v>0</v>
      </c>
      <c r="Q67" s="159">
        <f>ROUND(E67*P67,5)</f>
        <v>0</v>
      </c>
      <c r="R67" s="159"/>
      <c r="S67" s="159"/>
      <c r="T67" s="160">
        <v>3.6999999999999998E-2</v>
      </c>
      <c r="U67" s="159">
        <f>ROUND(E67*T67,2)</f>
        <v>2.5299999999999998</v>
      </c>
      <c r="V67" s="149"/>
      <c r="W67" s="149"/>
      <c r="X67" s="149"/>
      <c r="Y67" s="149"/>
      <c r="Z67" s="149"/>
      <c r="AA67" s="149"/>
      <c r="AB67" s="149"/>
      <c r="AC67" s="149"/>
      <c r="AD67" s="149"/>
      <c r="AE67" s="149" t="s">
        <v>106</v>
      </c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outlineLevel="1" x14ac:dyDescent="0.2">
      <c r="A68" s="150"/>
      <c r="B68" s="156"/>
      <c r="C68" s="186" t="s">
        <v>153</v>
      </c>
      <c r="D68" s="161"/>
      <c r="E68" s="166"/>
      <c r="F68" s="168"/>
      <c r="G68" s="168"/>
      <c r="H68" s="168"/>
      <c r="I68" s="168"/>
      <c r="J68" s="168"/>
      <c r="K68" s="168"/>
      <c r="L68" s="168"/>
      <c r="M68" s="168"/>
      <c r="N68" s="159"/>
      <c r="O68" s="159"/>
      <c r="P68" s="159"/>
      <c r="Q68" s="159"/>
      <c r="R68" s="159"/>
      <c r="S68" s="159"/>
      <c r="T68" s="160"/>
      <c r="U68" s="159"/>
      <c r="V68" s="149"/>
      <c r="W68" s="149"/>
      <c r="X68" s="149"/>
      <c r="Y68" s="149"/>
      <c r="Z68" s="149"/>
      <c r="AA68" s="149"/>
      <c r="AB68" s="149"/>
      <c r="AC68" s="149"/>
      <c r="AD68" s="149"/>
      <c r="AE68" s="149" t="s">
        <v>108</v>
      </c>
      <c r="AF68" s="149">
        <v>0</v>
      </c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1" x14ac:dyDescent="0.2">
      <c r="A69" s="150"/>
      <c r="B69" s="156"/>
      <c r="C69" s="186" t="s">
        <v>154</v>
      </c>
      <c r="D69" s="161"/>
      <c r="E69" s="166"/>
      <c r="F69" s="168"/>
      <c r="G69" s="168"/>
      <c r="H69" s="168"/>
      <c r="I69" s="168"/>
      <c r="J69" s="168"/>
      <c r="K69" s="168"/>
      <c r="L69" s="168"/>
      <c r="M69" s="168"/>
      <c r="N69" s="159"/>
      <c r="O69" s="159"/>
      <c r="P69" s="159"/>
      <c r="Q69" s="159"/>
      <c r="R69" s="159"/>
      <c r="S69" s="159"/>
      <c r="T69" s="160"/>
      <c r="U69" s="159"/>
      <c r="V69" s="149"/>
      <c r="W69" s="149"/>
      <c r="X69" s="149"/>
      <c r="Y69" s="149"/>
      <c r="Z69" s="149"/>
      <c r="AA69" s="149"/>
      <c r="AB69" s="149"/>
      <c r="AC69" s="149"/>
      <c r="AD69" s="149"/>
      <c r="AE69" s="149" t="s">
        <v>108</v>
      </c>
      <c r="AF69" s="149">
        <v>0</v>
      </c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outlineLevel="1" x14ac:dyDescent="0.2">
      <c r="A70" s="150"/>
      <c r="B70" s="156"/>
      <c r="C70" s="186" t="s">
        <v>155</v>
      </c>
      <c r="D70" s="161"/>
      <c r="E70" s="166">
        <v>68.284999999999997</v>
      </c>
      <c r="F70" s="168"/>
      <c r="G70" s="168"/>
      <c r="H70" s="168"/>
      <c r="I70" s="168"/>
      <c r="J70" s="168"/>
      <c r="K70" s="168"/>
      <c r="L70" s="168"/>
      <c r="M70" s="168"/>
      <c r="N70" s="159"/>
      <c r="O70" s="159"/>
      <c r="P70" s="159"/>
      <c r="Q70" s="159"/>
      <c r="R70" s="159"/>
      <c r="S70" s="159"/>
      <c r="T70" s="160"/>
      <c r="U70" s="159"/>
      <c r="V70" s="149"/>
      <c r="W70" s="149"/>
      <c r="X70" s="149"/>
      <c r="Y70" s="149"/>
      <c r="Z70" s="149"/>
      <c r="AA70" s="149"/>
      <c r="AB70" s="149"/>
      <c r="AC70" s="149"/>
      <c r="AD70" s="149"/>
      <c r="AE70" s="149" t="s">
        <v>108</v>
      </c>
      <c r="AF70" s="149">
        <v>0</v>
      </c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outlineLevel="1" x14ac:dyDescent="0.2">
      <c r="A71" s="150">
        <v>17</v>
      </c>
      <c r="B71" s="156"/>
      <c r="C71" s="185" t="s">
        <v>156</v>
      </c>
      <c r="D71" s="158" t="s">
        <v>146</v>
      </c>
      <c r="E71" s="165">
        <v>49.518000000000001</v>
      </c>
      <c r="F71" s="168"/>
      <c r="G71" s="168"/>
      <c r="H71" s="168"/>
      <c r="I71" s="168"/>
      <c r="J71" s="168"/>
      <c r="K71" s="168"/>
      <c r="L71" s="168">
        <v>21</v>
      </c>
      <c r="M71" s="168">
        <f>G71*(1+L71/100)</f>
        <v>0</v>
      </c>
      <c r="N71" s="159">
        <v>0</v>
      </c>
      <c r="O71" s="159">
        <f>ROUND(E71*N71,5)</f>
        <v>0</v>
      </c>
      <c r="P71" s="159">
        <v>0</v>
      </c>
      <c r="Q71" s="159">
        <f>ROUND(E71*P71,5)</f>
        <v>0</v>
      </c>
      <c r="R71" s="159"/>
      <c r="S71" s="159"/>
      <c r="T71" s="160">
        <v>0.13</v>
      </c>
      <c r="U71" s="159">
        <f>ROUND(E71*T71,2)</f>
        <v>6.44</v>
      </c>
      <c r="V71" s="149"/>
      <c r="W71" s="149"/>
      <c r="X71" s="149"/>
      <c r="Y71" s="149"/>
      <c r="Z71" s="149"/>
      <c r="AA71" s="149"/>
      <c r="AB71" s="149"/>
      <c r="AC71" s="149"/>
      <c r="AD71" s="149"/>
      <c r="AE71" s="149" t="s">
        <v>106</v>
      </c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outlineLevel="1" x14ac:dyDescent="0.2">
      <c r="A72" s="150"/>
      <c r="B72" s="156"/>
      <c r="C72" s="186" t="s">
        <v>157</v>
      </c>
      <c r="D72" s="161"/>
      <c r="E72" s="166"/>
      <c r="F72" s="168"/>
      <c r="G72" s="168"/>
      <c r="H72" s="168"/>
      <c r="I72" s="168"/>
      <c r="J72" s="168"/>
      <c r="K72" s="168"/>
      <c r="L72" s="168"/>
      <c r="M72" s="168"/>
      <c r="N72" s="159"/>
      <c r="O72" s="159"/>
      <c r="P72" s="159"/>
      <c r="Q72" s="159"/>
      <c r="R72" s="159"/>
      <c r="S72" s="159"/>
      <c r="T72" s="160"/>
      <c r="U72" s="159"/>
      <c r="V72" s="149"/>
      <c r="W72" s="149"/>
      <c r="X72" s="149"/>
      <c r="Y72" s="149"/>
      <c r="Z72" s="149"/>
      <c r="AA72" s="149"/>
      <c r="AB72" s="149"/>
      <c r="AC72" s="149"/>
      <c r="AD72" s="149"/>
      <c r="AE72" s="149" t="s">
        <v>108</v>
      </c>
      <c r="AF72" s="149">
        <v>0</v>
      </c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1" x14ac:dyDescent="0.2">
      <c r="A73" s="150"/>
      <c r="B73" s="156"/>
      <c r="C73" s="186" t="s">
        <v>158</v>
      </c>
      <c r="D73" s="161"/>
      <c r="E73" s="166">
        <v>49.518000000000001</v>
      </c>
      <c r="F73" s="168"/>
      <c r="G73" s="168"/>
      <c r="H73" s="168"/>
      <c r="I73" s="168"/>
      <c r="J73" s="168"/>
      <c r="K73" s="168"/>
      <c r="L73" s="168"/>
      <c r="M73" s="168"/>
      <c r="N73" s="159"/>
      <c r="O73" s="159"/>
      <c r="P73" s="159"/>
      <c r="Q73" s="159"/>
      <c r="R73" s="159"/>
      <c r="S73" s="159"/>
      <c r="T73" s="160"/>
      <c r="U73" s="159"/>
      <c r="V73" s="149"/>
      <c r="W73" s="149"/>
      <c r="X73" s="149"/>
      <c r="Y73" s="149"/>
      <c r="Z73" s="149"/>
      <c r="AA73" s="149"/>
      <c r="AB73" s="149"/>
      <c r="AC73" s="149"/>
      <c r="AD73" s="149"/>
      <c r="AE73" s="149" t="s">
        <v>108</v>
      </c>
      <c r="AF73" s="149">
        <v>0</v>
      </c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x14ac:dyDescent="0.2">
      <c r="A74" s="151" t="s">
        <v>102</v>
      </c>
      <c r="B74" s="157" t="s">
        <v>65</v>
      </c>
      <c r="C74" s="187" t="s">
        <v>66</v>
      </c>
      <c r="D74" s="162"/>
      <c r="E74" s="167"/>
      <c r="F74" s="169"/>
      <c r="G74" s="169"/>
      <c r="H74" s="169"/>
      <c r="I74" s="169"/>
      <c r="J74" s="169"/>
      <c r="K74" s="169"/>
      <c r="L74" s="169"/>
      <c r="M74" s="169">
        <f>SUM(M75:M77)</f>
        <v>0</v>
      </c>
      <c r="N74" s="163"/>
      <c r="O74" s="163">
        <f>SUM(O75:O77)</f>
        <v>0.30618000000000001</v>
      </c>
      <c r="P74" s="163"/>
      <c r="Q74" s="163">
        <f>SUM(Q75:Q77)</f>
        <v>0</v>
      </c>
      <c r="R74" s="163"/>
      <c r="S74" s="163"/>
      <c r="T74" s="164"/>
      <c r="U74" s="163">
        <f>SUM(U75:U77)</f>
        <v>13.45</v>
      </c>
      <c r="AE74" t="s">
        <v>103</v>
      </c>
    </row>
    <row r="75" spans="1:60" outlineLevel="1" x14ac:dyDescent="0.2">
      <c r="A75" s="150">
        <v>18</v>
      </c>
      <c r="B75" s="156"/>
      <c r="C75" s="185" t="s">
        <v>159</v>
      </c>
      <c r="D75" s="158" t="s">
        <v>105</v>
      </c>
      <c r="E75" s="165">
        <v>51.72</v>
      </c>
      <c r="F75" s="168"/>
      <c r="G75" s="168"/>
      <c r="H75" s="168"/>
      <c r="I75" s="168"/>
      <c r="J75" s="168"/>
      <c r="K75" s="168"/>
      <c r="L75" s="168">
        <v>21</v>
      </c>
      <c r="M75" s="168">
        <f>G75*(1+L75/100)</f>
        <v>0</v>
      </c>
      <c r="N75" s="159">
        <v>5.9199999999999999E-3</v>
      </c>
      <c r="O75" s="159">
        <f>ROUND(E75*N75,5)</f>
        <v>0.30618000000000001</v>
      </c>
      <c r="P75" s="159">
        <v>0</v>
      </c>
      <c r="Q75" s="159">
        <f>ROUND(E75*P75,5)</f>
        <v>0</v>
      </c>
      <c r="R75" s="159"/>
      <c r="S75" s="159"/>
      <c r="T75" s="160">
        <v>0.26</v>
      </c>
      <c r="U75" s="159">
        <f>ROUND(E75*T75,2)</f>
        <v>13.45</v>
      </c>
      <c r="V75" s="149"/>
      <c r="W75" s="149"/>
      <c r="X75" s="149"/>
      <c r="Y75" s="149"/>
      <c r="Z75" s="149"/>
      <c r="AA75" s="149"/>
      <c r="AB75" s="149"/>
      <c r="AC75" s="149"/>
      <c r="AD75" s="149"/>
      <c r="AE75" s="149" t="s">
        <v>106</v>
      </c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1" x14ac:dyDescent="0.2">
      <c r="A76" s="150"/>
      <c r="B76" s="156"/>
      <c r="C76" s="186" t="s">
        <v>137</v>
      </c>
      <c r="D76" s="161"/>
      <c r="E76" s="166"/>
      <c r="F76" s="168"/>
      <c r="G76" s="168"/>
      <c r="H76" s="168"/>
      <c r="I76" s="168"/>
      <c r="J76" s="168"/>
      <c r="K76" s="168"/>
      <c r="L76" s="168"/>
      <c r="M76" s="168"/>
      <c r="N76" s="159"/>
      <c r="O76" s="159"/>
      <c r="P76" s="159"/>
      <c r="Q76" s="159"/>
      <c r="R76" s="159"/>
      <c r="S76" s="159"/>
      <c r="T76" s="160"/>
      <c r="U76" s="159"/>
      <c r="V76" s="149"/>
      <c r="W76" s="149"/>
      <c r="X76" s="149"/>
      <c r="Y76" s="149"/>
      <c r="Z76" s="149"/>
      <c r="AA76" s="149"/>
      <c r="AB76" s="149"/>
      <c r="AC76" s="149"/>
      <c r="AD76" s="149"/>
      <c r="AE76" s="149" t="s">
        <v>108</v>
      </c>
      <c r="AF76" s="149">
        <v>0</v>
      </c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ht="22.5" outlineLevel="1" x14ac:dyDescent="0.2">
      <c r="A77" s="150"/>
      <c r="B77" s="156"/>
      <c r="C77" s="186" t="s">
        <v>160</v>
      </c>
      <c r="D77" s="161"/>
      <c r="E77" s="166">
        <v>51.72</v>
      </c>
      <c r="F77" s="168"/>
      <c r="G77" s="168"/>
      <c r="H77" s="168"/>
      <c r="I77" s="168"/>
      <c r="J77" s="168"/>
      <c r="K77" s="168"/>
      <c r="L77" s="168"/>
      <c r="M77" s="168"/>
      <c r="N77" s="159"/>
      <c r="O77" s="159"/>
      <c r="P77" s="159"/>
      <c r="Q77" s="159"/>
      <c r="R77" s="159"/>
      <c r="S77" s="159"/>
      <c r="T77" s="160"/>
      <c r="U77" s="159"/>
      <c r="V77" s="149"/>
      <c r="W77" s="149"/>
      <c r="X77" s="149"/>
      <c r="Y77" s="149"/>
      <c r="Z77" s="149"/>
      <c r="AA77" s="149"/>
      <c r="AB77" s="149"/>
      <c r="AC77" s="149"/>
      <c r="AD77" s="149"/>
      <c r="AE77" s="149" t="s">
        <v>108</v>
      </c>
      <c r="AF77" s="149">
        <v>0</v>
      </c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x14ac:dyDescent="0.2">
      <c r="A78" s="151" t="s">
        <v>102</v>
      </c>
      <c r="B78" s="157" t="s">
        <v>67</v>
      </c>
      <c r="C78" s="187" t="s">
        <v>68</v>
      </c>
      <c r="D78" s="162"/>
      <c r="E78" s="167"/>
      <c r="F78" s="169"/>
      <c r="G78" s="169"/>
      <c r="H78" s="169"/>
      <c r="I78" s="169"/>
      <c r="J78" s="169"/>
      <c r="K78" s="169"/>
      <c r="L78" s="169"/>
      <c r="M78" s="169">
        <f>SUM(M79:M85)</f>
        <v>0</v>
      </c>
      <c r="N78" s="163"/>
      <c r="O78" s="163">
        <f>SUM(O79:O85)</f>
        <v>1.8620000000000001E-2</v>
      </c>
      <c r="P78" s="163"/>
      <c r="Q78" s="163">
        <f>SUM(Q79:Q85)</f>
        <v>31.78</v>
      </c>
      <c r="R78" s="163"/>
      <c r="S78" s="163"/>
      <c r="T78" s="164"/>
      <c r="U78" s="163">
        <f>SUM(U79:U85)</f>
        <v>114.45</v>
      </c>
      <c r="AE78" t="s">
        <v>103</v>
      </c>
    </row>
    <row r="79" spans="1:60" outlineLevel="1" x14ac:dyDescent="0.2">
      <c r="A79" s="150">
        <v>19</v>
      </c>
      <c r="B79" s="156"/>
      <c r="C79" s="185" t="s">
        <v>161</v>
      </c>
      <c r="D79" s="158" t="s">
        <v>119</v>
      </c>
      <c r="E79" s="165">
        <v>14</v>
      </c>
      <c r="F79" s="168"/>
      <c r="G79" s="168"/>
      <c r="H79" s="168"/>
      <c r="I79" s="168"/>
      <c r="J79" s="168"/>
      <c r="K79" s="168"/>
      <c r="L79" s="168">
        <v>21</v>
      </c>
      <c r="M79" s="168">
        <f>G79*(1+L79/100)</f>
        <v>0</v>
      </c>
      <c r="N79" s="159">
        <v>1.33E-3</v>
      </c>
      <c r="O79" s="159">
        <f>ROUND(E79*N79,5)</f>
        <v>1.8620000000000001E-2</v>
      </c>
      <c r="P79" s="159">
        <v>2.27</v>
      </c>
      <c r="Q79" s="159">
        <f>ROUND(E79*P79,5)</f>
        <v>31.78</v>
      </c>
      <c r="R79" s="159"/>
      <c r="S79" s="159"/>
      <c r="T79" s="160">
        <v>8.1749500000000008</v>
      </c>
      <c r="U79" s="159">
        <f>ROUND(E79*T79,2)</f>
        <v>114.45</v>
      </c>
      <c r="V79" s="149"/>
      <c r="W79" s="149"/>
      <c r="X79" s="149"/>
      <c r="Y79" s="149"/>
      <c r="Z79" s="149"/>
      <c r="AA79" s="149"/>
      <c r="AB79" s="149"/>
      <c r="AC79" s="149"/>
      <c r="AD79" s="149"/>
      <c r="AE79" s="149" t="s">
        <v>162</v>
      </c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outlineLevel="1" x14ac:dyDescent="0.2">
      <c r="A80" s="150"/>
      <c r="B80" s="156"/>
      <c r="C80" s="186" t="s">
        <v>120</v>
      </c>
      <c r="D80" s="161"/>
      <c r="E80" s="166"/>
      <c r="F80" s="168"/>
      <c r="G80" s="168"/>
      <c r="H80" s="168"/>
      <c r="I80" s="168"/>
      <c r="J80" s="168"/>
      <c r="K80" s="168"/>
      <c r="L80" s="168"/>
      <c r="M80" s="168"/>
      <c r="N80" s="159"/>
      <c r="O80" s="159"/>
      <c r="P80" s="159"/>
      <c r="Q80" s="159"/>
      <c r="R80" s="159"/>
      <c r="S80" s="159"/>
      <c r="T80" s="160"/>
      <c r="U80" s="159"/>
      <c r="V80" s="149"/>
      <c r="W80" s="149"/>
      <c r="X80" s="149"/>
      <c r="Y80" s="149"/>
      <c r="Z80" s="149"/>
      <c r="AA80" s="149"/>
      <c r="AB80" s="149"/>
      <c r="AC80" s="149"/>
      <c r="AD80" s="149"/>
      <c r="AE80" s="149" t="s">
        <v>108</v>
      </c>
      <c r="AF80" s="149">
        <v>0</v>
      </c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ht="22.5" outlineLevel="1" x14ac:dyDescent="0.2">
      <c r="A81" s="150"/>
      <c r="B81" s="156"/>
      <c r="C81" s="186" t="s">
        <v>163</v>
      </c>
      <c r="D81" s="161"/>
      <c r="E81" s="166">
        <v>5</v>
      </c>
      <c r="F81" s="168"/>
      <c r="G81" s="168"/>
      <c r="H81" s="168"/>
      <c r="I81" s="168"/>
      <c r="J81" s="168"/>
      <c r="K81" s="168"/>
      <c r="L81" s="168"/>
      <c r="M81" s="168"/>
      <c r="N81" s="159"/>
      <c r="O81" s="159"/>
      <c r="P81" s="159"/>
      <c r="Q81" s="159"/>
      <c r="R81" s="159"/>
      <c r="S81" s="159"/>
      <c r="T81" s="160"/>
      <c r="U81" s="159"/>
      <c r="V81" s="149"/>
      <c r="W81" s="149"/>
      <c r="X81" s="149"/>
      <c r="Y81" s="149"/>
      <c r="Z81" s="149"/>
      <c r="AA81" s="149"/>
      <c r="AB81" s="149"/>
      <c r="AC81" s="149"/>
      <c r="AD81" s="149"/>
      <c r="AE81" s="149" t="s">
        <v>108</v>
      </c>
      <c r="AF81" s="149">
        <v>0</v>
      </c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ht="22.5" outlineLevel="1" x14ac:dyDescent="0.2">
      <c r="A82" s="150"/>
      <c r="B82" s="156"/>
      <c r="C82" s="186" t="s">
        <v>164</v>
      </c>
      <c r="D82" s="161"/>
      <c r="E82" s="166">
        <v>3.8191999999999999</v>
      </c>
      <c r="F82" s="168"/>
      <c r="G82" s="168"/>
      <c r="H82" s="168"/>
      <c r="I82" s="168"/>
      <c r="J82" s="168"/>
      <c r="K82" s="168"/>
      <c r="L82" s="168"/>
      <c r="M82" s="168"/>
      <c r="N82" s="159"/>
      <c r="O82" s="159"/>
      <c r="P82" s="159"/>
      <c r="Q82" s="159"/>
      <c r="R82" s="159"/>
      <c r="S82" s="159"/>
      <c r="T82" s="160"/>
      <c r="U82" s="159"/>
      <c r="V82" s="149"/>
      <c r="W82" s="149"/>
      <c r="X82" s="149"/>
      <c r="Y82" s="149"/>
      <c r="Z82" s="149"/>
      <c r="AA82" s="149"/>
      <c r="AB82" s="149"/>
      <c r="AC82" s="149"/>
      <c r="AD82" s="149"/>
      <c r="AE82" s="149" t="s">
        <v>108</v>
      </c>
      <c r="AF82" s="149">
        <v>0</v>
      </c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outlineLevel="1" x14ac:dyDescent="0.2">
      <c r="A83" s="150"/>
      <c r="B83" s="156"/>
      <c r="C83" s="186" t="s">
        <v>165</v>
      </c>
      <c r="D83" s="161"/>
      <c r="E83" s="166">
        <v>0.18079999999999999</v>
      </c>
      <c r="F83" s="168"/>
      <c r="G83" s="168"/>
      <c r="H83" s="168"/>
      <c r="I83" s="168"/>
      <c r="J83" s="168"/>
      <c r="K83" s="168"/>
      <c r="L83" s="168"/>
      <c r="M83" s="168"/>
      <c r="N83" s="159"/>
      <c r="O83" s="159"/>
      <c r="P83" s="159"/>
      <c r="Q83" s="159"/>
      <c r="R83" s="159"/>
      <c r="S83" s="159"/>
      <c r="T83" s="160"/>
      <c r="U83" s="159"/>
      <c r="V83" s="149"/>
      <c r="W83" s="149"/>
      <c r="X83" s="149"/>
      <c r="Y83" s="149"/>
      <c r="Z83" s="149"/>
      <c r="AA83" s="149"/>
      <c r="AB83" s="149"/>
      <c r="AC83" s="149"/>
      <c r="AD83" s="149"/>
      <c r="AE83" s="149" t="s">
        <v>108</v>
      </c>
      <c r="AF83" s="149">
        <v>0</v>
      </c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outlineLevel="1" x14ac:dyDescent="0.2">
      <c r="A84" s="150"/>
      <c r="B84" s="156"/>
      <c r="C84" s="186" t="s">
        <v>166</v>
      </c>
      <c r="D84" s="161"/>
      <c r="E84" s="166">
        <v>4.6395</v>
      </c>
      <c r="F84" s="168"/>
      <c r="G84" s="168"/>
      <c r="H84" s="168"/>
      <c r="I84" s="168"/>
      <c r="J84" s="168"/>
      <c r="K84" s="168"/>
      <c r="L84" s="168"/>
      <c r="M84" s="168"/>
      <c r="N84" s="159"/>
      <c r="O84" s="159"/>
      <c r="P84" s="159"/>
      <c r="Q84" s="159"/>
      <c r="R84" s="159"/>
      <c r="S84" s="159"/>
      <c r="T84" s="160"/>
      <c r="U84" s="159"/>
      <c r="V84" s="149"/>
      <c r="W84" s="149"/>
      <c r="X84" s="149"/>
      <c r="Y84" s="149"/>
      <c r="Z84" s="149"/>
      <c r="AA84" s="149"/>
      <c r="AB84" s="149"/>
      <c r="AC84" s="149"/>
      <c r="AD84" s="149"/>
      <c r="AE84" s="149" t="s">
        <v>108</v>
      </c>
      <c r="AF84" s="149">
        <v>0</v>
      </c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outlineLevel="1" x14ac:dyDescent="0.2">
      <c r="A85" s="150"/>
      <c r="B85" s="156"/>
      <c r="C85" s="186" t="s">
        <v>167</v>
      </c>
      <c r="D85" s="161"/>
      <c r="E85" s="166">
        <v>0.36049999999999999</v>
      </c>
      <c r="F85" s="168"/>
      <c r="G85" s="168"/>
      <c r="H85" s="168"/>
      <c r="I85" s="168"/>
      <c r="J85" s="168"/>
      <c r="K85" s="168"/>
      <c r="L85" s="168"/>
      <c r="M85" s="168"/>
      <c r="N85" s="159"/>
      <c r="O85" s="159"/>
      <c r="P85" s="159"/>
      <c r="Q85" s="159"/>
      <c r="R85" s="159"/>
      <c r="S85" s="159"/>
      <c r="T85" s="160"/>
      <c r="U85" s="159"/>
      <c r="V85" s="149"/>
      <c r="W85" s="149"/>
      <c r="X85" s="149"/>
      <c r="Y85" s="149"/>
      <c r="Z85" s="149"/>
      <c r="AA85" s="149"/>
      <c r="AB85" s="149"/>
      <c r="AC85" s="149"/>
      <c r="AD85" s="149"/>
      <c r="AE85" s="149" t="s">
        <v>108</v>
      </c>
      <c r="AF85" s="149">
        <v>0</v>
      </c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x14ac:dyDescent="0.2">
      <c r="A86" s="151" t="s">
        <v>102</v>
      </c>
      <c r="B86" s="157" t="s">
        <v>69</v>
      </c>
      <c r="C86" s="187" t="s">
        <v>70</v>
      </c>
      <c r="D86" s="162"/>
      <c r="E86" s="167"/>
      <c r="F86" s="169"/>
      <c r="G86" s="169"/>
      <c r="H86" s="169"/>
      <c r="I86" s="169"/>
      <c r="J86" s="169"/>
      <c r="K86" s="169"/>
      <c r="L86" s="169"/>
      <c r="M86" s="169">
        <f>SUM(M87:M95)</f>
        <v>0</v>
      </c>
      <c r="N86" s="163"/>
      <c r="O86" s="163">
        <f>SUM(O87:O95)</f>
        <v>1.06701</v>
      </c>
      <c r="P86" s="163"/>
      <c r="Q86" s="163">
        <f>SUM(Q87:Q95)</f>
        <v>0</v>
      </c>
      <c r="R86" s="163"/>
      <c r="S86" s="163"/>
      <c r="T86" s="164"/>
      <c r="U86" s="163">
        <f>SUM(U87:U95)</f>
        <v>67.37</v>
      </c>
      <c r="AE86" t="s">
        <v>103</v>
      </c>
    </row>
    <row r="87" spans="1:60" outlineLevel="1" x14ac:dyDescent="0.2">
      <c r="A87" s="150">
        <v>20</v>
      </c>
      <c r="B87" s="156"/>
      <c r="C87" s="185" t="s">
        <v>168</v>
      </c>
      <c r="D87" s="158" t="s">
        <v>146</v>
      </c>
      <c r="E87" s="165">
        <v>14.366666666666699</v>
      </c>
      <c r="F87" s="168"/>
      <c r="G87" s="168"/>
      <c r="H87" s="168"/>
      <c r="I87" s="168"/>
      <c r="J87" s="168"/>
      <c r="K87" s="168"/>
      <c r="L87" s="168">
        <v>21</v>
      </c>
      <c r="M87" s="168">
        <f>G87*(1+L87/100)</f>
        <v>0</v>
      </c>
      <c r="N87" s="159">
        <v>7.4270000000000003E-2</v>
      </c>
      <c r="O87" s="159">
        <f>ROUND(E87*N87,5)</f>
        <v>1.06701</v>
      </c>
      <c r="P87" s="159">
        <v>0</v>
      </c>
      <c r="Q87" s="159">
        <f>ROUND(E87*P87,5)</f>
        <v>0</v>
      </c>
      <c r="R87" s="159"/>
      <c r="S87" s="159"/>
      <c r="T87" s="160">
        <v>4.6349999999999998</v>
      </c>
      <c r="U87" s="159">
        <f>ROUND(E87*T87,2)</f>
        <v>66.59</v>
      </c>
      <c r="V87" s="149"/>
      <c r="W87" s="149"/>
      <c r="X87" s="149"/>
      <c r="Y87" s="149"/>
      <c r="Z87" s="149"/>
      <c r="AA87" s="149"/>
      <c r="AB87" s="149"/>
      <c r="AC87" s="149"/>
      <c r="AD87" s="149"/>
      <c r="AE87" s="149" t="s">
        <v>106</v>
      </c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outlineLevel="1" x14ac:dyDescent="0.2">
      <c r="A88" s="150"/>
      <c r="B88" s="156"/>
      <c r="C88" s="186" t="s">
        <v>169</v>
      </c>
      <c r="D88" s="161"/>
      <c r="E88" s="166"/>
      <c r="F88" s="168"/>
      <c r="G88" s="168"/>
      <c r="H88" s="168"/>
      <c r="I88" s="168"/>
      <c r="J88" s="168"/>
      <c r="K88" s="168"/>
      <c r="L88" s="168"/>
      <c r="M88" s="168"/>
      <c r="N88" s="159"/>
      <c r="O88" s="159"/>
      <c r="P88" s="159"/>
      <c r="Q88" s="159"/>
      <c r="R88" s="159"/>
      <c r="S88" s="159"/>
      <c r="T88" s="160"/>
      <c r="U88" s="159"/>
      <c r="V88" s="149"/>
      <c r="W88" s="149"/>
      <c r="X88" s="149"/>
      <c r="Y88" s="149"/>
      <c r="Z88" s="149"/>
      <c r="AA88" s="149"/>
      <c r="AB88" s="149"/>
      <c r="AC88" s="149"/>
      <c r="AD88" s="149"/>
      <c r="AE88" s="149" t="s">
        <v>108</v>
      </c>
      <c r="AF88" s="149">
        <v>0</v>
      </c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ht="22.5" outlineLevel="1" x14ac:dyDescent="0.2">
      <c r="A89" s="150"/>
      <c r="B89" s="156"/>
      <c r="C89" s="186" t="s">
        <v>170</v>
      </c>
      <c r="D89" s="161"/>
      <c r="E89" s="166"/>
      <c r="F89" s="168"/>
      <c r="G89" s="168"/>
      <c r="H89" s="168"/>
      <c r="I89" s="168"/>
      <c r="J89" s="168"/>
      <c r="K89" s="168"/>
      <c r="L89" s="168"/>
      <c r="M89" s="168"/>
      <c r="N89" s="159"/>
      <c r="O89" s="159"/>
      <c r="P89" s="159"/>
      <c r="Q89" s="159"/>
      <c r="R89" s="159"/>
      <c r="S89" s="159"/>
      <c r="T89" s="160"/>
      <c r="U89" s="159"/>
      <c r="V89" s="149"/>
      <c r="W89" s="149"/>
      <c r="X89" s="149"/>
      <c r="Y89" s="149"/>
      <c r="Z89" s="149"/>
      <c r="AA89" s="149"/>
      <c r="AB89" s="149"/>
      <c r="AC89" s="149"/>
      <c r="AD89" s="149"/>
      <c r="AE89" s="149" t="s">
        <v>108</v>
      </c>
      <c r="AF89" s="149">
        <v>0</v>
      </c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outlineLevel="1" x14ac:dyDescent="0.2">
      <c r="A90" s="150"/>
      <c r="B90" s="156"/>
      <c r="C90" s="186" t="s">
        <v>171</v>
      </c>
      <c r="D90" s="161"/>
      <c r="E90" s="166"/>
      <c r="F90" s="168"/>
      <c r="G90" s="168"/>
      <c r="H90" s="168"/>
      <c r="I90" s="168"/>
      <c r="J90" s="168"/>
      <c r="K90" s="168"/>
      <c r="L90" s="168"/>
      <c r="M90" s="168"/>
      <c r="N90" s="159"/>
      <c r="O90" s="159"/>
      <c r="P90" s="159"/>
      <c r="Q90" s="159"/>
      <c r="R90" s="159"/>
      <c r="S90" s="159"/>
      <c r="T90" s="160"/>
      <c r="U90" s="159"/>
      <c r="V90" s="149"/>
      <c r="W90" s="149"/>
      <c r="X90" s="149"/>
      <c r="Y90" s="149"/>
      <c r="Z90" s="149"/>
      <c r="AA90" s="149"/>
      <c r="AB90" s="149"/>
      <c r="AC90" s="149"/>
      <c r="AD90" s="149"/>
      <c r="AE90" s="149" t="s">
        <v>108</v>
      </c>
      <c r="AF90" s="149">
        <v>0</v>
      </c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outlineLevel="1" x14ac:dyDescent="0.2">
      <c r="A91" s="150"/>
      <c r="B91" s="156"/>
      <c r="C91" s="186" t="s">
        <v>137</v>
      </c>
      <c r="D91" s="161"/>
      <c r="E91" s="166"/>
      <c r="F91" s="168"/>
      <c r="G91" s="168"/>
      <c r="H91" s="168"/>
      <c r="I91" s="168"/>
      <c r="J91" s="168"/>
      <c r="K91" s="168"/>
      <c r="L91" s="168"/>
      <c r="M91" s="168"/>
      <c r="N91" s="159"/>
      <c r="O91" s="159"/>
      <c r="P91" s="159"/>
      <c r="Q91" s="159"/>
      <c r="R91" s="159"/>
      <c r="S91" s="159"/>
      <c r="T91" s="160"/>
      <c r="U91" s="159"/>
      <c r="V91" s="149"/>
      <c r="W91" s="149"/>
      <c r="X91" s="149"/>
      <c r="Y91" s="149"/>
      <c r="Z91" s="149"/>
      <c r="AA91" s="149"/>
      <c r="AB91" s="149"/>
      <c r="AC91" s="149"/>
      <c r="AD91" s="149"/>
      <c r="AE91" s="149" t="s">
        <v>108</v>
      </c>
      <c r="AF91" s="149">
        <v>0</v>
      </c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ht="22.5" outlineLevel="1" x14ac:dyDescent="0.2">
      <c r="A92" s="150"/>
      <c r="B92" s="156"/>
      <c r="C92" s="186" t="s">
        <v>172</v>
      </c>
      <c r="D92" s="161"/>
      <c r="E92" s="166">
        <v>14.366666666666699</v>
      </c>
      <c r="F92" s="168"/>
      <c r="G92" s="168"/>
      <c r="H92" s="168"/>
      <c r="I92" s="168"/>
      <c r="J92" s="168"/>
      <c r="K92" s="168"/>
      <c r="L92" s="168"/>
      <c r="M92" s="168"/>
      <c r="N92" s="159"/>
      <c r="O92" s="159"/>
      <c r="P92" s="159"/>
      <c r="Q92" s="159"/>
      <c r="R92" s="159"/>
      <c r="S92" s="159"/>
      <c r="T92" s="160"/>
      <c r="U92" s="159"/>
      <c r="V92" s="149"/>
      <c r="W92" s="149"/>
      <c r="X92" s="149"/>
      <c r="Y92" s="149"/>
      <c r="Z92" s="149"/>
      <c r="AA92" s="149"/>
      <c r="AB92" s="149"/>
      <c r="AC92" s="149"/>
      <c r="AD92" s="149"/>
      <c r="AE92" s="149" t="s">
        <v>108</v>
      </c>
      <c r="AF92" s="149">
        <v>0</v>
      </c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outlineLevel="1" x14ac:dyDescent="0.2">
      <c r="A93" s="150">
        <v>21</v>
      </c>
      <c r="B93" s="156"/>
      <c r="C93" s="185" t="s">
        <v>173</v>
      </c>
      <c r="D93" s="158" t="s">
        <v>105</v>
      </c>
      <c r="E93" s="165">
        <v>6.8</v>
      </c>
      <c r="F93" s="168"/>
      <c r="G93" s="168"/>
      <c r="H93" s="168"/>
      <c r="I93" s="168"/>
      <c r="J93" s="168"/>
      <c r="K93" s="168"/>
      <c r="L93" s="168">
        <v>21</v>
      </c>
      <c r="M93" s="168">
        <f>G93*(1+L93/100)</f>
        <v>0</v>
      </c>
      <c r="N93" s="159">
        <v>0</v>
      </c>
      <c r="O93" s="159">
        <f>ROUND(E93*N93,5)</f>
        <v>0</v>
      </c>
      <c r="P93" s="159">
        <v>0</v>
      </c>
      <c r="Q93" s="159">
        <f>ROUND(E93*P93,5)</f>
        <v>0</v>
      </c>
      <c r="R93" s="159"/>
      <c r="S93" s="159"/>
      <c r="T93" s="160">
        <v>0.115</v>
      </c>
      <c r="U93" s="159">
        <f>ROUND(E93*T93,2)</f>
        <v>0.78</v>
      </c>
      <c r="V93" s="149"/>
      <c r="W93" s="149"/>
      <c r="X93" s="149"/>
      <c r="Y93" s="149"/>
      <c r="Z93" s="149"/>
      <c r="AA93" s="149"/>
      <c r="AB93" s="149"/>
      <c r="AC93" s="149"/>
      <c r="AD93" s="149"/>
      <c r="AE93" s="149" t="s">
        <v>106</v>
      </c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outlineLevel="1" x14ac:dyDescent="0.2">
      <c r="A94" s="150"/>
      <c r="B94" s="156"/>
      <c r="C94" s="186" t="s">
        <v>137</v>
      </c>
      <c r="D94" s="161"/>
      <c r="E94" s="166"/>
      <c r="F94" s="168"/>
      <c r="G94" s="168"/>
      <c r="H94" s="168"/>
      <c r="I94" s="168"/>
      <c r="J94" s="168"/>
      <c r="K94" s="168"/>
      <c r="L94" s="168"/>
      <c r="M94" s="168"/>
      <c r="N94" s="159"/>
      <c r="O94" s="159"/>
      <c r="P94" s="159"/>
      <c r="Q94" s="159"/>
      <c r="R94" s="159"/>
      <c r="S94" s="159"/>
      <c r="T94" s="160"/>
      <c r="U94" s="159"/>
      <c r="V94" s="149"/>
      <c r="W94" s="149"/>
      <c r="X94" s="149"/>
      <c r="Y94" s="149"/>
      <c r="Z94" s="149"/>
      <c r="AA94" s="149"/>
      <c r="AB94" s="149"/>
      <c r="AC94" s="149"/>
      <c r="AD94" s="149"/>
      <c r="AE94" s="149" t="s">
        <v>108</v>
      </c>
      <c r="AF94" s="149">
        <v>0</v>
      </c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outlineLevel="1" x14ac:dyDescent="0.2">
      <c r="A95" s="150"/>
      <c r="B95" s="156"/>
      <c r="C95" s="186" t="s">
        <v>138</v>
      </c>
      <c r="D95" s="161"/>
      <c r="E95" s="166">
        <v>6.8</v>
      </c>
      <c r="F95" s="168"/>
      <c r="G95" s="168"/>
      <c r="H95" s="168"/>
      <c r="I95" s="168"/>
      <c r="J95" s="168"/>
      <c r="K95" s="168"/>
      <c r="L95" s="168"/>
      <c r="M95" s="168"/>
      <c r="N95" s="159"/>
      <c r="O95" s="159"/>
      <c r="P95" s="159"/>
      <c r="Q95" s="159"/>
      <c r="R95" s="159"/>
      <c r="S95" s="159"/>
      <c r="T95" s="160"/>
      <c r="U95" s="159"/>
      <c r="V95" s="149"/>
      <c r="W95" s="149"/>
      <c r="X95" s="149"/>
      <c r="Y95" s="149"/>
      <c r="Z95" s="149"/>
      <c r="AA95" s="149"/>
      <c r="AB95" s="149"/>
      <c r="AC95" s="149"/>
      <c r="AD95" s="149"/>
      <c r="AE95" s="149" t="s">
        <v>108</v>
      </c>
      <c r="AF95" s="149">
        <v>0</v>
      </c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  <row r="96" spans="1:60" x14ac:dyDescent="0.2">
      <c r="A96" s="151" t="s">
        <v>102</v>
      </c>
      <c r="B96" s="157" t="s">
        <v>71</v>
      </c>
      <c r="C96" s="187" t="s">
        <v>72</v>
      </c>
      <c r="D96" s="162"/>
      <c r="E96" s="167"/>
      <c r="F96" s="169"/>
      <c r="G96" s="169"/>
      <c r="H96" s="169"/>
      <c r="I96" s="169"/>
      <c r="J96" s="169"/>
      <c r="K96" s="169"/>
      <c r="L96" s="169"/>
      <c r="M96" s="169">
        <f>SUM(M97:M103)</f>
        <v>0</v>
      </c>
      <c r="N96" s="163"/>
      <c r="O96" s="163">
        <f>SUM(O97:O103)</f>
        <v>0</v>
      </c>
      <c r="P96" s="163"/>
      <c r="Q96" s="163">
        <f>SUM(Q97:Q103)</f>
        <v>0</v>
      </c>
      <c r="R96" s="163"/>
      <c r="S96" s="163"/>
      <c r="T96" s="164"/>
      <c r="U96" s="163">
        <f>SUM(U97:U103)</f>
        <v>30.08</v>
      </c>
      <c r="AE96" t="s">
        <v>103</v>
      </c>
    </row>
    <row r="97" spans="1:60" outlineLevel="1" x14ac:dyDescent="0.2">
      <c r="A97" s="150">
        <v>22</v>
      </c>
      <c r="B97" s="156"/>
      <c r="C97" s="185" t="s">
        <v>174</v>
      </c>
      <c r="D97" s="158" t="s">
        <v>175</v>
      </c>
      <c r="E97" s="165">
        <v>401.05405999999999</v>
      </c>
      <c r="F97" s="168"/>
      <c r="G97" s="168"/>
      <c r="H97" s="168"/>
      <c r="I97" s="168"/>
      <c r="J97" s="168"/>
      <c r="K97" s="168"/>
      <c r="L97" s="168">
        <v>21</v>
      </c>
      <c r="M97" s="168">
        <f>G97*(1+L97/100)</f>
        <v>0</v>
      </c>
      <c r="N97" s="159">
        <v>0</v>
      </c>
      <c r="O97" s="159">
        <f>ROUND(E97*N97,5)</f>
        <v>0</v>
      </c>
      <c r="P97" s="159">
        <v>0</v>
      </c>
      <c r="Q97" s="159">
        <f>ROUND(E97*P97,5)</f>
        <v>0</v>
      </c>
      <c r="R97" s="159"/>
      <c r="S97" s="159"/>
      <c r="T97" s="160">
        <v>7.4999999999999997E-2</v>
      </c>
      <c r="U97" s="159">
        <f>ROUND(E97*T97,2)</f>
        <v>30.08</v>
      </c>
      <c r="V97" s="149"/>
      <c r="W97" s="149"/>
      <c r="X97" s="149"/>
      <c r="Y97" s="149"/>
      <c r="Z97" s="149"/>
      <c r="AA97" s="149"/>
      <c r="AB97" s="149"/>
      <c r="AC97" s="149"/>
      <c r="AD97" s="149"/>
      <c r="AE97" s="149" t="s">
        <v>106</v>
      </c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1:60" outlineLevel="1" x14ac:dyDescent="0.2">
      <c r="A98" s="150"/>
      <c r="B98" s="156"/>
      <c r="C98" s="186" t="s">
        <v>176</v>
      </c>
      <c r="D98" s="161"/>
      <c r="E98" s="166">
        <v>366.85469999999998</v>
      </c>
      <c r="F98" s="168"/>
      <c r="G98" s="168"/>
      <c r="H98" s="168"/>
      <c r="I98" s="168"/>
      <c r="J98" s="168"/>
      <c r="K98" s="168"/>
      <c r="L98" s="168"/>
      <c r="M98" s="168"/>
      <c r="N98" s="159"/>
      <c r="O98" s="159"/>
      <c r="P98" s="159"/>
      <c r="Q98" s="159"/>
      <c r="R98" s="159"/>
      <c r="S98" s="159"/>
      <c r="T98" s="160"/>
      <c r="U98" s="159"/>
      <c r="V98" s="149"/>
      <c r="W98" s="149"/>
      <c r="X98" s="149"/>
      <c r="Y98" s="149"/>
      <c r="Z98" s="149"/>
      <c r="AA98" s="149"/>
      <c r="AB98" s="149"/>
      <c r="AC98" s="149"/>
      <c r="AD98" s="149"/>
      <c r="AE98" s="149" t="s">
        <v>108</v>
      </c>
      <c r="AF98" s="149">
        <v>0</v>
      </c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outlineLevel="1" x14ac:dyDescent="0.2">
      <c r="A99" s="150"/>
      <c r="B99" s="156"/>
      <c r="C99" s="186" t="s">
        <v>177</v>
      </c>
      <c r="D99" s="161"/>
      <c r="E99" s="166">
        <v>2.4399600000000001</v>
      </c>
      <c r="F99" s="168"/>
      <c r="G99" s="168"/>
      <c r="H99" s="168"/>
      <c r="I99" s="168"/>
      <c r="J99" s="168"/>
      <c r="K99" s="168"/>
      <c r="L99" s="168"/>
      <c r="M99" s="168"/>
      <c r="N99" s="159"/>
      <c r="O99" s="159"/>
      <c r="P99" s="159"/>
      <c r="Q99" s="159"/>
      <c r="R99" s="159"/>
      <c r="S99" s="159"/>
      <c r="T99" s="160"/>
      <c r="U99" s="159"/>
      <c r="V99" s="149"/>
      <c r="W99" s="149"/>
      <c r="X99" s="149"/>
      <c r="Y99" s="149"/>
      <c r="Z99" s="149"/>
      <c r="AA99" s="149"/>
      <c r="AB99" s="149"/>
      <c r="AC99" s="149"/>
      <c r="AD99" s="149"/>
      <c r="AE99" s="149" t="s">
        <v>108</v>
      </c>
      <c r="AF99" s="149">
        <v>0</v>
      </c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outlineLevel="1" x14ac:dyDescent="0.2">
      <c r="A100" s="150"/>
      <c r="B100" s="156"/>
      <c r="C100" s="186" t="s">
        <v>178</v>
      </c>
      <c r="D100" s="161"/>
      <c r="E100" s="166">
        <v>30.36759</v>
      </c>
      <c r="F100" s="168"/>
      <c r="G100" s="168"/>
      <c r="H100" s="168"/>
      <c r="I100" s="168"/>
      <c r="J100" s="168"/>
      <c r="K100" s="168"/>
      <c r="L100" s="168"/>
      <c r="M100" s="168"/>
      <c r="N100" s="159"/>
      <c r="O100" s="159"/>
      <c r="P100" s="159"/>
      <c r="Q100" s="159"/>
      <c r="R100" s="159"/>
      <c r="S100" s="159"/>
      <c r="T100" s="160"/>
      <c r="U100" s="15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 t="s">
        <v>108</v>
      </c>
      <c r="AF100" s="149">
        <v>0</v>
      </c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outlineLevel="1" x14ac:dyDescent="0.2">
      <c r="A101" s="150"/>
      <c r="B101" s="156"/>
      <c r="C101" s="186" t="s">
        <v>179</v>
      </c>
      <c r="D101" s="161"/>
      <c r="E101" s="166">
        <v>0.30618000000000001</v>
      </c>
      <c r="F101" s="168"/>
      <c r="G101" s="168"/>
      <c r="H101" s="168"/>
      <c r="I101" s="168"/>
      <c r="J101" s="168"/>
      <c r="K101" s="168"/>
      <c r="L101" s="168"/>
      <c r="M101" s="168"/>
      <c r="N101" s="159"/>
      <c r="O101" s="159"/>
      <c r="P101" s="159"/>
      <c r="Q101" s="159"/>
      <c r="R101" s="159"/>
      <c r="S101" s="159"/>
      <c r="T101" s="160"/>
      <c r="U101" s="15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 t="s">
        <v>108</v>
      </c>
      <c r="AF101" s="149">
        <v>0</v>
      </c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outlineLevel="1" x14ac:dyDescent="0.2">
      <c r="A102" s="150"/>
      <c r="B102" s="156"/>
      <c r="C102" s="186" t="s">
        <v>180</v>
      </c>
      <c r="D102" s="161"/>
      <c r="E102" s="166">
        <v>1.8620000000000001E-2</v>
      </c>
      <c r="F102" s="168"/>
      <c r="G102" s="168"/>
      <c r="H102" s="168"/>
      <c r="I102" s="168"/>
      <c r="J102" s="168"/>
      <c r="K102" s="168"/>
      <c r="L102" s="168"/>
      <c r="M102" s="168"/>
      <c r="N102" s="159"/>
      <c r="O102" s="159"/>
      <c r="P102" s="159"/>
      <c r="Q102" s="159"/>
      <c r="R102" s="159"/>
      <c r="S102" s="159"/>
      <c r="T102" s="160"/>
      <c r="U102" s="15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 t="s">
        <v>108</v>
      </c>
      <c r="AF102" s="149">
        <v>0</v>
      </c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outlineLevel="1" x14ac:dyDescent="0.2">
      <c r="A103" s="150"/>
      <c r="B103" s="156"/>
      <c r="C103" s="186" t="s">
        <v>181</v>
      </c>
      <c r="D103" s="161"/>
      <c r="E103" s="166">
        <v>1.06701</v>
      </c>
      <c r="F103" s="168"/>
      <c r="G103" s="168"/>
      <c r="H103" s="168"/>
      <c r="I103" s="168"/>
      <c r="J103" s="168"/>
      <c r="K103" s="168"/>
      <c r="L103" s="168"/>
      <c r="M103" s="168"/>
      <c r="N103" s="159"/>
      <c r="O103" s="159"/>
      <c r="P103" s="159"/>
      <c r="Q103" s="159"/>
      <c r="R103" s="159"/>
      <c r="S103" s="159"/>
      <c r="T103" s="160"/>
      <c r="U103" s="15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 t="s">
        <v>108</v>
      </c>
      <c r="AF103" s="149">
        <v>0</v>
      </c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x14ac:dyDescent="0.2">
      <c r="A104" s="151" t="s">
        <v>102</v>
      </c>
      <c r="B104" s="157" t="s">
        <v>73</v>
      </c>
      <c r="C104" s="187" t="s">
        <v>74</v>
      </c>
      <c r="D104" s="162"/>
      <c r="E104" s="167"/>
      <c r="F104" s="169"/>
      <c r="G104" s="169"/>
      <c r="H104" s="169"/>
      <c r="I104" s="169"/>
      <c r="J104" s="169"/>
      <c r="K104" s="169"/>
      <c r="L104" s="169"/>
      <c r="M104" s="169">
        <f>SUM(M105:M113)</f>
        <v>0</v>
      </c>
      <c r="N104" s="163"/>
      <c r="O104" s="163">
        <f>SUM(O105:O113)</f>
        <v>0</v>
      </c>
      <c r="P104" s="163"/>
      <c r="Q104" s="163">
        <f>SUM(Q105:Q113)</f>
        <v>0</v>
      </c>
      <c r="R104" s="163"/>
      <c r="S104" s="163"/>
      <c r="T104" s="164"/>
      <c r="U104" s="163">
        <f>SUM(U105:U113)</f>
        <v>9.66</v>
      </c>
      <c r="AE104" t="s">
        <v>103</v>
      </c>
    </row>
    <row r="105" spans="1:60" outlineLevel="1" x14ac:dyDescent="0.2">
      <c r="A105" s="150">
        <v>23</v>
      </c>
      <c r="B105" s="156"/>
      <c r="C105" s="185" t="s">
        <v>182</v>
      </c>
      <c r="D105" s="158" t="s">
        <v>175</v>
      </c>
      <c r="E105" s="165">
        <v>92.562200000000004</v>
      </c>
      <c r="F105" s="168"/>
      <c r="G105" s="168"/>
      <c r="H105" s="168"/>
      <c r="I105" s="168"/>
      <c r="J105" s="168"/>
      <c r="K105" s="168"/>
      <c r="L105" s="168">
        <v>21</v>
      </c>
      <c r="M105" s="168">
        <f>G105*(1+L105/100)</f>
        <v>0</v>
      </c>
      <c r="N105" s="159">
        <v>0</v>
      </c>
      <c r="O105" s="159">
        <f>ROUND(E105*N105,5)</f>
        <v>0</v>
      </c>
      <c r="P105" s="159">
        <v>0</v>
      </c>
      <c r="Q105" s="159">
        <f>ROUND(E105*P105,5)</f>
        <v>0</v>
      </c>
      <c r="R105" s="159"/>
      <c r="S105" s="159"/>
      <c r="T105" s="160">
        <v>0</v>
      </c>
      <c r="U105" s="159">
        <f>ROUND(E105*T105,2)</f>
        <v>0</v>
      </c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 t="s">
        <v>106</v>
      </c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outlineLevel="1" x14ac:dyDescent="0.2">
      <c r="A106" s="150"/>
      <c r="B106" s="156"/>
      <c r="C106" s="186" t="s">
        <v>183</v>
      </c>
      <c r="D106" s="161"/>
      <c r="E106" s="166">
        <v>61.9422</v>
      </c>
      <c r="F106" s="168"/>
      <c r="G106" s="168"/>
      <c r="H106" s="168"/>
      <c r="I106" s="168"/>
      <c r="J106" s="168"/>
      <c r="K106" s="168"/>
      <c r="L106" s="168"/>
      <c r="M106" s="168"/>
      <c r="N106" s="159"/>
      <c r="O106" s="159"/>
      <c r="P106" s="159"/>
      <c r="Q106" s="159"/>
      <c r="R106" s="159"/>
      <c r="S106" s="159"/>
      <c r="T106" s="160"/>
      <c r="U106" s="15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 t="s">
        <v>108</v>
      </c>
      <c r="AF106" s="149">
        <v>0</v>
      </c>
      <c r="AG106" s="149"/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outlineLevel="1" x14ac:dyDescent="0.2">
      <c r="A107" s="150"/>
      <c r="B107" s="156"/>
      <c r="C107" s="186" t="s">
        <v>184</v>
      </c>
      <c r="D107" s="161"/>
      <c r="E107" s="166">
        <v>31.78</v>
      </c>
      <c r="F107" s="168"/>
      <c r="G107" s="168"/>
      <c r="H107" s="168"/>
      <c r="I107" s="168"/>
      <c r="J107" s="168"/>
      <c r="K107" s="168"/>
      <c r="L107" s="168"/>
      <c r="M107" s="168"/>
      <c r="N107" s="159"/>
      <c r="O107" s="159"/>
      <c r="P107" s="159"/>
      <c r="Q107" s="159"/>
      <c r="R107" s="159"/>
      <c r="S107" s="159"/>
      <c r="T107" s="160"/>
      <c r="U107" s="15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 t="s">
        <v>108</v>
      </c>
      <c r="AF107" s="149">
        <v>0</v>
      </c>
      <c r="AG107" s="149"/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outlineLevel="1" x14ac:dyDescent="0.2">
      <c r="A108" s="150"/>
      <c r="B108" s="156"/>
      <c r="C108" s="186" t="s">
        <v>185</v>
      </c>
      <c r="D108" s="161"/>
      <c r="E108" s="166">
        <v>-1.1599999999999999</v>
      </c>
      <c r="F108" s="168"/>
      <c r="G108" s="168"/>
      <c r="H108" s="168"/>
      <c r="I108" s="168"/>
      <c r="J108" s="168"/>
      <c r="K108" s="168"/>
      <c r="L108" s="168"/>
      <c r="M108" s="168"/>
      <c r="N108" s="159"/>
      <c r="O108" s="159"/>
      <c r="P108" s="159"/>
      <c r="Q108" s="159"/>
      <c r="R108" s="159"/>
      <c r="S108" s="159"/>
      <c r="T108" s="160"/>
      <c r="U108" s="15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 t="s">
        <v>108</v>
      </c>
      <c r="AF108" s="149">
        <v>0</v>
      </c>
      <c r="AG108" s="149"/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1" x14ac:dyDescent="0.2">
      <c r="A109" s="150">
        <v>24</v>
      </c>
      <c r="B109" s="156"/>
      <c r="C109" s="185" t="s">
        <v>186</v>
      </c>
      <c r="D109" s="158" t="s">
        <v>175</v>
      </c>
      <c r="E109" s="165">
        <v>1.1599999999999999</v>
      </c>
      <c r="F109" s="168"/>
      <c r="G109" s="168"/>
      <c r="H109" s="168"/>
      <c r="I109" s="168"/>
      <c r="J109" s="168"/>
      <c r="K109" s="168"/>
      <c r="L109" s="168">
        <v>21</v>
      </c>
      <c r="M109" s="168">
        <f>G109*(1+L109/100)</f>
        <v>0</v>
      </c>
      <c r="N109" s="159">
        <v>0</v>
      </c>
      <c r="O109" s="159">
        <f>ROUND(E109*N109,5)</f>
        <v>0</v>
      </c>
      <c r="P109" s="159">
        <v>0</v>
      </c>
      <c r="Q109" s="159">
        <f>ROUND(E109*P109,5)</f>
        <v>0</v>
      </c>
      <c r="R109" s="159"/>
      <c r="S109" s="159"/>
      <c r="T109" s="160">
        <v>0</v>
      </c>
      <c r="U109" s="159">
        <f>ROUND(E109*T109,2)</f>
        <v>0</v>
      </c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 t="s">
        <v>106</v>
      </c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outlineLevel="1" x14ac:dyDescent="0.2">
      <c r="A110" s="150">
        <v>25</v>
      </c>
      <c r="B110" s="156"/>
      <c r="C110" s="185" t="s">
        <v>187</v>
      </c>
      <c r="D110" s="158" t="s">
        <v>175</v>
      </c>
      <c r="E110" s="165">
        <v>93.722200000000001</v>
      </c>
      <c r="F110" s="168"/>
      <c r="G110" s="168"/>
      <c r="H110" s="168"/>
      <c r="I110" s="168"/>
      <c r="J110" s="168"/>
      <c r="K110" s="168"/>
      <c r="L110" s="168">
        <v>21</v>
      </c>
      <c r="M110" s="168">
        <f>G110*(1+L110/100)</f>
        <v>0</v>
      </c>
      <c r="N110" s="159">
        <v>0</v>
      </c>
      <c r="O110" s="159">
        <f>ROUND(E110*N110,5)</f>
        <v>0</v>
      </c>
      <c r="P110" s="159">
        <v>0</v>
      </c>
      <c r="Q110" s="159">
        <f>ROUND(E110*P110,5)</f>
        <v>0</v>
      </c>
      <c r="R110" s="159"/>
      <c r="S110" s="159"/>
      <c r="T110" s="160">
        <v>2.3E-2</v>
      </c>
      <c r="U110" s="159">
        <f>ROUND(E110*T110,2)</f>
        <v>2.16</v>
      </c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 t="s">
        <v>106</v>
      </c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outlineLevel="1" x14ac:dyDescent="0.2">
      <c r="A111" s="150"/>
      <c r="B111" s="156"/>
      <c r="C111" s="186" t="s">
        <v>188</v>
      </c>
      <c r="D111" s="161"/>
      <c r="E111" s="166">
        <v>93.722200000000001</v>
      </c>
      <c r="F111" s="168"/>
      <c r="G111" s="168"/>
      <c r="H111" s="168"/>
      <c r="I111" s="168"/>
      <c r="J111" s="168"/>
      <c r="K111" s="168"/>
      <c r="L111" s="168"/>
      <c r="M111" s="168"/>
      <c r="N111" s="159"/>
      <c r="O111" s="159"/>
      <c r="P111" s="159"/>
      <c r="Q111" s="159"/>
      <c r="R111" s="159"/>
      <c r="S111" s="159"/>
      <c r="T111" s="160"/>
      <c r="U111" s="15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 t="s">
        <v>108</v>
      </c>
      <c r="AF111" s="149">
        <v>0</v>
      </c>
      <c r="AG111" s="149"/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1:60" outlineLevel="1" x14ac:dyDescent="0.2">
      <c r="A112" s="150">
        <v>26</v>
      </c>
      <c r="B112" s="156"/>
      <c r="C112" s="185" t="s">
        <v>189</v>
      </c>
      <c r="D112" s="158" t="s">
        <v>175</v>
      </c>
      <c r="E112" s="165">
        <v>937.22199999999998</v>
      </c>
      <c r="F112" s="168"/>
      <c r="G112" s="168"/>
      <c r="H112" s="168"/>
      <c r="I112" s="168"/>
      <c r="J112" s="168"/>
      <c r="K112" s="168"/>
      <c r="L112" s="168">
        <v>21</v>
      </c>
      <c r="M112" s="168">
        <f>G112*(1+L112/100)</f>
        <v>0</v>
      </c>
      <c r="N112" s="159">
        <v>0</v>
      </c>
      <c r="O112" s="159">
        <f>ROUND(E112*N112,5)</f>
        <v>0</v>
      </c>
      <c r="P112" s="159">
        <v>0</v>
      </c>
      <c r="Q112" s="159">
        <f>ROUND(E112*P112,5)</f>
        <v>0</v>
      </c>
      <c r="R112" s="159"/>
      <c r="S112" s="159"/>
      <c r="T112" s="160">
        <v>8.0000000000000002E-3</v>
      </c>
      <c r="U112" s="159">
        <f>ROUND(E112*T112,2)</f>
        <v>7.5</v>
      </c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 t="s">
        <v>106</v>
      </c>
      <c r="AF112" s="149"/>
      <c r="AG112" s="149"/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1:60" outlineLevel="1" x14ac:dyDescent="0.2">
      <c r="A113" s="150"/>
      <c r="B113" s="156"/>
      <c r="C113" s="186" t="s">
        <v>190</v>
      </c>
      <c r="D113" s="161"/>
      <c r="E113" s="166">
        <v>937.22199999999998</v>
      </c>
      <c r="F113" s="168"/>
      <c r="G113" s="168"/>
      <c r="H113" s="168"/>
      <c r="I113" s="168"/>
      <c r="J113" s="168"/>
      <c r="K113" s="168"/>
      <c r="L113" s="168"/>
      <c r="M113" s="168"/>
      <c r="N113" s="159"/>
      <c r="O113" s="159"/>
      <c r="P113" s="159"/>
      <c r="Q113" s="159"/>
      <c r="R113" s="159"/>
      <c r="S113" s="159"/>
      <c r="T113" s="160"/>
      <c r="U113" s="15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 t="s">
        <v>108</v>
      </c>
      <c r="AF113" s="149">
        <v>0</v>
      </c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 x14ac:dyDescent="0.2">
      <c r="A114" s="151" t="s">
        <v>102</v>
      </c>
      <c r="B114" s="157" t="s">
        <v>75</v>
      </c>
      <c r="C114" s="187" t="s">
        <v>26</v>
      </c>
      <c r="D114" s="162"/>
      <c r="E114" s="167"/>
      <c r="F114" s="169"/>
      <c r="G114" s="169"/>
      <c r="H114" s="169"/>
      <c r="I114" s="169"/>
      <c r="J114" s="169"/>
      <c r="K114" s="169"/>
      <c r="L114" s="169"/>
      <c r="M114" s="169">
        <f>SUM(M115:M134)</f>
        <v>0</v>
      </c>
      <c r="N114" s="163"/>
      <c r="O114" s="163">
        <f>SUM(O115:O134)</f>
        <v>0</v>
      </c>
      <c r="P114" s="163"/>
      <c r="Q114" s="163">
        <f>SUM(Q115:Q134)</f>
        <v>0</v>
      </c>
      <c r="R114" s="163"/>
      <c r="S114" s="163"/>
      <c r="T114" s="164"/>
      <c r="U114" s="163">
        <f>SUM(U115:U134)</f>
        <v>0</v>
      </c>
      <c r="AE114" t="s">
        <v>103</v>
      </c>
    </row>
    <row r="115" spans="1:60" outlineLevel="1" x14ac:dyDescent="0.2">
      <c r="A115" s="150">
        <v>27</v>
      </c>
      <c r="B115" s="156"/>
      <c r="C115" s="185" t="s">
        <v>191</v>
      </c>
      <c r="D115" s="158" t="s">
        <v>192</v>
      </c>
      <c r="E115" s="165">
        <v>1</v>
      </c>
      <c r="F115" s="168"/>
      <c r="G115" s="168"/>
      <c r="H115" s="168"/>
      <c r="I115" s="168"/>
      <c r="J115" s="168"/>
      <c r="K115" s="168"/>
      <c r="L115" s="168">
        <v>21</v>
      </c>
      <c r="M115" s="168">
        <f t="shared" ref="M115:M121" si="0">G115*(1+L115/100)</f>
        <v>0</v>
      </c>
      <c r="N115" s="159">
        <v>0</v>
      </c>
      <c r="O115" s="159">
        <f t="shared" ref="O115:O121" si="1">ROUND(E115*N115,5)</f>
        <v>0</v>
      </c>
      <c r="P115" s="159">
        <v>0</v>
      </c>
      <c r="Q115" s="159">
        <f t="shared" ref="Q115:Q121" si="2">ROUND(E115*P115,5)</f>
        <v>0</v>
      </c>
      <c r="R115" s="159"/>
      <c r="S115" s="159"/>
      <c r="T115" s="160">
        <v>0</v>
      </c>
      <c r="U115" s="159">
        <f t="shared" ref="U115:U121" si="3">ROUND(E115*T115,2)</f>
        <v>0</v>
      </c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 t="s">
        <v>106</v>
      </c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outlineLevel="1" x14ac:dyDescent="0.2">
      <c r="A116" s="150">
        <v>28</v>
      </c>
      <c r="B116" s="156"/>
      <c r="C116" s="185" t="s">
        <v>193</v>
      </c>
      <c r="D116" s="158" t="s">
        <v>192</v>
      </c>
      <c r="E116" s="165">
        <v>1</v>
      </c>
      <c r="F116" s="168"/>
      <c r="G116" s="168"/>
      <c r="H116" s="168"/>
      <c r="I116" s="168"/>
      <c r="J116" s="168"/>
      <c r="K116" s="168"/>
      <c r="L116" s="168">
        <v>21</v>
      </c>
      <c r="M116" s="168">
        <f t="shared" si="0"/>
        <v>0</v>
      </c>
      <c r="N116" s="159">
        <v>0</v>
      </c>
      <c r="O116" s="159">
        <f t="shared" si="1"/>
        <v>0</v>
      </c>
      <c r="P116" s="159">
        <v>0</v>
      </c>
      <c r="Q116" s="159">
        <f t="shared" si="2"/>
        <v>0</v>
      </c>
      <c r="R116" s="159"/>
      <c r="S116" s="159"/>
      <c r="T116" s="160">
        <v>0</v>
      </c>
      <c r="U116" s="159">
        <f t="shared" si="3"/>
        <v>0</v>
      </c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 t="s">
        <v>106</v>
      </c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 outlineLevel="1" x14ac:dyDescent="0.2">
      <c r="A117" s="150">
        <v>29</v>
      </c>
      <c r="B117" s="156"/>
      <c r="C117" s="185" t="s">
        <v>194</v>
      </c>
      <c r="D117" s="158" t="s">
        <v>192</v>
      </c>
      <c r="E117" s="165">
        <v>1</v>
      </c>
      <c r="F117" s="168"/>
      <c r="G117" s="168"/>
      <c r="H117" s="168"/>
      <c r="I117" s="168"/>
      <c r="J117" s="168"/>
      <c r="K117" s="168"/>
      <c r="L117" s="168">
        <v>21</v>
      </c>
      <c r="M117" s="168">
        <f t="shared" si="0"/>
        <v>0</v>
      </c>
      <c r="N117" s="159">
        <v>0</v>
      </c>
      <c r="O117" s="159">
        <f t="shared" si="1"/>
        <v>0</v>
      </c>
      <c r="P117" s="159">
        <v>0</v>
      </c>
      <c r="Q117" s="159">
        <f t="shared" si="2"/>
        <v>0</v>
      </c>
      <c r="R117" s="159"/>
      <c r="S117" s="159"/>
      <c r="T117" s="160">
        <v>0</v>
      </c>
      <c r="U117" s="159">
        <f t="shared" si="3"/>
        <v>0</v>
      </c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 t="s">
        <v>106</v>
      </c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outlineLevel="1" x14ac:dyDescent="0.2">
      <c r="A118" s="150">
        <v>30</v>
      </c>
      <c r="B118" s="156"/>
      <c r="C118" s="185" t="s">
        <v>195</v>
      </c>
      <c r="D118" s="158" t="s">
        <v>192</v>
      </c>
      <c r="E118" s="165">
        <v>1</v>
      </c>
      <c r="F118" s="168"/>
      <c r="G118" s="168"/>
      <c r="H118" s="168"/>
      <c r="I118" s="168"/>
      <c r="J118" s="168"/>
      <c r="K118" s="168"/>
      <c r="L118" s="168">
        <v>21</v>
      </c>
      <c r="M118" s="168">
        <f t="shared" si="0"/>
        <v>0</v>
      </c>
      <c r="N118" s="159">
        <v>0</v>
      </c>
      <c r="O118" s="159">
        <f t="shared" si="1"/>
        <v>0</v>
      </c>
      <c r="P118" s="159">
        <v>0</v>
      </c>
      <c r="Q118" s="159">
        <f t="shared" si="2"/>
        <v>0</v>
      </c>
      <c r="R118" s="159"/>
      <c r="S118" s="159"/>
      <c r="T118" s="160">
        <v>0</v>
      </c>
      <c r="U118" s="159">
        <f t="shared" si="3"/>
        <v>0</v>
      </c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 t="s">
        <v>106</v>
      </c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outlineLevel="1" x14ac:dyDescent="0.2">
      <c r="A119" s="150">
        <v>31</v>
      </c>
      <c r="B119" s="156"/>
      <c r="C119" s="185" t="s">
        <v>196</v>
      </c>
      <c r="D119" s="158" t="s">
        <v>192</v>
      </c>
      <c r="E119" s="165">
        <v>1</v>
      </c>
      <c r="F119" s="168"/>
      <c r="G119" s="168"/>
      <c r="H119" s="168"/>
      <c r="I119" s="168"/>
      <c r="J119" s="168"/>
      <c r="K119" s="168"/>
      <c r="L119" s="168">
        <v>21</v>
      </c>
      <c r="M119" s="168">
        <f t="shared" si="0"/>
        <v>0</v>
      </c>
      <c r="N119" s="159">
        <v>0</v>
      </c>
      <c r="O119" s="159">
        <f t="shared" si="1"/>
        <v>0</v>
      </c>
      <c r="P119" s="159">
        <v>0</v>
      </c>
      <c r="Q119" s="159">
        <f t="shared" si="2"/>
        <v>0</v>
      </c>
      <c r="R119" s="159"/>
      <c r="S119" s="159"/>
      <c r="T119" s="160">
        <v>0</v>
      </c>
      <c r="U119" s="159">
        <f t="shared" si="3"/>
        <v>0</v>
      </c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 t="s">
        <v>106</v>
      </c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 outlineLevel="1" x14ac:dyDescent="0.2">
      <c r="A120" s="150">
        <v>32</v>
      </c>
      <c r="B120" s="156"/>
      <c r="C120" s="185" t="s">
        <v>197</v>
      </c>
      <c r="D120" s="158" t="s">
        <v>192</v>
      </c>
      <c r="E120" s="165">
        <v>1</v>
      </c>
      <c r="F120" s="168"/>
      <c r="G120" s="168"/>
      <c r="H120" s="168"/>
      <c r="I120" s="168"/>
      <c r="J120" s="168"/>
      <c r="K120" s="168"/>
      <c r="L120" s="168">
        <v>21</v>
      </c>
      <c r="M120" s="168">
        <f t="shared" si="0"/>
        <v>0</v>
      </c>
      <c r="N120" s="159">
        <v>0</v>
      </c>
      <c r="O120" s="159">
        <f t="shared" si="1"/>
        <v>0</v>
      </c>
      <c r="P120" s="159">
        <v>0</v>
      </c>
      <c r="Q120" s="159">
        <f t="shared" si="2"/>
        <v>0</v>
      </c>
      <c r="R120" s="159"/>
      <c r="S120" s="159"/>
      <c r="T120" s="160">
        <v>0</v>
      </c>
      <c r="U120" s="159">
        <f t="shared" si="3"/>
        <v>0</v>
      </c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 t="s">
        <v>106</v>
      </c>
      <c r="AF120" s="149"/>
      <c r="AG120" s="149"/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</row>
    <row r="121" spans="1:60" outlineLevel="1" x14ac:dyDescent="0.2">
      <c r="A121" s="150">
        <v>33</v>
      </c>
      <c r="B121" s="156"/>
      <c r="C121" s="185" t="s">
        <v>198</v>
      </c>
      <c r="D121" s="158" t="s">
        <v>192</v>
      </c>
      <c r="E121" s="165">
        <v>1</v>
      </c>
      <c r="F121" s="168"/>
      <c r="G121" s="168"/>
      <c r="H121" s="168"/>
      <c r="I121" s="168"/>
      <c r="J121" s="168"/>
      <c r="K121" s="168"/>
      <c r="L121" s="168">
        <v>21</v>
      </c>
      <c r="M121" s="168">
        <f t="shared" si="0"/>
        <v>0</v>
      </c>
      <c r="N121" s="159">
        <v>0</v>
      </c>
      <c r="O121" s="159">
        <f t="shared" si="1"/>
        <v>0</v>
      </c>
      <c r="P121" s="159">
        <v>0</v>
      </c>
      <c r="Q121" s="159">
        <f t="shared" si="2"/>
        <v>0</v>
      </c>
      <c r="R121" s="159"/>
      <c r="S121" s="159"/>
      <c r="T121" s="160">
        <v>0</v>
      </c>
      <c r="U121" s="159">
        <f t="shared" si="3"/>
        <v>0</v>
      </c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 t="s">
        <v>106</v>
      </c>
      <c r="AF121" s="149"/>
      <c r="AG121" s="149"/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</row>
    <row r="122" spans="1:60" outlineLevel="1" x14ac:dyDescent="0.2">
      <c r="A122" s="150"/>
      <c r="B122" s="156"/>
      <c r="C122" s="186" t="s">
        <v>199</v>
      </c>
      <c r="D122" s="161"/>
      <c r="E122" s="166">
        <v>1</v>
      </c>
      <c r="F122" s="168"/>
      <c r="G122" s="168"/>
      <c r="H122" s="168"/>
      <c r="I122" s="168"/>
      <c r="J122" s="168"/>
      <c r="K122" s="168"/>
      <c r="L122" s="168"/>
      <c r="M122" s="168"/>
      <c r="N122" s="159"/>
      <c r="O122" s="159"/>
      <c r="P122" s="159"/>
      <c r="Q122" s="159"/>
      <c r="R122" s="159"/>
      <c r="S122" s="159"/>
      <c r="T122" s="160"/>
      <c r="U122" s="15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 t="s">
        <v>108</v>
      </c>
      <c r="AF122" s="149">
        <v>0</v>
      </c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1:60" outlineLevel="1" x14ac:dyDescent="0.2">
      <c r="A123" s="150"/>
      <c r="B123" s="156"/>
      <c r="C123" s="186" t="s">
        <v>200</v>
      </c>
      <c r="D123" s="161"/>
      <c r="E123" s="166"/>
      <c r="F123" s="168"/>
      <c r="G123" s="168"/>
      <c r="H123" s="168"/>
      <c r="I123" s="168"/>
      <c r="J123" s="168"/>
      <c r="K123" s="168"/>
      <c r="L123" s="168"/>
      <c r="M123" s="168"/>
      <c r="N123" s="159"/>
      <c r="O123" s="159"/>
      <c r="P123" s="159"/>
      <c r="Q123" s="159"/>
      <c r="R123" s="159"/>
      <c r="S123" s="159"/>
      <c r="T123" s="160"/>
      <c r="U123" s="15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 t="s">
        <v>108</v>
      </c>
      <c r="AF123" s="149">
        <v>0</v>
      </c>
      <c r="AG123" s="149"/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0" ht="33.75" outlineLevel="1" x14ac:dyDescent="0.2">
      <c r="A124" s="150"/>
      <c r="B124" s="156"/>
      <c r="C124" s="186" t="s">
        <v>201</v>
      </c>
      <c r="D124" s="161"/>
      <c r="E124" s="166"/>
      <c r="F124" s="168"/>
      <c r="G124" s="168"/>
      <c r="H124" s="168"/>
      <c r="I124" s="168"/>
      <c r="J124" s="168"/>
      <c r="K124" s="168"/>
      <c r="L124" s="168"/>
      <c r="M124" s="168"/>
      <c r="N124" s="159"/>
      <c r="O124" s="159"/>
      <c r="P124" s="159"/>
      <c r="Q124" s="159"/>
      <c r="R124" s="159"/>
      <c r="S124" s="159"/>
      <c r="T124" s="160"/>
      <c r="U124" s="15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 t="s">
        <v>108</v>
      </c>
      <c r="AF124" s="149">
        <v>0</v>
      </c>
      <c r="AG124" s="149"/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1:60" ht="33.75" outlineLevel="1" x14ac:dyDescent="0.2">
      <c r="A125" s="150"/>
      <c r="B125" s="156"/>
      <c r="C125" s="186" t="s">
        <v>202</v>
      </c>
      <c r="D125" s="161"/>
      <c r="E125" s="166"/>
      <c r="F125" s="168"/>
      <c r="G125" s="168"/>
      <c r="H125" s="168"/>
      <c r="I125" s="168"/>
      <c r="J125" s="168"/>
      <c r="K125" s="168"/>
      <c r="L125" s="168"/>
      <c r="M125" s="168"/>
      <c r="N125" s="159"/>
      <c r="O125" s="159"/>
      <c r="P125" s="159"/>
      <c r="Q125" s="159"/>
      <c r="R125" s="159"/>
      <c r="S125" s="159"/>
      <c r="T125" s="160"/>
      <c r="U125" s="15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 t="s">
        <v>108</v>
      </c>
      <c r="AF125" s="149">
        <v>0</v>
      </c>
      <c r="AG125" s="149"/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</row>
    <row r="126" spans="1:60" ht="33.75" outlineLevel="1" x14ac:dyDescent="0.2">
      <c r="A126" s="150"/>
      <c r="B126" s="156"/>
      <c r="C126" s="186" t="s">
        <v>203</v>
      </c>
      <c r="D126" s="161"/>
      <c r="E126" s="166"/>
      <c r="F126" s="168"/>
      <c r="G126" s="168"/>
      <c r="H126" s="168"/>
      <c r="I126" s="168"/>
      <c r="J126" s="168"/>
      <c r="K126" s="168"/>
      <c r="L126" s="168"/>
      <c r="M126" s="168"/>
      <c r="N126" s="159"/>
      <c r="O126" s="159"/>
      <c r="P126" s="159"/>
      <c r="Q126" s="159"/>
      <c r="R126" s="159"/>
      <c r="S126" s="159"/>
      <c r="T126" s="160"/>
      <c r="U126" s="15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 t="s">
        <v>108</v>
      </c>
      <c r="AF126" s="149">
        <v>0</v>
      </c>
      <c r="AG126" s="149"/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</row>
    <row r="127" spans="1:60" ht="33.75" outlineLevel="1" x14ac:dyDescent="0.2">
      <c r="A127" s="150"/>
      <c r="B127" s="156"/>
      <c r="C127" s="186" t="s">
        <v>204</v>
      </c>
      <c r="D127" s="161"/>
      <c r="E127" s="166"/>
      <c r="F127" s="168"/>
      <c r="G127" s="168"/>
      <c r="H127" s="168"/>
      <c r="I127" s="168"/>
      <c r="J127" s="168"/>
      <c r="K127" s="168"/>
      <c r="L127" s="168"/>
      <c r="M127" s="168"/>
      <c r="N127" s="159"/>
      <c r="O127" s="159"/>
      <c r="P127" s="159"/>
      <c r="Q127" s="159"/>
      <c r="R127" s="159"/>
      <c r="S127" s="159"/>
      <c r="T127" s="160"/>
      <c r="U127" s="15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 t="s">
        <v>108</v>
      </c>
      <c r="AF127" s="149">
        <v>0</v>
      </c>
      <c r="AG127" s="149"/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</row>
    <row r="128" spans="1:60" ht="22.5" outlineLevel="1" x14ac:dyDescent="0.2">
      <c r="A128" s="150"/>
      <c r="B128" s="156"/>
      <c r="C128" s="186" t="s">
        <v>205</v>
      </c>
      <c r="D128" s="161"/>
      <c r="E128" s="166"/>
      <c r="F128" s="168"/>
      <c r="G128" s="168"/>
      <c r="H128" s="168"/>
      <c r="I128" s="168"/>
      <c r="J128" s="168"/>
      <c r="K128" s="168"/>
      <c r="L128" s="168"/>
      <c r="M128" s="168"/>
      <c r="N128" s="159"/>
      <c r="O128" s="159"/>
      <c r="P128" s="159"/>
      <c r="Q128" s="159"/>
      <c r="R128" s="159"/>
      <c r="S128" s="159"/>
      <c r="T128" s="160"/>
      <c r="U128" s="15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 t="s">
        <v>108</v>
      </c>
      <c r="AF128" s="149">
        <v>0</v>
      </c>
      <c r="AG128" s="149"/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</row>
    <row r="129" spans="1:60" ht="56.25" outlineLevel="1" x14ac:dyDescent="0.2">
      <c r="A129" s="150"/>
      <c r="B129" s="156"/>
      <c r="C129" s="186" t="s">
        <v>206</v>
      </c>
      <c r="D129" s="161"/>
      <c r="E129" s="166"/>
      <c r="F129" s="168"/>
      <c r="G129" s="168"/>
      <c r="H129" s="168"/>
      <c r="I129" s="168"/>
      <c r="J129" s="168"/>
      <c r="K129" s="168"/>
      <c r="L129" s="168"/>
      <c r="M129" s="168"/>
      <c r="N129" s="159"/>
      <c r="O129" s="159"/>
      <c r="P129" s="159"/>
      <c r="Q129" s="159"/>
      <c r="R129" s="159"/>
      <c r="S129" s="159"/>
      <c r="T129" s="160"/>
      <c r="U129" s="15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 t="s">
        <v>108</v>
      </c>
      <c r="AF129" s="149">
        <v>0</v>
      </c>
      <c r="AG129" s="149"/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</row>
    <row r="130" spans="1:60" ht="33.75" outlineLevel="1" x14ac:dyDescent="0.2">
      <c r="A130" s="150"/>
      <c r="B130" s="156"/>
      <c r="C130" s="186" t="s">
        <v>207</v>
      </c>
      <c r="D130" s="161"/>
      <c r="E130" s="166"/>
      <c r="F130" s="168"/>
      <c r="G130" s="168"/>
      <c r="H130" s="168"/>
      <c r="I130" s="168"/>
      <c r="J130" s="168"/>
      <c r="K130" s="168"/>
      <c r="L130" s="168"/>
      <c r="M130" s="168"/>
      <c r="N130" s="159"/>
      <c r="O130" s="159"/>
      <c r="P130" s="159"/>
      <c r="Q130" s="159"/>
      <c r="R130" s="159"/>
      <c r="S130" s="159"/>
      <c r="T130" s="160"/>
      <c r="U130" s="15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 t="s">
        <v>108</v>
      </c>
      <c r="AF130" s="149">
        <v>0</v>
      </c>
      <c r="AG130" s="149"/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</row>
    <row r="131" spans="1:60" ht="33.75" outlineLevel="1" x14ac:dyDescent="0.2">
      <c r="A131" s="150"/>
      <c r="B131" s="156"/>
      <c r="C131" s="186" t="s">
        <v>208</v>
      </c>
      <c r="D131" s="161"/>
      <c r="E131" s="166"/>
      <c r="F131" s="168"/>
      <c r="G131" s="168"/>
      <c r="H131" s="168"/>
      <c r="I131" s="168"/>
      <c r="J131" s="168"/>
      <c r="K131" s="168"/>
      <c r="L131" s="168"/>
      <c r="M131" s="168"/>
      <c r="N131" s="159"/>
      <c r="O131" s="159"/>
      <c r="P131" s="159"/>
      <c r="Q131" s="159"/>
      <c r="R131" s="159"/>
      <c r="S131" s="159"/>
      <c r="T131" s="160"/>
      <c r="U131" s="159"/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9" t="s">
        <v>108</v>
      </c>
      <c r="AF131" s="149">
        <v>0</v>
      </c>
      <c r="AG131" s="149"/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1:60" ht="45" outlineLevel="1" x14ac:dyDescent="0.2">
      <c r="A132" s="150"/>
      <c r="B132" s="156"/>
      <c r="C132" s="186" t="s">
        <v>209</v>
      </c>
      <c r="D132" s="161"/>
      <c r="E132" s="166"/>
      <c r="F132" s="168"/>
      <c r="G132" s="168"/>
      <c r="H132" s="168"/>
      <c r="I132" s="168"/>
      <c r="J132" s="168"/>
      <c r="K132" s="168"/>
      <c r="L132" s="168"/>
      <c r="M132" s="168"/>
      <c r="N132" s="159"/>
      <c r="O132" s="159"/>
      <c r="P132" s="159"/>
      <c r="Q132" s="159"/>
      <c r="R132" s="159"/>
      <c r="S132" s="159"/>
      <c r="T132" s="160"/>
      <c r="U132" s="15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 t="s">
        <v>108</v>
      </c>
      <c r="AF132" s="149">
        <v>0</v>
      </c>
      <c r="AG132" s="149"/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1:60" ht="67.5" outlineLevel="1" x14ac:dyDescent="0.2">
      <c r="A133" s="150"/>
      <c r="B133" s="156"/>
      <c r="C133" s="186" t="s">
        <v>210</v>
      </c>
      <c r="D133" s="161"/>
      <c r="E133" s="166"/>
      <c r="F133" s="168"/>
      <c r="G133" s="168"/>
      <c r="H133" s="168"/>
      <c r="I133" s="168"/>
      <c r="J133" s="168"/>
      <c r="K133" s="168"/>
      <c r="L133" s="168"/>
      <c r="M133" s="168"/>
      <c r="N133" s="159"/>
      <c r="O133" s="159"/>
      <c r="P133" s="159"/>
      <c r="Q133" s="159"/>
      <c r="R133" s="159"/>
      <c r="S133" s="159"/>
      <c r="T133" s="160"/>
      <c r="U133" s="15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 t="s">
        <v>108</v>
      </c>
      <c r="AF133" s="149">
        <v>0</v>
      </c>
      <c r="AG133" s="149"/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</row>
    <row r="134" spans="1:60" ht="22.5" outlineLevel="1" x14ac:dyDescent="0.2">
      <c r="A134" s="178"/>
      <c r="B134" s="179"/>
      <c r="C134" s="188" t="s">
        <v>211</v>
      </c>
      <c r="D134" s="180"/>
      <c r="E134" s="181"/>
      <c r="F134" s="182"/>
      <c r="G134" s="182"/>
      <c r="H134" s="182"/>
      <c r="I134" s="182"/>
      <c r="J134" s="182"/>
      <c r="K134" s="182"/>
      <c r="L134" s="182"/>
      <c r="M134" s="182"/>
      <c r="N134" s="183"/>
      <c r="O134" s="183"/>
      <c r="P134" s="183"/>
      <c r="Q134" s="183"/>
      <c r="R134" s="183"/>
      <c r="S134" s="183"/>
      <c r="T134" s="184"/>
      <c r="U134" s="183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 t="s">
        <v>108</v>
      </c>
      <c r="AF134" s="149">
        <v>0</v>
      </c>
      <c r="AG134" s="149"/>
      <c r="AH134" s="149"/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</row>
    <row r="135" spans="1:60" x14ac:dyDescent="0.2">
      <c r="A135" s="6"/>
      <c r="B135" s="7" t="s">
        <v>212</v>
      </c>
      <c r="C135" s="189" t="s">
        <v>212</v>
      </c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AC135">
        <v>15</v>
      </c>
      <c r="AD135">
        <v>21</v>
      </c>
    </row>
    <row r="136" spans="1:60" x14ac:dyDescent="0.2">
      <c r="C136" s="190"/>
      <c r="AE136" t="s">
        <v>213</v>
      </c>
    </row>
  </sheetData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Radim Držmíšek</cp:lastModifiedBy>
  <cp:lastPrinted>2019-02-26T13:33:28Z</cp:lastPrinted>
  <dcterms:created xsi:type="dcterms:W3CDTF">2009-04-08T07:15:50Z</dcterms:created>
  <dcterms:modified xsi:type="dcterms:W3CDTF">2019-03-25T09:37:21Z</dcterms:modified>
</cp:coreProperties>
</file>