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SUS\Desktop\Zakázky\2019\Výkazy ZŠ červené domky, Hodonín\DI č. 2\"/>
    </mc:Choice>
  </mc:AlternateContent>
  <bookViews>
    <workbookView xWindow="2868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OVN 00 Naklady" sheetId="12" r:id="rId4"/>
    <sheet name="OVN 01 Naklady" sheetId="13" r:id="rId5"/>
    <sheet name="SO.01 01 Pol" sheetId="14" r:id="rId6"/>
    <sheet name="SO.01 2 Pol" sheetId="15" r:id="rId7"/>
    <sheet name="SO.02 01 Pol" sheetId="16" r:id="rId8"/>
    <sheet name="SO.03 01 Pol" sheetId="17" r:id="rId9"/>
    <sheet name="SO.03a 02 Pol" sheetId="18" r:id="rId10"/>
    <sheet name="SO.04 01 Pol" sheetId="19" r:id="rId11"/>
    <sheet name="SO.05 1 Pol" sheetId="20" r:id="rId12"/>
    <sheet name="SO.06 1 Pol" sheetId="21" r:id="rId13"/>
  </sheets>
  <externalReferences>
    <externalReference r:id="rId14"/>
  </externalReferences>
  <definedNames>
    <definedName name="CelkemDPHVypocet" localSheetId="1">Stavba!$H$58</definedName>
    <definedName name="CenaCelkem">Stavba!$G$29</definedName>
    <definedName name="CenaCelkemBezDPH">Stavba!$G$28</definedName>
    <definedName name="CenaCelkemVypocet" localSheetId="1">Stavba!$I$58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'OVN 00 Naklady'!$1:$7</definedName>
    <definedName name="_xlnm.Print_Titles" localSheetId="4">'OVN 01 Naklady'!$1:$7</definedName>
    <definedName name="_xlnm.Print_Titles" localSheetId="5">'SO.01 01 Pol'!$1:$7</definedName>
    <definedName name="_xlnm.Print_Titles" localSheetId="6">'SO.01 2 Pol'!$1:$7</definedName>
    <definedName name="_xlnm.Print_Titles" localSheetId="7">'SO.02 01 Pol'!$1:$7</definedName>
    <definedName name="_xlnm.Print_Titles" localSheetId="8">'SO.03 01 Pol'!$1:$7</definedName>
    <definedName name="_xlnm.Print_Titles" localSheetId="9">'SO.03a 02 Pol'!$1:$7</definedName>
    <definedName name="_xlnm.Print_Titles" localSheetId="10">'SO.04 01 Pol'!$1:$7</definedName>
    <definedName name="_xlnm.Print_Titles" localSheetId="11">'SO.05 1 Pol'!$1:$7</definedName>
    <definedName name="_xlnm.Print_Titles" localSheetId="12">'SO.06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'OVN 00 Naklady'!$A$1:$X$36</definedName>
    <definedName name="_xlnm.Print_Area" localSheetId="4">'OVN 01 Naklady'!$A$1:$X$28</definedName>
    <definedName name="_xlnm.Print_Area" localSheetId="5">'SO.01 01 Pol'!$A$1:$X$231</definedName>
    <definedName name="_xlnm.Print_Area" localSheetId="6">'SO.01 2 Pol'!$A$1:$X$57</definedName>
    <definedName name="_xlnm.Print_Area" localSheetId="7">'SO.02 01 Pol'!$A$1:$X$186</definedName>
    <definedName name="_xlnm.Print_Area" localSheetId="8">'SO.03 01 Pol'!$A$1:$X$92</definedName>
    <definedName name="_xlnm.Print_Area" localSheetId="9">'SO.03a 02 Pol'!$A$1:$X$75</definedName>
    <definedName name="_xlnm.Print_Area" localSheetId="10">'SO.04 01 Pol'!$A$1:$X$106</definedName>
    <definedName name="_xlnm.Print_Area" localSheetId="11">'SO.05 1 Pol'!$A$1:$X$44</definedName>
    <definedName name="_xlnm.Print_Area" localSheetId="12">'SO.06 1 Pol'!$A$1:$X$693</definedName>
    <definedName name="_xlnm.Print_Area" localSheetId="1">Stavba!$A$1:$J$126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Stavba!$F$58</definedName>
    <definedName name="ZakladDPHZakl">Stavba!$G$25</definedName>
    <definedName name="ZakladDPHZaklVypocet" localSheetId="1">Stavba!$G$58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25" i="1" l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692" i="21"/>
  <c r="BA271" i="21"/>
  <c r="BA268" i="21"/>
  <c r="G9" i="21"/>
  <c r="M9" i="21" s="1"/>
  <c r="I9" i="21"/>
  <c r="I8" i="21" s="1"/>
  <c r="K9" i="21"/>
  <c r="K8" i="21" s="1"/>
  <c r="O9" i="21"/>
  <c r="Q9" i="21"/>
  <c r="Q8" i="21" s="1"/>
  <c r="V9" i="21"/>
  <c r="V8" i="21" s="1"/>
  <c r="G11" i="21"/>
  <c r="I11" i="21"/>
  <c r="K11" i="21"/>
  <c r="M11" i="21"/>
  <c r="O11" i="21"/>
  <c r="Q11" i="21"/>
  <c r="V11" i="21"/>
  <c r="G13" i="21"/>
  <c r="I13" i="21"/>
  <c r="K13" i="21"/>
  <c r="M13" i="21"/>
  <c r="O13" i="21"/>
  <c r="O8" i="21" s="1"/>
  <c r="Q13" i="21"/>
  <c r="V13" i="21"/>
  <c r="G20" i="21"/>
  <c r="M20" i="21" s="1"/>
  <c r="I20" i="21"/>
  <c r="K20" i="21"/>
  <c r="O20" i="21"/>
  <c r="Q20" i="21"/>
  <c r="V20" i="21"/>
  <c r="G21" i="21"/>
  <c r="M21" i="21" s="1"/>
  <c r="I21" i="21"/>
  <c r="K21" i="21"/>
  <c r="O21" i="21"/>
  <c r="Q21" i="21"/>
  <c r="V21" i="21"/>
  <c r="G22" i="21"/>
  <c r="I22" i="21"/>
  <c r="K22" i="21"/>
  <c r="M22" i="21"/>
  <c r="O22" i="21"/>
  <c r="Q22" i="21"/>
  <c r="V22" i="21"/>
  <c r="G24" i="21"/>
  <c r="I24" i="21"/>
  <c r="K24" i="21"/>
  <c r="M24" i="21"/>
  <c r="O24" i="21"/>
  <c r="Q24" i="21"/>
  <c r="V24" i="21"/>
  <c r="G31" i="21"/>
  <c r="G8" i="21" s="1"/>
  <c r="I31" i="21"/>
  <c r="K31" i="21"/>
  <c r="O31" i="21"/>
  <c r="Q31" i="21"/>
  <c r="V31" i="21"/>
  <c r="G32" i="21"/>
  <c r="M32" i="21" s="1"/>
  <c r="I32" i="21"/>
  <c r="K32" i="21"/>
  <c r="O32" i="21"/>
  <c r="Q32" i="21"/>
  <c r="V32" i="21"/>
  <c r="G34" i="21"/>
  <c r="I34" i="21"/>
  <c r="K34" i="21"/>
  <c r="M34" i="21"/>
  <c r="O34" i="21"/>
  <c r="Q34" i="21"/>
  <c r="V34" i="21"/>
  <c r="G38" i="21"/>
  <c r="I38" i="21"/>
  <c r="K38" i="21"/>
  <c r="M38" i="21"/>
  <c r="O38" i="21"/>
  <c r="Q38" i="21"/>
  <c r="V38" i="21"/>
  <c r="G40" i="21"/>
  <c r="M40" i="21" s="1"/>
  <c r="I40" i="21"/>
  <c r="K40" i="21"/>
  <c r="O40" i="21"/>
  <c r="Q40" i="21"/>
  <c r="V40" i="21"/>
  <c r="G42" i="21"/>
  <c r="M42" i="21" s="1"/>
  <c r="I42" i="21"/>
  <c r="K42" i="21"/>
  <c r="O42" i="21"/>
  <c r="Q42" i="21"/>
  <c r="V42" i="21"/>
  <c r="G49" i="21"/>
  <c r="I49" i="21"/>
  <c r="K49" i="21"/>
  <c r="M49" i="21"/>
  <c r="O49" i="21"/>
  <c r="Q49" i="21"/>
  <c r="V49" i="21"/>
  <c r="G56" i="21"/>
  <c r="I56" i="21"/>
  <c r="K56" i="21"/>
  <c r="M56" i="21"/>
  <c r="O56" i="21"/>
  <c r="Q56" i="21"/>
  <c r="V56" i="21"/>
  <c r="G57" i="21"/>
  <c r="M57" i="21" s="1"/>
  <c r="I57" i="21"/>
  <c r="K57" i="21"/>
  <c r="O57" i="21"/>
  <c r="Q57" i="21"/>
  <c r="V57" i="21"/>
  <c r="G58" i="21"/>
  <c r="M58" i="21" s="1"/>
  <c r="I58" i="21"/>
  <c r="K58" i="21"/>
  <c r="O58" i="21"/>
  <c r="Q58" i="21"/>
  <c r="V58" i="21"/>
  <c r="G61" i="21"/>
  <c r="I61" i="21"/>
  <c r="K61" i="21"/>
  <c r="M61" i="21"/>
  <c r="O61" i="21"/>
  <c r="Q61" i="21"/>
  <c r="V61" i="21"/>
  <c r="G63" i="21"/>
  <c r="I63" i="21"/>
  <c r="K63" i="21"/>
  <c r="M63" i="21"/>
  <c r="O63" i="21"/>
  <c r="Q63" i="21"/>
  <c r="V63" i="21"/>
  <c r="G66" i="21"/>
  <c r="M66" i="21" s="1"/>
  <c r="I66" i="21"/>
  <c r="I65" i="21" s="1"/>
  <c r="K66" i="21"/>
  <c r="K65" i="21" s="1"/>
  <c r="O66" i="21"/>
  <c r="Q66" i="21"/>
  <c r="Q65" i="21" s="1"/>
  <c r="V66" i="21"/>
  <c r="V65" i="21" s="1"/>
  <c r="G68" i="21"/>
  <c r="I68" i="21"/>
  <c r="K68" i="21"/>
  <c r="M68" i="21"/>
  <c r="O68" i="21"/>
  <c r="Q68" i="21"/>
  <c r="V68" i="21"/>
  <c r="G71" i="21"/>
  <c r="I71" i="21"/>
  <c r="K71" i="21"/>
  <c r="M71" i="21"/>
  <c r="O71" i="21"/>
  <c r="Q71" i="21"/>
  <c r="V71" i="21"/>
  <c r="G74" i="21"/>
  <c r="M74" i="21" s="1"/>
  <c r="I74" i="21"/>
  <c r="K74" i="21"/>
  <c r="O74" i="21"/>
  <c r="Q74" i="21"/>
  <c r="V74" i="21"/>
  <c r="G76" i="21"/>
  <c r="M76" i="21" s="1"/>
  <c r="I76" i="21"/>
  <c r="K76" i="21"/>
  <c r="O76" i="21"/>
  <c r="Q76" i="21"/>
  <c r="V76" i="21"/>
  <c r="G79" i="21"/>
  <c r="I79" i="21"/>
  <c r="K79" i="21"/>
  <c r="M79" i="21"/>
  <c r="O79" i="21"/>
  <c r="Q79" i="21"/>
  <c r="V79" i="21"/>
  <c r="G83" i="21"/>
  <c r="I83" i="21"/>
  <c r="K83" i="21"/>
  <c r="M83" i="21"/>
  <c r="O83" i="21"/>
  <c r="Q83" i="21"/>
  <c r="V83" i="21"/>
  <c r="G85" i="21"/>
  <c r="M85" i="21" s="1"/>
  <c r="I85" i="21"/>
  <c r="K85" i="21"/>
  <c r="O85" i="21"/>
  <c r="O65" i="21" s="1"/>
  <c r="Q85" i="21"/>
  <c r="V85" i="21"/>
  <c r="G88" i="21"/>
  <c r="M88" i="21" s="1"/>
  <c r="I88" i="21"/>
  <c r="K88" i="21"/>
  <c r="O88" i="21"/>
  <c r="Q88" i="21"/>
  <c r="V88" i="21"/>
  <c r="G90" i="21"/>
  <c r="I90" i="21"/>
  <c r="K90" i="21"/>
  <c r="M90" i="21"/>
  <c r="O90" i="21"/>
  <c r="Q90" i="21"/>
  <c r="V90" i="21"/>
  <c r="G92" i="21"/>
  <c r="I92" i="21"/>
  <c r="K92" i="21"/>
  <c r="M92" i="21"/>
  <c r="O92" i="21"/>
  <c r="Q92" i="21"/>
  <c r="V92" i="21"/>
  <c r="G93" i="21"/>
  <c r="M93" i="21" s="1"/>
  <c r="I93" i="21"/>
  <c r="K93" i="21"/>
  <c r="O93" i="21"/>
  <c r="Q93" i="21"/>
  <c r="V93" i="21"/>
  <c r="G97" i="21"/>
  <c r="M97" i="21" s="1"/>
  <c r="I97" i="21"/>
  <c r="K97" i="21"/>
  <c r="O97" i="21"/>
  <c r="Q97" i="21"/>
  <c r="V97" i="21"/>
  <c r="G99" i="21"/>
  <c r="I99" i="21"/>
  <c r="K99" i="21"/>
  <c r="M99" i="21"/>
  <c r="O99" i="21"/>
  <c r="Q99" i="21"/>
  <c r="V99" i="21"/>
  <c r="G102" i="21"/>
  <c r="M102" i="21" s="1"/>
  <c r="I102" i="21"/>
  <c r="I101" i="21" s="1"/>
  <c r="K102" i="21"/>
  <c r="K101" i="21" s="1"/>
  <c r="O102" i="21"/>
  <c r="O101" i="21" s="1"/>
  <c r="Q102" i="21"/>
  <c r="Q101" i="21" s="1"/>
  <c r="V102" i="21"/>
  <c r="V101" i="21" s="1"/>
  <c r="G104" i="21"/>
  <c r="M104" i="21" s="1"/>
  <c r="I104" i="21"/>
  <c r="K104" i="21"/>
  <c r="O104" i="21"/>
  <c r="Q104" i="21"/>
  <c r="V104" i="21"/>
  <c r="G106" i="21"/>
  <c r="I106" i="21"/>
  <c r="K106" i="21"/>
  <c r="M106" i="21"/>
  <c r="O106" i="21"/>
  <c r="Q106" i="21"/>
  <c r="V106" i="21"/>
  <c r="G108" i="21"/>
  <c r="I108" i="21"/>
  <c r="K108" i="21"/>
  <c r="M108" i="21"/>
  <c r="O108" i="21"/>
  <c r="Q108" i="21"/>
  <c r="V108" i="21"/>
  <c r="G111" i="21"/>
  <c r="M111" i="21" s="1"/>
  <c r="I111" i="21"/>
  <c r="K111" i="21"/>
  <c r="O111" i="21"/>
  <c r="Q111" i="21"/>
  <c r="V111" i="21"/>
  <c r="G113" i="21"/>
  <c r="M113" i="21" s="1"/>
  <c r="I113" i="21"/>
  <c r="K113" i="21"/>
  <c r="O113" i="21"/>
  <c r="Q113" i="21"/>
  <c r="V113" i="21"/>
  <c r="G116" i="21"/>
  <c r="I116" i="21"/>
  <c r="K116" i="21"/>
  <c r="M116" i="21"/>
  <c r="O116" i="21"/>
  <c r="Q116" i="21"/>
  <c r="V116" i="21"/>
  <c r="G118" i="21"/>
  <c r="I118" i="21"/>
  <c r="K118" i="21"/>
  <c r="M118" i="21"/>
  <c r="O118" i="21"/>
  <c r="Q118" i="21"/>
  <c r="V118" i="21"/>
  <c r="G121" i="21"/>
  <c r="M121" i="21" s="1"/>
  <c r="I121" i="21"/>
  <c r="K121" i="21"/>
  <c r="O121" i="21"/>
  <c r="Q121" i="21"/>
  <c r="V121" i="21"/>
  <c r="G123" i="21"/>
  <c r="M123" i="21" s="1"/>
  <c r="I123" i="21"/>
  <c r="K123" i="21"/>
  <c r="O123" i="21"/>
  <c r="Q123" i="21"/>
  <c r="V123" i="21"/>
  <c r="G125" i="21"/>
  <c r="I125" i="21"/>
  <c r="K125" i="21"/>
  <c r="M125" i="21"/>
  <c r="O125" i="21"/>
  <c r="Q125" i="21"/>
  <c r="V125" i="21"/>
  <c r="G127" i="21"/>
  <c r="I127" i="21"/>
  <c r="K127" i="21"/>
  <c r="M127" i="21"/>
  <c r="O127" i="21"/>
  <c r="Q127" i="21"/>
  <c r="V127" i="21"/>
  <c r="G130" i="21"/>
  <c r="M130" i="21" s="1"/>
  <c r="I130" i="21"/>
  <c r="K130" i="21"/>
  <c r="O130" i="21"/>
  <c r="Q130" i="21"/>
  <c r="V130" i="21"/>
  <c r="G132" i="21"/>
  <c r="M132" i="21" s="1"/>
  <c r="I132" i="21"/>
  <c r="K132" i="21"/>
  <c r="O132" i="21"/>
  <c r="Q132" i="21"/>
  <c r="V132" i="21"/>
  <c r="G134" i="21"/>
  <c r="I134" i="21"/>
  <c r="K134" i="21"/>
  <c r="M134" i="21"/>
  <c r="O134" i="21"/>
  <c r="Q134" i="21"/>
  <c r="V134" i="21"/>
  <c r="G137" i="21"/>
  <c r="M137" i="21" s="1"/>
  <c r="I137" i="21"/>
  <c r="I136" i="21" s="1"/>
  <c r="K137" i="21"/>
  <c r="K136" i="21" s="1"/>
  <c r="O137" i="21"/>
  <c r="O136" i="21" s="1"/>
  <c r="Q137" i="21"/>
  <c r="Q136" i="21" s="1"/>
  <c r="V137" i="21"/>
  <c r="V136" i="21" s="1"/>
  <c r="G140" i="21"/>
  <c r="M140" i="21" s="1"/>
  <c r="I140" i="21"/>
  <c r="K140" i="21"/>
  <c r="O140" i="21"/>
  <c r="Q140" i="21"/>
  <c r="V140" i="21"/>
  <c r="G143" i="21"/>
  <c r="I143" i="21"/>
  <c r="K143" i="21"/>
  <c r="M143" i="21"/>
  <c r="O143" i="21"/>
  <c r="Q143" i="21"/>
  <c r="V143" i="21"/>
  <c r="G146" i="21"/>
  <c r="I146" i="21"/>
  <c r="K146" i="21"/>
  <c r="M146" i="21"/>
  <c r="O146" i="21"/>
  <c r="Q146" i="21"/>
  <c r="V146" i="21"/>
  <c r="G148" i="21"/>
  <c r="M148" i="21" s="1"/>
  <c r="I148" i="21"/>
  <c r="K148" i="21"/>
  <c r="O148" i="21"/>
  <c r="Q148" i="21"/>
  <c r="V148" i="21"/>
  <c r="G150" i="21"/>
  <c r="M150" i="21" s="1"/>
  <c r="I150" i="21"/>
  <c r="K150" i="21"/>
  <c r="O150" i="21"/>
  <c r="Q150" i="21"/>
  <c r="V150" i="21"/>
  <c r="G152" i="21"/>
  <c r="M152" i="21" s="1"/>
  <c r="I152" i="21"/>
  <c r="K152" i="21"/>
  <c r="O152" i="21"/>
  <c r="Q152" i="21"/>
  <c r="V152" i="21"/>
  <c r="G154" i="21"/>
  <c r="I154" i="21"/>
  <c r="K154" i="21"/>
  <c r="M154" i="21"/>
  <c r="O154" i="21"/>
  <c r="Q154" i="21"/>
  <c r="V154" i="21"/>
  <c r="G156" i="21"/>
  <c r="M156" i="21" s="1"/>
  <c r="I156" i="21"/>
  <c r="K156" i="21"/>
  <c r="O156" i="21"/>
  <c r="Q156" i="21"/>
  <c r="V156" i="21"/>
  <c r="G160" i="21"/>
  <c r="M160" i="21" s="1"/>
  <c r="I160" i="21"/>
  <c r="K160" i="21"/>
  <c r="O160" i="21"/>
  <c r="Q160" i="21"/>
  <c r="V160" i="21"/>
  <c r="G164" i="21"/>
  <c r="I164" i="21"/>
  <c r="K164" i="21"/>
  <c r="M164" i="21"/>
  <c r="O164" i="21"/>
  <c r="Q164" i="21"/>
  <c r="V164" i="21"/>
  <c r="G166" i="21"/>
  <c r="I166" i="21"/>
  <c r="K166" i="21"/>
  <c r="M166" i="21"/>
  <c r="O166" i="21"/>
  <c r="Q166" i="21"/>
  <c r="V166" i="21"/>
  <c r="G168" i="21"/>
  <c r="M168" i="21" s="1"/>
  <c r="I168" i="21"/>
  <c r="K168" i="21"/>
  <c r="O168" i="21"/>
  <c r="Q168" i="21"/>
  <c r="V168" i="21"/>
  <c r="G170" i="21"/>
  <c r="M170" i="21" s="1"/>
  <c r="I170" i="21"/>
  <c r="K170" i="21"/>
  <c r="O170" i="21"/>
  <c r="Q170" i="21"/>
  <c r="V170" i="21"/>
  <c r="G172" i="21"/>
  <c r="M172" i="21" s="1"/>
  <c r="I172" i="21"/>
  <c r="K172" i="21"/>
  <c r="O172" i="21"/>
  <c r="Q172" i="21"/>
  <c r="V172" i="21"/>
  <c r="G175" i="21"/>
  <c r="G176" i="21"/>
  <c r="M176" i="21" s="1"/>
  <c r="I176" i="21"/>
  <c r="I175" i="21" s="1"/>
  <c r="K176" i="21"/>
  <c r="K175" i="21" s="1"/>
  <c r="O176" i="21"/>
  <c r="O175" i="21" s="1"/>
  <c r="Q176" i="21"/>
  <c r="Q175" i="21" s="1"/>
  <c r="V176" i="21"/>
  <c r="V175" i="21" s="1"/>
  <c r="G178" i="21"/>
  <c r="M178" i="21" s="1"/>
  <c r="I178" i="21"/>
  <c r="K178" i="21"/>
  <c r="O178" i="21"/>
  <c r="Q178" i="21"/>
  <c r="V178" i="21"/>
  <c r="G180" i="21"/>
  <c r="I180" i="21"/>
  <c r="K180" i="21"/>
  <c r="M180" i="21"/>
  <c r="O180" i="21"/>
  <c r="Q180" i="21"/>
  <c r="V180" i="21"/>
  <c r="G183" i="21"/>
  <c r="G182" i="21" s="1"/>
  <c r="I183" i="21"/>
  <c r="I182" i="21" s="1"/>
  <c r="K183" i="21"/>
  <c r="K182" i="21" s="1"/>
  <c r="O183" i="21"/>
  <c r="Q183" i="21"/>
  <c r="Q182" i="21" s="1"/>
  <c r="V183" i="21"/>
  <c r="V182" i="21" s="1"/>
  <c r="G185" i="21"/>
  <c r="I185" i="21"/>
  <c r="K185" i="21"/>
  <c r="M185" i="21"/>
  <c r="O185" i="21"/>
  <c r="Q185" i="21"/>
  <c r="V185" i="21"/>
  <c r="G187" i="21"/>
  <c r="I187" i="21"/>
  <c r="K187" i="21"/>
  <c r="M187" i="21"/>
  <c r="O187" i="21"/>
  <c r="Q187" i="21"/>
  <c r="V187" i="21"/>
  <c r="G191" i="21"/>
  <c r="M191" i="21" s="1"/>
  <c r="I191" i="21"/>
  <c r="K191" i="21"/>
  <c r="O191" i="21"/>
  <c r="Q191" i="21"/>
  <c r="V191" i="21"/>
  <c r="G193" i="21"/>
  <c r="M193" i="21" s="1"/>
  <c r="I193" i="21"/>
  <c r="K193" i="21"/>
  <c r="O193" i="21"/>
  <c r="Q193" i="21"/>
  <c r="V193" i="21"/>
  <c r="G198" i="21"/>
  <c r="M198" i="21" s="1"/>
  <c r="I198" i="21"/>
  <c r="K198" i="21"/>
  <c r="O198" i="21"/>
  <c r="Q198" i="21"/>
  <c r="V198" i="21"/>
  <c r="G200" i="21"/>
  <c r="I200" i="21"/>
  <c r="K200" i="21"/>
  <c r="M200" i="21"/>
  <c r="O200" i="21"/>
  <c r="Q200" i="21"/>
  <c r="V200" i="21"/>
  <c r="G202" i="21"/>
  <c r="I202" i="21"/>
  <c r="K202" i="21"/>
  <c r="M202" i="21"/>
  <c r="O202" i="21"/>
  <c r="O182" i="21" s="1"/>
  <c r="Q202" i="21"/>
  <c r="V202" i="21"/>
  <c r="G205" i="21"/>
  <c r="I205" i="21"/>
  <c r="I204" i="21" s="1"/>
  <c r="K205" i="21"/>
  <c r="K204" i="21" s="1"/>
  <c r="M205" i="21"/>
  <c r="O205" i="21"/>
  <c r="Q205" i="21"/>
  <c r="V205" i="21"/>
  <c r="V204" i="21" s="1"/>
  <c r="G207" i="21"/>
  <c r="I207" i="21"/>
  <c r="K207" i="21"/>
  <c r="M207" i="21"/>
  <c r="O207" i="21"/>
  <c r="Q207" i="21"/>
  <c r="V207" i="21"/>
  <c r="G209" i="21"/>
  <c r="G204" i="21" s="1"/>
  <c r="I209" i="21"/>
  <c r="K209" i="21"/>
  <c r="O209" i="21"/>
  <c r="Q209" i="21"/>
  <c r="V209" i="21"/>
  <c r="G211" i="21"/>
  <c r="M211" i="21" s="1"/>
  <c r="I211" i="21"/>
  <c r="K211" i="21"/>
  <c r="O211" i="21"/>
  <c r="O204" i="21" s="1"/>
  <c r="Q211" i="21"/>
  <c r="V211" i="21"/>
  <c r="G213" i="21"/>
  <c r="M213" i="21" s="1"/>
  <c r="I213" i="21"/>
  <c r="K213" i="21"/>
  <c r="O213" i="21"/>
  <c r="Q213" i="21"/>
  <c r="Q204" i="21" s="1"/>
  <c r="V213" i="21"/>
  <c r="G215" i="21"/>
  <c r="I215" i="21"/>
  <c r="K215" i="21"/>
  <c r="M215" i="21"/>
  <c r="O215" i="21"/>
  <c r="Q215" i="21"/>
  <c r="V215" i="21"/>
  <c r="G217" i="21"/>
  <c r="I217" i="21"/>
  <c r="K217" i="21"/>
  <c r="M217" i="21"/>
  <c r="O217" i="21"/>
  <c r="Q217" i="21"/>
  <c r="V217" i="21"/>
  <c r="G219" i="21"/>
  <c r="M219" i="21" s="1"/>
  <c r="I219" i="21"/>
  <c r="K219" i="21"/>
  <c r="O219" i="21"/>
  <c r="Q219" i="21"/>
  <c r="V219" i="21"/>
  <c r="V224" i="21"/>
  <c r="G225" i="21"/>
  <c r="I225" i="21"/>
  <c r="K225" i="21"/>
  <c r="K224" i="21" s="1"/>
  <c r="M225" i="21"/>
  <c r="O225" i="21"/>
  <c r="O224" i="21" s="1"/>
  <c r="Q225" i="21"/>
  <c r="V225" i="21"/>
  <c r="G228" i="21"/>
  <c r="G224" i="21" s="1"/>
  <c r="I228" i="21"/>
  <c r="K228" i="21"/>
  <c r="O228" i="21"/>
  <c r="Q228" i="21"/>
  <c r="V228" i="21"/>
  <c r="G230" i="21"/>
  <c r="I230" i="21"/>
  <c r="I224" i="21" s="1"/>
  <c r="K230" i="21"/>
  <c r="M230" i="21"/>
  <c r="O230" i="21"/>
  <c r="Q230" i="21"/>
  <c r="V230" i="21"/>
  <c r="G233" i="21"/>
  <c r="M233" i="21" s="1"/>
  <c r="I233" i="21"/>
  <c r="K233" i="21"/>
  <c r="O233" i="21"/>
  <c r="Q233" i="21"/>
  <c r="Q224" i="21" s="1"/>
  <c r="V233" i="21"/>
  <c r="G237" i="21"/>
  <c r="K237" i="21"/>
  <c r="M237" i="21"/>
  <c r="Q237" i="21"/>
  <c r="V237" i="21"/>
  <c r="G238" i="21"/>
  <c r="I238" i="21"/>
  <c r="I237" i="21" s="1"/>
  <c r="K238" i="21"/>
  <c r="M238" i="21"/>
  <c r="O238" i="21"/>
  <c r="O237" i="21" s="1"/>
  <c r="Q238" i="21"/>
  <c r="V238" i="21"/>
  <c r="G241" i="21"/>
  <c r="Q241" i="21"/>
  <c r="G242" i="21"/>
  <c r="M242" i="21" s="1"/>
  <c r="M241" i="21" s="1"/>
  <c r="I242" i="21"/>
  <c r="I241" i="21" s="1"/>
  <c r="K242" i="21"/>
  <c r="O242" i="21"/>
  <c r="Q242" i="21"/>
  <c r="V242" i="21"/>
  <c r="V241" i="21" s="1"/>
  <c r="G244" i="21"/>
  <c r="I244" i="21"/>
  <c r="K244" i="21"/>
  <c r="K241" i="21" s="1"/>
  <c r="M244" i="21"/>
  <c r="O244" i="21"/>
  <c r="O241" i="21" s="1"/>
  <c r="Q244" i="21"/>
  <c r="V244" i="21"/>
  <c r="G246" i="21"/>
  <c r="G247" i="21"/>
  <c r="I247" i="21"/>
  <c r="I246" i="21" s="1"/>
  <c r="K247" i="21"/>
  <c r="M247" i="21"/>
  <c r="O247" i="21"/>
  <c r="O246" i="21" s="1"/>
  <c r="Q247" i="21"/>
  <c r="V247" i="21"/>
  <c r="V246" i="21" s="1"/>
  <c r="G250" i="21"/>
  <c r="M250" i="21" s="1"/>
  <c r="M246" i="21" s="1"/>
  <c r="I250" i="21"/>
  <c r="K250" i="21"/>
  <c r="K246" i="21" s="1"/>
  <c r="O250" i="21"/>
  <c r="Q250" i="21"/>
  <c r="Q246" i="21" s="1"/>
  <c r="V250" i="21"/>
  <c r="G254" i="21"/>
  <c r="I254" i="21"/>
  <c r="I253" i="21" s="1"/>
  <c r="K254" i="21"/>
  <c r="M254" i="21"/>
  <c r="O254" i="21"/>
  <c r="O253" i="21" s="1"/>
  <c r="Q254" i="21"/>
  <c r="V254" i="21"/>
  <c r="G256" i="21"/>
  <c r="G253" i="21" s="1"/>
  <c r="I256" i="21"/>
  <c r="K256" i="21"/>
  <c r="K253" i="21" s="1"/>
  <c r="O256" i="21"/>
  <c r="Q256" i="21"/>
  <c r="Q253" i="21" s="1"/>
  <c r="V256" i="21"/>
  <c r="G258" i="21"/>
  <c r="I258" i="21"/>
  <c r="K258" i="21"/>
  <c r="M258" i="21"/>
  <c r="O258" i="21"/>
  <c r="Q258" i="21"/>
  <c r="V258" i="21"/>
  <c r="V253" i="21" s="1"/>
  <c r="G260" i="21"/>
  <c r="I260" i="21"/>
  <c r="K260" i="21"/>
  <c r="M260" i="21"/>
  <c r="O260" i="21"/>
  <c r="Q260" i="21"/>
  <c r="V260" i="21"/>
  <c r="G262" i="21"/>
  <c r="M262" i="21" s="1"/>
  <c r="I262" i="21"/>
  <c r="K262" i="21"/>
  <c r="O262" i="21"/>
  <c r="Q262" i="21"/>
  <c r="V262" i="21"/>
  <c r="I264" i="21"/>
  <c r="G265" i="21"/>
  <c r="M265" i="21" s="1"/>
  <c r="M264" i="21" s="1"/>
  <c r="I265" i="21"/>
  <c r="K265" i="21"/>
  <c r="K264" i="21" s="1"/>
  <c r="O265" i="21"/>
  <c r="Q265" i="21"/>
  <c r="Q264" i="21" s="1"/>
  <c r="V265" i="21"/>
  <c r="G267" i="21"/>
  <c r="G264" i="21" s="1"/>
  <c r="I267" i="21"/>
  <c r="K267" i="21"/>
  <c r="M267" i="21"/>
  <c r="O267" i="21"/>
  <c r="Q267" i="21"/>
  <c r="V267" i="21"/>
  <c r="V264" i="21" s="1"/>
  <c r="G270" i="21"/>
  <c r="I270" i="21"/>
  <c r="K270" i="21"/>
  <c r="M270" i="21"/>
  <c r="O270" i="21"/>
  <c r="O264" i="21" s="1"/>
  <c r="Q270" i="21"/>
  <c r="V270" i="21"/>
  <c r="G273" i="21"/>
  <c r="I273" i="21"/>
  <c r="I272" i="21" s="1"/>
  <c r="K273" i="21"/>
  <c r="M273" i="21"/>
  <c r="O273" i="21"/>
  <c r="Q273" i="21"/>
  <c r="V273" i="21"/>
  <c r="V272" i="21" s="1"/>
  <c r="G275" i="21"/>
  <c r="I275" i="21"/>
  <c r="K275" i="21"/>
  <c r="K272" i="21" s="1"/>
  <c r="M275" i="21"/>
  <c r="O275" i="21"/>
  <c r="O272" i="21" s="1"/>
  <c r="Q275" i="21"/>
  <c r="V275" i="21"/>
  <c r="G276" i="21"/>
  <c r="G272" i="21" s="1"/>
  <c r="I276" i="21"/>
  <c r="K276" i="21"/>
  <c r="O276" i="21"/>
  <c r="Q276" i="21"/>
  <c r="V276" i="21"/>
  <c r="G278" i="21"/>
  <c r="M278" i="21" s="1"/>
  <c r="I278" i="21"/>
  <c r="K278" i="21"/>
  <c r="O278" i="21"/>
  <c r="Q278" i="21"/>
  <c r="V278" i="21"/>
  <c r="G280" i="21"/>
  <c r="M280" i="21" s="1"/>
  <c r="I280" i="21"/>
  <c r="K280" i="21"/>
  <c r="O280" i="21"/>
  <c r="Q280" i="21"/>
  <c r="Q272" i="21" s="1"/>
  <c r="V280" i="21"/>
  <c r="G282" i="21"/>
  <c r="K282" i="21"/>
  <c r="M282" i="21"/>
  <c r="Q282" i="21"/>
  <c r="V282" i="21"/>
  <c r="G283" i="21"/>
  <c r="I283" i="21"/>
  <c r="I282" i="21" s="1"/>
  <c r="K283" i="21"/>
  <c r="M283" i="21"/>
  <c r="O283" i="21"/>
  <c r="O282" i="21" s="1"/>
  <c r="Q283" i="21"/>
  <c r="V283" i="21"/>
  <c r="G289" i="21"/>
  <c r="G290" i="21"/>
  <c r="I290" i="21"/>
  <c r="I289" i="21" s="1"/>
  <c r="K290" i="21"/>
  <c r="M290" i="21"/>
  <c r="O290" i="21"/>
  <c r="Q290" i="21"/>
  <c r="V290" i="21"/>
  <c r="V289" i="21" s="1"/>
  <c r="G293" i="21"/>
  <c r="I293" i="21"/>
  <c r="K293" i="21"/>
  <c r="K289" i="21" s="1"/>
  <c r="M293" i="21"/>
  <c r="O293" i="21"/>
  <c r="O289" i="21" s="1"/>
  <c r="Q293" i="21"/>
  <c r="V293" i="21"/>
  <c r="G297" i="21"/>
  <c r="I297" i="21"/>
  <c r="K297" i="21"/>
  <c r="M297" i="21"/>
  <c r="O297" i="21"/>
  <c r="Q297" i="21"/>
  <c r="V297" i="21"/>
  <c r="G299" i="21"/>
  <c r="M299" i="21" s="1"/>
  <c r="I299" i="21"/>
  <c r="K299" i="21"/>
  <c r="O299" i="21"/>
  <c r="Q299" i="21"/>
  <c r="V299" i="21"/>
  <c r="G301" i="21"/>
  <c r="M301" i="21" s="1"/>
  <c r="I301" i="21"/>
  <c r="K301" i="21"/>
  <c r="O301" i="21"/>
  <c r="Q301" i="21"/>
  <c r="Q289" i="21" s="1"/>
  <c r="V301" i="21"/>
  <c r="G306" i="21"/>
  <c r="I306" i="21"/>
  <c r="I305" i="21" s="1"/>
  <c r="K306" i="21"/>
  <c r="M306" i="21"/>
  <c r="O306" i="21"/>
  <c r="O305" i="21" s="1"/>
  <c r="Q306" i="21"/>
  <c r="V306" i="21"/>
  <c r="G309" i="21"/>
  <c r="G305" i="21" s="1"/>
  <c r="I309" i="21"/>
  <c r="K309" i="21"/>
  <c r="K305" i="21" s="1"/>
  <c r="O309" i="21"/>
  <c r="Q309" i="21"/>
  <c r="Q305" i="21" s="1"/>
  <c r="V309" i="21"/>
  <c r="G312" i="21"/>
  <c r="I312" i="21"/>
  <c r="K312" i="21"/>
  <c r="M312" i="21"/>
  <c r="O312" i="21"/>
  <c r="Q312" i="21"/>
  <c r="V312" i="21"/>
  <c r="G314" i="21"/>
  <c r="I314" i="21"/>
  <c r="K314" i="21"/>
  <c r="M314" i="21"/>
  <c r="O314" i="21"/>
  <c r="Q314" i="21"/>
  <c r="V314" i="21"/>
  <c r="G316" i="21"/>
  <c r="I316" i="21"/>
  <c r="K316" i="21"/>
  <c r="M316" i="21"/>
  <c r="O316" i="21"/>
  <c r="Q316" i="21"/>
  <c r="V316" i="21"/>
  <c r="G318" i="21"/>
  <c r="M318" i="21" s="1"/>
  <c r="I318" i="21"/>
  <c r="K318" i="21"/>
  <c r="O318" i="21"/>
  <c r="Q318" i="21"/>
  <c r="V318" i="21"/>
  <c r="G322" i="21"/>
  <c r="M322" i="21" s="1"/>
  <c r="I322" i="21"/>
  <c r="K322" i="21"/>
  <c r="O322" i="21"/>
  <c r="Q322" i="21"/>
  <c r="V322" i="21"/>
  <c r="G324" i="21"/>
  <c r="I324" i="21"/>
  <c r="K324" i="21"/>
  <c r="M324" i="21"/>
  <c r="O324" i="21"/>
  <c r="Q324" i="21"/>
  <c r="V324" i="21"/>
  <c r="V305" i="21" s="1"/>
  <c r="G327" i="21"/>
  <c r="G326" i="21" s="1"/>
  <c r="I327" i="21"/>
  <c r="K327" i="21"/>
  <c r="K326" i="21" s="1"/>
  <c r="O327" i="21"/>
  <c r="Q327" i="21"/>
  <c r="Q326" i="21" s="1"/>
  <c r="V327" i="21"/>
  <c r="G329" i="21"/>
  <c r="I329" i="21"/>
  <c r="I326" i="21" s="1"/>
  <c r="K329" i="21"/>
  <c r="M329" i="21"/>
  <c r="O329" i="21"/>
  <c r="Q329" i="21"/>
  <c r="V329" i="21"/>
  <c r="V326" i="21" s="1"/>
  <c r="G333" i="21"/>
  <c r="I333" i="21"/>
  <c r="K333" i="21"/>
  <c r="M333" i="21"/>
  <c r="O333" i="21"/>
  <c r="Q333" i="21"/>
  <c r="V333" i="21"/>
  <c r="G337" i="21"/>
  <c r="I337" i="21"/>
  <c r="K337" i="21"/>
  <c r="M337" i="21"/>
  <c r="O337" i="21"/>
  <c r="Q337" i="21"/>
  <c r="V337" i="21"/>
  <c r="G339" i="21"/>
  <c r="M339" i="21" s="1"/>
  <c r="I339" i="21"/>
  <c r="K339" i="21"/>
  <c r="O339" i="21"/>
  <c r="O326" i="21" s="1"/>
  <c r="Q339" i="21"/>
  <c r="V339" i="21"/>
  <c r="G341" i="21"/>
  <c r="M341" i="21" s="1"/>
  <c r="I341" i="21"/>
  <c r="K341" i="21"/>
  <c r="O341" i="21"/>
  <c r="Q341" i="21"/>
  <c r="V341" i="21"/>
  <c r="G343" i="21"/>
  <c r="I343" i="21"/>
  <c r="K343" i="21"/>
  <c r="M343" i="21"/>
  <c r="O343" i="21"/>
  <c r="Q343" i="21"/>
  <c r="V343" i="21"/>
  <c r="G345" i="21"/>
  <c r="I345" i="21"/>
  <c r="K345" i="21"/>
  <c r="M345" i="21"/>
  <c r="O345" i="21"/>
  <c r="Q345" i="21"/>
  <c r="V345" i="21"/>
  <c r="G349" i="21"/>
  <c r="M349" i="21" s="1"/>
  <c r="I349" i="21"/>
  <c r="K349" i="21"/>
  <c r="O349" i="21"/>
  <c r="Q349" i="21"/>
  <c r="V349" i="21"/>
  <c r="G353" i="21"/>
  <c r="I353" i="21"/>
  <c r="K353" i="21"/>
  <c r="M353" i="21"/>
  <c r="O353" i="21"/>
  <c r="Q353" i="21"/>
  <c r="V353" i="21"/>
  <c r="G356" i="21"/>
  <c r="I356" i="21"/>
  <c r="K356" i="21"/>
  <c r="M356" i="21"/>
  <c r="O356" i="21"/>
  <c r="Q356" i="21"/>
  <c r="V356" i="21"/>
  <c r="G359" i="21"/>
  <c r="M359" i="21" s="1"/>
  <c r="I359" i="21"/>
  <c r="I358" i="21" s="1"/>
  <c r="K359" i="21"/>
  <c r="O359" i="21"/>
  <c r="O358" i="21" s="1"/>
  <c r="Q359" i="21"/>
  <c r="V359" i="21"/>
  <c r="V358" i="21" s="1"/>
  <c r="G360" i="21"/>
  <c r="M360" i="21" s="1"/>
  <c r="I360" i="21"/>
  <c r="K360" i="21"/>
  <c r="K358" i="21" s="1"/>
  <c r="O360" i="21"/>
  <c r="Q360" i="21"/>
  <c r="Q358" i="21" s="1"/>
  <c r="V360" i="21"/>
  <c r="G362" i="21"/>
  <c r="I362" i="21"/>
  <c r="K362" i="21"/>
  <c r="M362" i="21"/>
  <c r="O362" i="21"/>
  <c r="Q362" i="21"/>
  <c r="V362" i="21"/>
  <c r="G364" i="21"/>
  <c r="I364" i="21"/>
  <c r="K364" i="21"/>
  <c r="M364" i="21"/>
  <c r="O364" i="21"/>
  <c r="Q364" i="21"/>
  <c r="V364" i="21"/>
  <c r="G365" i="21"/>
  <c r="M365" i="21" s="1"/>
  <c r="I365" i="21"/>
  <c r="K365" i="21"/>
  <c r="O365" i="21"/>
  <c r="Q365" i="21"/>
  <c r="V365" i="21"/>
  <c r="G366" i="21"/>
  <c r="I366" i="21"/>
  <c r="K366" i="21"/>
  <c r="M366" i="21"/>
  <c r="O366" i="21"/>
  <c r="Q366" i="21"/>
  <c r="V366" i="21"/>
  <c r="G367" i="21"/>
  <c r="I367" i="21"/>
  <c r="K367" i="21"/>
  <c r="M367" i="21"/>
  <c r="O367" i="21"/>
  <c r="Q367" i="21"/>
  <c r="V367" i="21"/>
  <c r="G368" i="21"/>
  <c r="I368" i="21"/>
  <c r="K368" i="21"/>
  <c r="M368" i="21"/>
  <c r="O368" i="21"/>
  <c r="Q368" i="21"/>
  <c r="V368" i="21"/>
  <c r="G369" i="21"/>
  <c r="M369" i="21" s="1"/>
  <c r="I369" i="21"/>
  <c r="K369" i="21"/>
  <c r="O369" i="21"/>
  <c r="Q369" i="21"/>
  <c r="V369" i="21"/>
  <c r="G370" i="21"/>
  <c r="I370" i="21"/>
  <c r="K370" i="21"/>
  <c r="M370" i="21"/>
  <c r="O370" i="21"/>
  <c r="Q370" i="21"/>
  <c r="V370" i="21"/>
  <c r="G375" i="21"/>
  <c r="I375" i="21"/>
  <c r="I374" i="21" s="1"/>
  <c r="K375" i="21"/>
  <c r="M375" i="21"/>
  <c r="O375" i="21"/>
  <c r="O374" i="21" s="1"/>
  <c r="Q375" i="21"/>
  <c r="V375" i="21"/>
  <c r="G376" i="21"/>
  <c r="G374" i="21" s="1"/>
  <c r="I376" i="21"/>
  <c r="K376" i="21"/>
  <c r="K374" i="21" s="1"/>
  <c r="O376" i="21"/>
  <c r="Q376" i="21"/>
  <c r="Q374" i="21" s="1"/>
  <c r="V376" i="21"/>
  <c r="G379" i="21"/>
  <c r="I379" i="21"/>
  <c r="K379" i="21"/>
  <c r="M379" i="21"/>
  <c r="O379" i="21"/>
  <c r="Q379" i="21"/>
  <c r="V379" i="21"/>
  <c r="V374" i="21" s="1"/>
  <c r="G381" i="21"/>
  <c r="I381" i="21"/>
  <c r="K381" i="21"/>
  <c r="M381" i="21"/>
  <c r="O381" i="21"/>
  <c r="Q381" i="21"/>
  <c r="V381" i="21"/>
  <c r="G383" i="21"/>
  <c r="I383" i="21"/>
  <c r="K383" i="21"/>
  <c r="M383" i="21"/>
  <c r="O383" i="21"/>
  <c r="Q383" i="21"/>
  <c r="V383" i="21"/>
  <c r="G384" i="21"/>
  <c r="M384" i="21" s="1"/>
  <c r="I384" i="21"/>
  <c r="K384" i="21"/>
  <c r="O384" i="21"/>
  <c r="Q384" i="21"/>
  <c r="V384" i="21"/>
  <c r="G386" i="21"/>
  <c r="M386" i="21" s="1"/>
  <c r="I386" i="21"/>
  <c r="K386" i="21"/>
  <c r="O386" i="21"/>
  <c r="Q386" i="21"/>
  <c r="V386" i="21"/>
  <c r="G388" i="21"/>
  <c r="I388" i="21"/>
  <c r="K388" i="21"/>
  <c r="M388" i="21"/>
  <c r="O388" i="21"/>
  <c r="Q388" i="21"/>
  <c r="V388" i="21"/>
  <c r="G389" i="21"/>
  <c r="I389" i="21"/>
  <c r="K389" i="21"/>
  <c r="M389" i="21"/>
  <c r="O389" i="21"/>
  <c r="Q389" i="21"/>
  <c r="V389" i="21"/>
  <c r="G392" i="21"/>
  <c r="M392" i="21" s="1"/>
  <c r="I392" i="21"/>
  <c r="K392" i="21"/>
  <c r="O392" i="21"/>
  <c r="Q392" i="21"/>
  <c r="V392" i="21"/>
  <c r="G397" i="21"/>
  <c r="M397" i="21" s="1"/>
  <c r="I397" i="21"/>
  <c r="K397" i="21"/>
  <c r="K396" i="21" s="1"/>
  <c r="O397" i="21"/>
  <c r="O396" i="21" s="1"/>
  <c r="Q397" i="21"/>
  <c r="V397" i="21"/>
  <c r="G398" i="21"/>
  <c r="G396" i="21" s="1"/>
  <c r="I398" i="21"/>
  <c r="K398" i="21"/>
  <c r="O398" i="21"/>
  <c r="Q398" i="21"/>
  <c r="Q396" i="21" s="1"/>
  <c r="V398" i="21"/>
  <c r="G399" i="21"/>
  <c r="M399" i="21" s="1"/>
  <c r="I399" i="21"/>
  <c r="I396" i="21" s="1"/>
  <c r="K399" i="21"/>
  <c r="O399" i="21"/>
  <c r="Q399" i="21"/>
  <c r="V399" i="21"/>
  <c r="G403" i="21"/>
  <c r="M403" i="21" s="1"/>
  <c r="I403" i="21"/>
  <c r="K403" i="21"/>
  <c r="O403" i="21"/>
  <c r="Q403" i="21"/>
  <c r="V403" i="21"/>
  <c r="G404" i="21"/>
  <c r="I404" i="21"/>
  <c r="K404" i="21"/>
  <c r="M404" i="21"/>
  <c r="O404" i="21"/>
  <c r="Q404" i="21"/>
  <c r="V404" i="21"/>
  <c r="V396" i="21" s="1"/>
  <c r="G406" i="21"/>
  <c r="G405" i="21" s="1"/>
  <c r="I406" i="21"/>
  <c r="K406" i="21"/>
  <c r="K405" i="21" s="1"/>
  <c r="O406" i="21"/>
  <c r="Q406" i="21"/>
  <c r="Q405" i="21" s="1"/>
  <c r="V406" i="21"/>
  <c r="G408" i="21"/>
  <c r="I408" i="21"/>
  <c r="I405" i="21" s="1"/>
  <c r="K408" i="21"/>
  <c r="M408" i="21"/>
  <c r="O408" i="21"/>
  <c r="Q408" i="21"/>
  <c r="V408" i="21"/>
  <c r="V405" i="21" s="1"/>
  <c r="G410" i="21"/>
  <c r="I410" i="21"/>
  <c r="K410" i="21"/>
  <c r="M410" i="21"/>
  <c r="O410" i="21"/>
  <c r="Q410" i="21"/>
  <c r="V410" i="21"/>
  <c r="G414" i="21"/>
  <c r="I414" i="21"/>
  <c r="K414" i="21"/>
  <c r="M414" i="21"/>
  <c r="O414" i="21"/>
  <c r="Q414" i="21"/>
  <c r="V414" i="21"/>
  <c r="G415" i="21"/>
  <c r="M415" i="21" s="1"/>
  <c r="I415" i="21"/>
  <c r="K415" i="21"/>
  <c r="O415" i="21"/>
  <c r="O405" i="21" s="1"/>
  <c r="Q415" i="21"/>
  <c r="V415" i="21"/>
  <c r="G417" i="21"/>
  <c r="G416" i="21" s="1"/>
  <c r="I417" i="21"/>
  <c r="K417" i="21"/>
  <c r="M417" i="21"/>
  <c r="O417" i="21"/>
  <c r="Q417" i="21"/>
  <c r="V417" i="21"/>
  <c r="V416" i="21" s="1"/>
  <c r="G418" i="21"/>
  <c r="I418" i="21"/>
  <c r="I416" i="21" s="1"/>
  <c r="K418" i="21"/>
  <c r="M418" i="21"/>
  <c r="O418" i="21"/>
  <c r="O416" i="21" s="1"/>
  <c r="Q418" i="21"/>
  <c r="V418" i="21"/>
  <c r="G419" i="21"/>
  <c r="M419" i="21" s="1"/>
  <c r="I419" i="21"/>
  <c r="K419" i="21"/>
  <c r="O419" i="21"/>
  <c r="Q419" i="21"/>
  <c r="Q416" i="21" s="1"/>
  <c r="V419" i="21"/>
  <c r="G420" i="21"/>
  <c r="I420" i="21"/>
  <c r="K420" i="21"/>
  <c r="M420" i="21"/>
  <c r="O420" i="21"/>
  <c r="Q420" i="21"/>
  <c r="V420" i="21"/>
  <c r="G422" i="21"/>
  <c r="I422" i="21"/>
  <c r="K422" i="21"/>
  <c r="K416" i="21" s="1"/>
  <c r="M422" i="21"/>
  <c r="O422" i="21"/>
  <c r="Q422" i="21"/>
  <c r="V422" i="21"/>
  <c r="G423" i="21"/>
  <c r="I423" i="21"/>
  <c r="K423" i="21"/>
  <c r="M423" i="21"/>
  <c r="O423" i="21"/>
  <c r="Q423" i="21"/>
  <c r="V423" i="21"/>
  <c r="I427" i="21"/>
  <c r="O427" i="21"/>
  <c r="G428" i="21"/>
  <c r="M428" i="21" s="1"/>
  <c r="M427" i="21" s="1"/>
  <c r="I428" i="21"/>
  <c r="K428" i="21"/>
  <c r="K427" i="21" s="1"/>
  <c r="O428" i="21"/>
  <c r="Q428" i="21"/>
  <c r="Q427" i="21" s="1"/>
  <c r="V428" i="21"/>
  <c r="G429" i="21"/>
  <c r="G427" i="21" s="1"/>
  <c r="I429" i="21"/>
  <c r="K429" i="21"/>
  <c r="M429" i="21"/>
  <c r="O429" i="21"/>
  <c r="Q429" i="21"/>
  <c r="V429" i="21"/>
  <c r="V427" i="21" s="1"/>
  <c r="G430" i="21"/>
  <c r="I430" i="21"/>
  <c r="K430" i="21"/>
  <c r="M430" i="21"/>
  <c r="O430" i="21"/>
  <c r="Q430" i="21"/>
  <c r="V430" i="21"/>
  <c r="G431" i="21"/>
  <c r="M431" i="21" s="1"/>
  <c r="I431" i="21"/>
  <c r="K431" i="21"/>
  <c r="O431" i="21"/>
  <c r="Q431" i="21"/>
  <c r="V431" i="21"/>
  <c r="G436" i="21"/>
  <c r="I436" i="21"/>
  <c r="K436" i="21"/>
  <c r="K435" i="21" s="1"/>
  <c r="M436" i="21"/>
  <c r="O436" i="21"/>
  <c r="O435" i="21" s="1"/>
  <c r="Q436" i="21"/>
  <c r="V436" i="21"/>
  <c r="G437" i="21"/>
  <c r="G435" i="21" s="1"/>
  <c r="I437" i="21"/>
  <c r="K437" i="21"/>
  <c r="M437" i="21"/>
  <c r="O437" i="21"/>
  <c r="Q437" i="21"/>
  <c r="Q435" i="21" s="1"/>
  <c r="V437" i="21"/>
  <c r="G438" i="21"/>
  <c r="M438" i="21" s="1"/>
  <c r="I438" i="21"/>
  <c r="K438" i="21"/>
  <c r="O438" i="21"/>
  <c r="Q438" i="21"/>
  <c r="V438" i="21"/>
  <c r="G439" i="21"/>
  <c r="M439" i="21" s="1"/>
  <c r="I439" i="21"/>
  <c r="K439" i="21"/>
  <c r="O439" i="21"/>
  <c r="Q439" i="21"/>
  <c r="V439" i="21"/>
  <c r="G440" i="21"/>
  <c r="I440" i="21"/>
  <c r="K440" i="21"/>
  <c r="M440" i="21"/>
  <c r="O440" i="21"/>
  <c r="Q440" i="21"/>
  <c r="V440" i="21"/>
  <c r="V435" i="21" s="1"/>
  <c r="G441" i="21"/>
  <c r="I441" i="21"/>
  <c r="K441" i="21"/>
  <c r="M441" i="21"/>
  <c r="O441" i="21"/>
  <c r="Q441" i="21"/>
  <c r="V441" i="21"/>
  <c r="G445" i="21"/>
  <c r="M445" i="21" s="1"/>
  <c r="I445" i="21"/>
  <c r="K445" i="21"/>
  <c r="O445" i="21"/>
  <c r="Q445" i="21"/>
  <c r="V445" i="21"/>
  <c r="G446" i="21"/>
  <c r="I446" i="21"/>
  <c r="I435" i="21" s="1"/>
  <c r="K446" i="21"/>
  <c r="M446" i="21"/>
  <c r="O446" i="21"/>
  <c r="Q446" i="21"/>
  <c r="V446" i="21"/>
  <c r="G448" i="21"/>
  <c r="I448" i="21"/>
  <c r="K448" i="21"/>
  <c r="M448" i="21"/>
  <c r="O448" i="21"/>
  <c r="Q448" i="21"/>
  <c r="V448" i="21"/>
  <c r="G450" i="21"/>
  <c r="G451" i="21"/>
  <c r="M451" i="21" s="1"/>
  <c r="I451" i="21"/>
  <c r="I450" i="21" s="1"/>
  <c r="K451" i="21"/>
  <c r="O451" i="21"/>
  <c r="O450" i="21" s="1"/>
  <c r="Q451" i="21"/>
  <c r="V451" i="21"/>
  <c r="V450" i="21" s="1"/>
  <c r="G453" i="21"/>
  <c r="M453" i="21" s="1"/>
  <c r="I453" i="21"/>
  <c r="K453" i="21"/>
  <c r="K450" i="21" s="1"/>
  <c r="O453" i="21"/>
  <c r="Q453" i="21"/>
  <c r="Q450" i="21" s="1"/>
  <c r="V453" i="21"/>
  <c r="G455" i="21"/>
  <c r="I455" i="21"/>
  <c r="K455" i="21"/>
  <c r="M455" i="21"/>
  <c r="O455" i="21"/>
  <c r="Q455" i="21"/>
  <c r="V455" i="21"/>
  <c r="G457" i="21"/>
  <c r="I457" i="21"/>
  <c r="K457" i="21"/>
  <c r="M457" i="21"/>
  <c r="O457" i="21"/>
  <c r="Q457" i="21"/>
  <c r="V457" i="21"/>
  <c r="G461" i="21"/>
  <c r="M461" i="21" s="1"/>
  <c r="I461" i="21"/>
  <c r="K461" i="21"/>
  <c r="O461" i="21"/>
  <c r="Q461" i="21"/>
  <c r="V461" i="21"/>
  <c r="G464" i="21"/>
  <c r="I464" i="21"/>
  <c r="K464" i="21"/>
  <c r="K463" i="21" s="1"/>
  <c r="M464" i="21"/>
  <c r="O464" i="21"/>
  <c r="O463" i="21" s="1"/>
  <c r="Q464" i="21"/>
  <c r="V464" i="21"/>
  <c r="V463" i="21" s="1"/>
  <c r="G466" i="21"/>
  <c r="G463" i="21" s="1"/>
  <c r="I466" i="21"/>
  <c r="K466" i="21"/>
  <c r="O466" i="21"/>
  <c r="Q466" i="21"/>
  <c r="V466" i="21"/>
  <c r="G468" i="21"/>
  <c r="M468" i="21" s="1"/>
  <c r="I468" i="21"/>
  <c r="I463" i="21" s="1"/>
  <c r="K468" i="21"/>
  <c r="O468" i="21"/>
  <c r="Q468" i="21"/>
  <c r="V468" i="21"/>
  <c r="G470" i="21"/>
  <c r="M470" i="21" s="1"/>
  <c r="I470" i="21"/>
  <c r="K470" i="21"/>
  <c r="O470" i="21"/>
  <c r="Q470" i="21"/>
  <c r="V470" i="21"/>
  <c r="G472" i="21"/>
  <c r="I472" i="21"/>
  <c r="K472" i="21"/>
  <c r="M472" i="21"/>
  <c r="O472" i="21"/>
  <c r="Q472" i="21"/>
  <c r="V472" i="21"/>
  <c r="G474" i="21"/>
  <c r="I474" i="21"/>
  <c r="K474" i="21"/>
  <c r="M474" i="21"/>
  <c r="O474" i="21"/>
  <c r="Q474" i="21"/>
  <c r="V474" i="21"/>
  <c r="G476" i="21"/>
  <c r="M476" i="21" s="1"/>
  <c r="I476" i="21"/>
  <c r="K476" i="21"/>
  <c r="O476" i="21"/>
  <c r="Q476" i="21"/>
  <c r="V476" i="21"/>
  <c r="G480" i="21"/>
  <c r="I480" i="21"/>
  <c r="K480" i="21"/>
  <c r="M480" i="21"/>
  <c r="O480" i="21"/>
  <c r="Q480" i="21"/>
  <c r="Q463" i="21" s="1"/>
  <c r="V480" i="21"/>
  <c r="G484" i="21"/>
  <c r="M484" i="21" s="1"/>
  <c r="I484" i="21"/>
  <c r="K484" i="21"/>
  <c r="O484" i="21"/>
  <c r="Q484" i="21"/>
  <c r="V484" i="21"/>
  <c r="G490" i="21"/>
  <c r="M490" i="21" s="1"/>
  <c r="I490" i="21"/>
  <c r="I489" i="21" s="1"/>
  <c r="K490" i="21"/>
  <c r="O490" i="21"/>
  <c r="O489" i="21" s="1"/>
  <c r="Q490" i="21"/>
  <c r="V490" i="21"/>
  <c r="V489" i="21" s="1"/>
  <c r="G492" i="21"/>
  <c r="M492" i="21" s="1"/>
  <c r="I492" i="21"/>
  <c r="K492" i="21"/>
  <c r="K489" i="21" s="1"/>
  <c r="O492" i="21"/>
  <c r="Q492" i="21"/>
  <c r="Q489" i="21" s="1"/>
  <c r="V492" i="21"/>
  <c r="G495" i="21"/>
  <c r="I495" i="21"/>
  <c r="K495" i="21"/>
  <c r="M495" i="21"/>
  <c r="O495" i="21"/>
  <c r="Q495" i="21"/>
  <c r="V495" i="21"/>
  <c r="G499" i="21"/>
  <c r="I499" i="21"/>
  <c r="K499" i="21"/>
  <c r="M499" i="21"/>
  <c r="O499" i="21"/>
  <c r="Q499" i="21"/>
  <c r="V499" i="21"/>
  <c r="G502" i="21"/>
  <c r="M502" i="21" s="1"/>
  <c r="I502" i="21"/>
  <c r="K502" i="21"/>
  <c r="O502" i="21"/>
  <c r="Q502" i="21"/>
  <c r="V502" i="21"/>
  <c r="G504" i="21"/>
  <c r="I504" i="21"/>
  <c r="K504" i="21"/>
  <c r="M504" i="21"/>
  <c r="O504" i="21"/>
  <c r="Q504" i="21"/>
  <c r="V504" i="21"/>
  <c r="G507" i="21"/>
  <c r="I507" i="21"/>
  <c r="K507" i="21"/>
  <c r="M507" i="21"/>
  <c r="O507" i="21"/>
  <c r="Q507" i="21"/>
  <c r="V507" i="21"/>
  <c r="G509" i="21"/>
  <c r="M509" i="21" s="1"/>
  <c r="I509" i="21"/>
  <c r="K509" i="21"/>
  <c r="O509" i="21"/>
  <c r="Q509" i="21"/>
  <c r="V509" i="21"/>
  <c r="G511" i="21"/>
  <c r="M511" i="21" s="1"/>
  <c r="I511" i="21"/>
  <c r="K511" i="21"/>
  <c r="O511" i="21"/>
  <c r="Q511" i="21"/>
  <c r="V511" i="21"/>
  <c r="G513" i="21"/>
  <c r="M513" i="21" s="1"/>
  <c r="I513" i="21"/>
  <c r="K513" i="21"/>
  <c r="O513" i="21"/>
  <c r="Q513" i="21"/>
  <c r="V513" i="21"/>
  <c r="G516" i="21"/>
  <c r="I516" i="21"/>
  <c r="I515" i="21" s="1"/>
  <c r="K516" i="21"/>
  <c r="M516" i="21"/>
  <c r="O516" i="21"/>
  <c r="O515" i="21" s="1"/>
  <c r="Q516" i="21"/>
  <c r="V516" i="21"/>
  <c r="G520" i="21"/>
  <c r="G515" i="21" s="1"/>
  <c r="I520" i="21"/>
  <c r="K520" i="21"/>
  <c r="O520" i="21"/>
  <c r="Q520" i="21"/>
  <c r="Q515" i="21" s="1"/>
  <c r="V520" i="21"/>
  <c r="G523" i="21"/>
  <c r="I523" i="21"/>
  <c r="K523" i="21"/>
  <c r="M523" i="21"/>
  <c r="O523" i="21"/>
  <c r="Q523" i="21"/>
  <c r="V523" i="21"/>
  <c r="V515" i="21" s="1"/>
  <c r="G525" i="21"/>
  <c r="M525" i="21" s="1"/>
  <c r="I525" i="21"/>
  <c r="K525" i="21"/>
  <c r="O525" i="21"/>
  <c r="Q525" i="21"/>
  <c r="V525" i="21"/>
  <c r="G527" i="21"/>
  <c r="M527" i="21" s="1"/>
  <c r="I527" i="21"/>
  <c r="K527" i="21"/>
  <c r="O527" i="21"/>
  <c r="Q527" i="21"/>
  <c r="V527" i="21"/>
  <c r="G531" i="21"/>
  <c r="M531" i="21" s="1"/>
  <c r="I531" i="21"/>
  <c r="K531" i="21"/>
  <c r="O531" i="21"/>
  <c r="Q531" i="21"/>
  <c r="V531" i="21"/>
  <c r="G533" i="21"/>
  <c r="M533" i="21" s="1"/>
  <c r="I533" i="21"/>
  <c r="K533" i="21"/>
  <c r="O533" i="21"/>
  <c r="Q533" i="21"/>
  <c r="V533" i="21"/>
  <c r="G535" i="21"/>
  <c r="I535" i="21"/>
  <c r="K535" i="21"/>
  <c r="K515" i="21" s="1"/>
  <c r="M535" i="21"/>
  <c r="O535" i="21"/>
  <c r="Q535" i="21"/>
  <c r="V535" i="21"/>
  <c r="G537" i="21"/>
  <c r="I537" i="21"/>
  <c r="K537" i="21"/>
  <c r="M537" i="21"/>
  <c r="O537" i="21"/>
  <c r="Q537" i="21"/>
  <c r="V537" i="21"/>
  <c r="G540" i="21"/>
  <c r="I540" i="21"/>
  <c r="I539" i="21" s="1"/>
  <c r="K540" i="21"/>
  <c r="M540" i="21"/>
  <c r="O540" i="21"/>
  <c r="Q540" i="21"/>
  <c r="Q539" i="21" s="1"/>
  <c r="V540" i="21"/>
  <c r="V539" i="21" s="1"/>
  <c r="G542" i="21"/>
  <c r="M542" i="21" s="1"/>
  <c r="I542" i="21"/>
  <c r="K542" i="21"/>
  <c r="K539" i="21" s="1"/>
  <c r="O542" i="21"/>
  <c r="Q542" i="21"/>
  <c r="V542" i="21"/>
  <c r="G546" i="21"/>
  <c r="I546" i="21"/>
  <c r="K546" i="21"/>
  <c r="M546" i="21"/>
  <c r="O546" i="21"/>
  <c r="Q546" i="21"/>
  <c r="V546" i="21"/>
  <c r="G549" i="21"/>
  <c r="M549" i="21" s="1"/>
  <c r="I549" i="21"/>
  <c r="K549" i="21"/>
  <c r="O549" i="21"/>
  <c r="Q549" i="21"/>
  <c r="V549" i="21"/>
  <c r="G552" i="21"/>
  <c r="M552" i="21" s="1"/>
  <c r="I552" i="21"/>
  <c r="K552" i="21"/>
  <c r="O552" i="21"/>
  <c r="Q552" i="21"/>
  <c r="V552" i="21"/>
  <c r="G555" i="21"/>
  <c r="I555" i="21"/>
  <c r="K555" i="21"/>
  <c r="M555" i="21"/>
  <c r="O555" i="21"/>
  <c r="Q555" i="21"/>
  <c r="V555" i="21"/>
  <c r="G559" i="21"/>
  <c r="I559" i="21"/>
  <c r="K559" i="21"/>
  <c r="M559" i="21"/>
  <c r="O559" i="21"/>
  <c r="Q559" i="21"/>
  <c r="V559" i="21"/>
  <c r="G561" i="21"/>
  <c r="M561" i="21" s="1"/>
  <c r="I561" i="21"/>
  <c r="K561" i="21"/>
  <c r="O561" i="21"/>
  <c r="O539" i="21" s="1"/>
  <c r="Q561" i="21"/>
  <c r="V561" i="21"/>
  <c r="G565" i="21"/>
  <c r="I565" i="21"/>
  <c r="K565" i="21"/>
  <c r="M565" i="21"/>
  <c r="O565" i="21"/>
  <c r="Q565" i="21"/>
  <c r="V565" i="21"/>
  <c r="G567" i="21"/>
  <c r="M567" i="21" s="1"/>
  <c r="I567" i="21"/>
  <c r="K567" i="21"/>
  <c r="O567" i="21"/>
  <c r="Q567" i="21"/>
  <c r="V567" i="21"/>
  <c r="G573" i="21"/>
  <c r="M573" i="21" s="1"/>
  <c r="I573" i="21"/>
  <c r="I572" i="21" s="1"/>
  <c r="K573" i="21"/>
  <c r="O573" i="21"/>
  <c r="O572" i="21" s="1"/>
  <c r="Q573" i="21"/>
  <c r="V573" i="21"/>
  <c r="V572" i="21" s="1"/>
  <c r="G575" i="21"/>
  <c r="M575" i="21" s="1"/>
  <c r="I575" i="21"/>
  <c r="K575" i="21"/>
  <c r="K572" i="21" s="1"/>
  <c r="O575" i="21"/>
  <c r="Q575" i="21"/>
  <c r="Q572" i="21" s="1"/>
  <c r="V575" i="21"/>
  <c r="G577" i="21"/>
  <c r="I577" i="21"/>
  <c r="K577" i="21"/>
  <c r="M577" i="21"/>
  <c r="O577" i="21"/>
  <c r="Q577" i="21"/>
  <c r="V577" i="21"/>
  <c r="G579" i="21"/>
  <c r="I579" i="21"/>
  <c r="K579" i="21"/>
  <c r="M579" i="21"/>
  <c r="O579" i="21"/>
  <c r="Q579" i="21"/>
  <c r="V579" i="21"/>
  <c r="G581" i="21"/>
  <c r="M581" i="21" s="1"/>
  <c r="I581" i="21"/>
  <c r="K581" i="21"/>
  <c r="O581" i="21"/>
  <c r="Q581" i="21"/>
  <c r="V581" i="21"/>
  <c r="G585" i="21"/>
  <c r="I585" i="21"/>
  <c r="K585" i="21"/>
  <c r="M585" i="21"/>
  <c r="O585" i="21"/>
  <c r="Q585" i="21"/>
  <c r="V585" i="21"/>
  <c r="K587" i="21"/>
  <c r="V587" i="21"/>
  <c r="G588" i="21"/>
  <c r="G587" i="21" s="1"/>
  <c r="I588" i="21"/>
  <c r="I587" i="21" s="1"/>
  <c r="K588" i="21"/>
  <c r="M588" i="21"/>
  <c r="M587" i="21" s="1"/>
  <c r="O588" i="21"/>
  <c r="Q588" i="21"/>
  <c r="Q587" i="21" s="1"/>
  <c r="V588" i="21"/>
  <c r="G594" i="21"/>
  <c r="M594" i="21" s="1"/>
  <c r="I594" i="21"/>
  <c r="K594" i="21"/>
  <c r="O594" i="21"/>
  <c r="O587" i="21" s="1"/>
  <c r="Q594" i="21"/>
  <c r="V594" i="21"/>
  <c r="G599" i="21"/>
  <c r="G598" i="21" s="1"/>
  <c r="I599" i="21"/>
  <c r="K599" i="21"/>
  <c r="K598" i="21" s="1"/>
  <c r="M599" i="21"/>
  <c r="O599" i="21"/>
  <c r="O598" i="21" s="1"/>
  <c r="Q599" i="21"/>
  <c r="V599" i="21"/>
  <c r="V598" i="21" s="1"/>
  <c r="G600" i="21"/>
  <c r="I600" i="21"/>
  <c r="K600" i="21"/>
  <c r="M600" i="21"/>
  <c r="O600" i="21"/>
  <c r="Q600" i="21"/>
  <c r="V600" i="21"/>
  <c r="G601" i="21"/>
  <c r="M601" i="21" s="1"/>
  <c r="I601" i="21"/>
  <c r="K601" i="21"/>
  <c r="O601" i="21"/>
  <c r="Q601" i="21"/>
  <c r="V601" i="21"/>
  <c r="G602" i="21"/>
  <c r="I602" i="21"/>
  <c r="K602" i="21"/>
  <c r="M602" i="21"/>
  <c r="O602" i="21"/>
  <c r="Q602" i="21"/>
  <c r="Q598" i="21" s="1"/>
  <c r="V602" i="21"/>
  <c r="G603" i="21"/>
  <c r="M603" i="21" s="1"/>
  <c r="I603" i="21"/>
  <c r="K603" i="21"/>
  <c r="O603" i="21"/>
  <c r="Q603" i="21"/>
  <c r="V603" i="21"/>
  <c r="G604" i="21"/>
  <c r="I604" i="21"/>
  <c r="K604" i="21"/>
  <c r="M604" i="21"/>
  <c r="O604" i="21"/>
  <c r="Q604" i="21"/>
  <c r="V604" i="21"/>
  <c r="G605" i="21"/>
  <c r="M605" i="21" s="1"/>
  <c r="I605" i="21"/>
  <c r="K605" i="21"/>
  <c r="O605" i="21"/>
  <c r="Q605" i="21"/>
  <c r="V605" i="21"/>
  <c r="G606" i="21"/>
  <c r="I606" i="21"/>
  <c r="I598" i="21" s="1"/>
  <c r="K606" i="21"/>
  <c r="M606" i="21"/>
  <c r="O606" i="21"/>
  <c r="Q606" i="21"/>
  <c r="V606" i="21"/>
  <c r="G607" i="21"/>
  <c r="I607" i="21"/>
  <c r="K607" i="21"/>
  <c r="M607" i="21"/>
  <c r="O607" i="21"/>
  <c r="Q607" i="21"/>
  <c r="V607" i="21"/>
  <c r="G608" i="21"/>
  <c r="I608" i="21"/>
  <c r="K608" i="21"/>
  <c r="M608" i="21"/>
  <c r="O608" i="21"/>
  <c r="Q608" i="21"/>
  <c r="V608" i="21"/>
  <c r="G609" i="21"/>
  <c r="M609" i="21" s="1"/>
  <c r="I609" i="21"/>
  <c r="K609" i="21"/>
  <c r="O609" i="21"/>
  <c r="Q609" i="21"/>
  <c r="V609" i="21"/>
  <c r="G610" i="21"/>
  <c r="I610" i="21"/>
  <c r="K610" i="21"/>
  <c r="M610" i="21"/>
  <c r="O610" i="21"/>
  <c r="Q610" i="21"/>
  <c r="V610" i="21"/>
  <c r="G611" i="21"/>
  <c r="I611" i="21"/>
  <c r="K611" i="21"/>
  <c r="M611" i="21"/>
  <c r="O611" i="21"/>
  <c r="Q611" i="21"/>
  <c r="V611" i="21"/>
  <c r="G612" i="21"/>
  <c r="I612" i="21"/>
  <c r="K612" i="21"/>
  <c r="M612" i="21"/>
  <c r="O612" i="21"/>
  <c r="Q612" i="21"/>
  <c r="V612" i="21"/>
  <c r="G613" i="21"/>
  <c r="M613" i="21" s="1"/>
  <c r="I613" i="21"/>
  <c r="K613" i="21"/>
  <c r="O613" i="21"/>
  <c r="Q613" i="21"/>
  <c r="V613" i="21"/>
  <c r="G614" i="21"/>
  <c r="I614" i="21"/>
  <c r="K614" i="21"/>
  <c r="M614" i="21"/>
  <c r="O614" i="21"/>
  <c r="Q614" i="21"/>
  <c r="V614" i="21"/>
  <c r="G615" i="21"/>
  <c r="I615" i="21"/>
  <c r="K615" i="21"/>
  <c r="M615" i="21"/>
  <c r="O615" i="21"/>
  <c r="Q615" i="21"/>
  <c r="V615" i="21"/>
  <c r="G616" i="21"/>
  <c r="I616" i="21"/>
  <c r="K616" i="21"/>
  <c r="M616" i="21"/>
  <c r="O616" i="21"/>
  <c r="Q616" i="21"/>
  <c r="V616" i="21"/>
  <c r="G617" i="21"/>
  <c r="M617" i="21" s="1"/>
  <c r="I617" i="21"/>
  <c r="K617" i="21"/>
  <c r="O617" i="21"/>
  <c r="Q617" i="21"/>
  <c r="V617" i="21"/>
  <c r="G618" i="21"/>
  <c r="I618" i="21"/>
  <c r="K618" i="21"/>
  <c r="M618" i="21"/>
  <c r="O618" i="21"/>
  <c r="Q618" i="21"/>
  <c r="V618" i="21"/>
  <c r="G619" i="21"/>
  <c r="I619" i="21"/>
  <c r="K619" i="21"/>
  <c r="M619" i="21"/>
  <c r="O619" i="21"/>
  <c r="Q619" i="21"/>
  <c r="V619" i="21"/>
  <c r="G620" i="21"/>
  <c r="I620" i="21"/>
  <c r="K620" i="21"/>
  <c r="M620" i="21"/>
  <c r="O620" i="21"/>
  <c r="Q620" i="21"/>
  <c r="V620" i="21"/>
  <c r="G621" i="21"/>
  <c r="M621" i="21" s="1"/>
  <c r="I621" i="21"/>
  <c r="K621" i="21"/>
  <c r="O621" i="21"/>
  <c r="Q621" i="21"/>
  <c r="V621" i="21"/>
  <c r="G622" i="21"/>
  <c r="I622" i="21"/>
  <c r="K622" i="21"/>
  <c r="M622" i="21"/>
  <c r="O622" i="21"/>
  <c r="Q622" i="21"/>
  <c r="V622" i="21"/>
  <c r="G623" i="21"/>
  <c r="I623" i="21"/>
  <c r="K623" i="21"/>
  <c r="M623" i="21"/>
  <c r="O623" i="21"/>
  <c r="Q623" i="21"/>
  <c r="V623" i="21"/>
  <c r="G624" i="21"/>
  <c r="I624" i="21"/>
  <c r="K624" i="21"/>
  <c r="M624" i="21"/>
  <c r="O624" i="21"/>
  <c r="Q624" i="21"/>
  <c r="V624" i="21"/>
  <c r="G625" i="21"/>
  <c r="M625" i="21" s="1"/>
  <c r="I625" i="21"/>
  <c r="K625" i="21"/>
  <c r="O625" i="21"/>
  <c r="Q625" i="21"/>
  <c r="V625" i="21"/>
  <c r="G626" i="21"/>
  <c r="M626" i="21" s="1"/>
  <c r="I626" i="21"/>
  <c r="K626" i="21"/>
  <c r="O626" i="21"/>
  <c r="Q626" i="21"/>
  <c r="V626" i="21"/>
  <c r="G627" i="21"/>
  <c r="I627" i="21"/>
  <c r="K627" i="21"/>
  <c r="M627" i="21"/>
  <c r="O627" i="21"/>
  <c r="Q627" i="21"/>
  <c r="V627" i="21"/>
  <c r="G628" i="21"/>
  <c r="I628" i="21"/>
  <c r="K628" i="21"/>
  <c r="M628" i="21"/>
  <c r="O628" i="21"/>
  <c r="Q628" i="21"/>
  <c r="V628" i="21"/>
  <c r="G629" i="21"/>
  <c r="M629" i="21" s="1"/>
  <c r="I629" i="21"/>
  <c r="K629" i="21"/>
  <c r="O629" i="21"/>
  <c r="Q629" i="21"/>
  <c r="V629" i="21"/>
  <c r="G630" i="21"/>
  <c r="I630" i="21"/>
  <c r="K630" i="21"/>
  <c r="M630" i="21"/>
  <c r="O630" i="21"/>
  <c r="Q630" i="21"/>
  <c r="V630" i="21"/>
  <c r="G631" i="21"/>
  <c r="I631" i="21"/>
  <c r="K631" i="21"/>
  <c r="M631" i="21"/>
  <c r="O631" i="21"/>
  <c r="Q631" i="21"/>
  <c r="V631" i="21"/>
  <c r="G632" i="21"/>
  <c r="I632" i="21"/>
  <c r="K632" i="21"/>
  <c r="M632" i="21"/>
  <c r="O632" i="21"/>
  <c r="Q632" i="21"/>
  <c r="V632" i="21"/>
  <c r="G633" i="21"/>
  <c r="M633" i="21" s="1"/>
  <c r="I633" i="21"/>
  <c r="K633" i="21"/>
  <c r="O633" i="21"/>
  <c r="Q633" i="21"/>
  <c r="V633" i="21"/>
  <c r="G634" i="21"/>
  <c r="I634" i="21"/>
  <c r="K634" i="21"/>
  <c r="M634" i="21"/>
  <c r="O634" i="21"/>
  <c r="Q634" i="21"/>
  <c r="V634" i="21"/>
  <c r="G635" i="21"/>
  <c r="M635" i="21" s="1"/>
  <c r="I635" i="21"/>
  <c r="K635" i="21"/>
  <c r="O635" i="21"/>
  <c r="Q635" i="21"/>
  <c r="V635" i="21"/>
  <c r="G636" i="21"/>
  <c r="I636" i="21"/>
  <c r="K636" i="21"/>
  <c r="M636" i="21"/>
  <c r="O636" i="21"/>
  <c r="Q636" i="21"/>
  <c r="V636" i="21"/>
  <c r="G637" i="21"/>
  <c r="M637" i="21" s="1"/>
  <c r="I637" i="21"/>
  <c r="K637" i="21"/>
  <c r="O637" i="21"/>
  <c r="Q637" i="21"/>
  <c r="V637" i="21"/>
  <c r="G638" i="21"/>
  <c r="I638" i="21"/>
  <c r="K638" i="21"/>
  <c r="M638" i="21"/>
  <c r="O638" i="21"/>
  <c r="Q638" i="21"/>
  <c r="V638" i="21"/>
  <c r="G640" i="21"/>
  <c r="I640" i="21"/>
  <c r="I639" i="21" s="1"/>
  <c r="K640" i="21"/>
  <c r="M640" i="21"/>
  <c r="O640" i="21"/>
  <c r="O639" i="21" s="1"/>
  <c r="Q640" i="21"/>
  <c r="Q639" i="21" s="1"/>
  <c r="V640" i="21"/>
  <c r="G641" i="21"/>
  <c r="G639" i="21" s="1"/>
  <c r="I641" i="21"/>
  <c r="K641" i="21"/>
  <c r="O641" i="21"/>
  <c r="Q641" i="21"/>
  <c r="V641" i="21"/>
  <c r="G642" i="21"/>
  <c r="I642" i="21"/>
  <c r="K642" i="21"/>
  <c r="M642" i="21"/>
  <c r="O642" i="21"/>
  <c r="Q642" i="21"/>
  <c r="V642" i="21"/>
  <c r="G643" i="21"/>
  <c r="M643" i="21" s="1"/>
  <c r="I643" i="21"/>
  <c r="K643" i="21"/>
  <c r="O643" i="21"/>
  <c r="Q643" i="21"/>
  <c r="V643" i="21"/>
  <c r="V639" i="21" s="1"/>
  <c r="G644" i="21"/>
  <c r="I644" i="21"/>
  <c r="K644" i="21"/>
  <c r="M644" i="21"/>
  <c r="O644" i="21"/>
  <c r="Q644" i="21"/>
  <c r="V644" i="21"/>
  <c r="G645" i="21"/>
  <c r="M645" i="21" s="1"/>
  <c r="I645" i="21"/>
  <c r="K645" i="21"/>
  <c r="O645" i="21"/>
  <c r="Q645" i="21"/>
  <c r="V645" i="21"/>
  <c r="G646" i="21"/>
  <c r="I646" i="21"/>
  <c r="K646" i="21"/>
  <c r="M646" i="21"/>
  <c r="O646" i="21"/>
  <c r="Q646" i="21"/>
  <c r="V646" i="21"/>
  <c r="G647" i="21"/>
  <c r="I647" i="21"/>
  <c r="K647" i="21"/>
  <c r="K639" i="21" s="1"/>
  <c r="M647" i="21"/>
  <c r="O647" i="21"/>
  <c r="Q647" i="21"/>
  <c r="V647" i="21"/>
  <c r="G648" i="21"/>
  <c r="I648" i="21"/>
  <c r="K648" i="21"/>
  <c r="M648" i="21"/>
  <c r="O648" i="21"/>
  <c r="Q648" i="21"/>
  <c r="V648" i="21"/>
  <c r="G649" i="21"/>
  <c r="M649" i="21" s="1"/>
  <c r="I649" i="21"/>
  <c r="K649" i="21"/>
  <c r="O649" i="21"/>
  <c r="Q649" i="21"/>
  <c r="V649" i="21"/>
  <c r="G650" i="21"/>
  <c r="I650" i="21"/>
  <c r="K650" i="21"/>
  <c r="M650" i="21"/>
  <c r="O650" i="21"/>
  <c r="Q650" i="21"/>
  <c r="V650" i="21"/>
  <c r="K651" i="21"/>
  <c r="V651" i="21"/>
  <c r="G652" i="21"/>
  <c r="G651" i="21" s="1"/>
  <c r="I652" i="21"/>
  <c r="I651" i="21" s="1"/>
  <c r="K652" i="21"/>
  <c r="M652" i="21"/>
  <c r="M651" i="21" s="1"/>
  <c r="O652" i="21"/>
  <c r="Q652" i="21"/>
  <c r="Q651" i="21" s="1"/>
  <c r="V652" i="21"/>
  <c r="G653" i="21"/>
  <c r="M653" i="21" s="1"/>
  <c r="I653" i="21"/>
  <c r="K653" i="21"/>
  <c r="O653" i="21"/>
  <c r="O651" i="21" s="1"/>
  <c r="Q653" i="21"/>
  <c r="V653" i="21"/>
  <c r="G654" i="21"/>
  <c r="I654" i="21"/>
  <c r="K654" i="21"/>
  <c r="M654" i="21"/>
  <c r="O654" i="21"/>
  <c r="Q654" i="21"/>
  <c r="V654" i="21"/>
  <c r="G656" i="21"/>
  <c r="I656" i="21"/>
  <c r="I655" i="21" s="1"/>
  <c r="K656" i="21"/>
  <c r="M656" i="21"/>
  <c r="O656" i="21"/>
  <c r="O655" i="21" s="1"/>
  <c r="Q656" i="21"/>
  <c r="Q655" i="21" s="1"/>
  <c r="V656" i="21"/>
  <c r="G657" i="21"/>
  <c r="G655" i="21" s="1"/>
  <c r="I657" i="21"/>
  <c r="K657" i="21"/>
  <c r="O657" i="21"/>
  <c r="Q657" i="21"/>
  <c r="V657" i="21"/>
  <c r="G658" i="21"/>
  <c r="I658" i="21"/>
  <c r="K658" i="21"/>
  <c r="M658" i="21"/>
  <c r="O658" i="21"/>
  <c r="Q658" i="21"/>
  <c r="V658" i="21"/>
  <c r="G659" i="21"/>
  <c r="M659" i="21" s="1"/>
  <c r="I659" i="21"/>
  <c r="K659" i="21"/>
  <c r="O659" i="21"/>
  <c r="Q659" i="21"/>
  <c r="V659" i="21"/>
  <c r="V655" i="21" s="1"/>
  <c r="G660" i="21"/>
  <c r="I660" i="21"/>
  <c r="K660" i="21"/>
  <c r="M660" i="21"/>
  <c r="O660" i="21"/>
  <c r="Q660" i="21"/>
  <c r="V660" i="21"/>
  <c r="G661" i="21"/>
  <c r="M661" i="21" s="1"/>
  <c r="I661" i="21"/>
  <c r="K661" i="21"/>
  <c r="O661" i="21"/>
  <c r="Q661" i="21"/>
  <c r="V661" i="21"/>
  <c r="G662" i="21"/>
  <c r="I662" i="21"/>
  <c r="K662" i="21"/>
  <c r="M662" i="21"/>
  <c r="O662" i="21"/>
  <c r="Q662" i="21"/>
  <c r="V662" i="21"/>
  <c r="G663" i="21"/>
  <c r="I663" i="21"/>
  <c r="K663" i="21"/>
  <c r="K655" i="21" s="1"/>
  <c r="M663" i="21"/>
  <c r="O663" i="21"/>
  <c r="Q663" i="21"/>
  <c r="V663" i="21"/>
  <c r="G665" i="21"/>
  <c r="G664" i="21" s="1"/>
  <c r="I665" i="21"/>
  <c r="I664" i="21" s="1"/>
  <c r="K665" i="21"/>
  <c r="K664" i="21" s="1"/>
  <c r="O665" i="21"/>
  <c r="O664" i="21" s="1"/>
  <c r="Q665" i="21"/>
  <c r="Q664" i="21" s="1"/>
  <c r="V665" i="21"/>
  <c r="V664" i="21" s="1"/>
  <c r="G667" i="21"/>
  <c r="I667" i="21"/>
  <c r="K667" i="21"/>
  <c r="M667" i="21"/>
  <c r="O667" i="21"/>
  <c r="Q667" i="21"/>
  <c r="V667" i="21"/>
  <c r="G671" i="21"/>
  <c r="I671" i="21"/>
  <c r="K671" i="21"/>
  <c r="M671" i="21"/>
  <c r="O671" i="21"/>
  <c r="Q671" i="21"/>
  <c r="V671" i="21"/>
  <c r="G675" i="21"/>
  <c r="I675" i="21"/>
  <c r="K675" i="21"/>
  <c r="M675" i="21"/>
  <c r="O675" i="21"/>
  <c r="Q675" i="21"/>
  <c r="V675" i="21"/>
  <c r="G679" i="21"/>
  <c r="M679" i="21" s="1"/>
  <c r="I679" i="21"/>
  <c r="K679" i="21"/>
  <c r="O679" i="21"/>
  <c r="Q679" i="21"/>
  <c r="V679" i="21"/>
  <c r="G683" i="21"/>
  <c r="I683" i="21"/>
  <c r="K683" i="21"/>
  <c r="M683" i="21"/>
  <c r="O683" i="21"/>
  <c r="Q683" i="21"/>
  <c r="V683" i="21"/>
  <c r="G689" i="21"/>
  <c r="I689" i="21"/>
  <c r="K689" i="21"/>
  <c r="M689" i="21"/>
  <c r="O689" i="21"/>
  <c r="Q689" i="21"/>
  <c r="V689" i="21"/>
  <c r="AE692" i="21"/>
  <c r="G43" i="20"/>
  <c r="G9" i="20"/>
  <c r="M9" i="20" s="1"/>
  <c r="I9" i="20"/>
  <c r="I8" i="20" s="1"/>
  <c r="K9" i="20"/>
  <c r="K8" i="20" s="1"/>
  <c r="O9" i="20"/>
  <c r="Q9" i="20"/>
  <c r="V9" i="20"/>
  <c r="V8" i="20" s="1"/>
  <c r="G10" i="20"/>
  <c r="M10" i="20" s="1"/>
  <c r="I10" i="20"/>
  <c r="K10" i="20"/>
  <c r="O10" i="20"/>
  <c r="Q10" i="20"/>
  <c r="V10" i="20"/>
  <c r="G11" i="20"/>
  <c r="G8" i="20" s="1"/>
  <c r="I11" i="20"/>
  <c r="K11" i="20"/>
  <c r="O11" i="20"/>
  <c r="Q11" i="20"/>
  <c r="V11" i="20"/>
  <c r="G12" i="20"/>
  <c r="M12" i="20" s="1"/>
  <c r="I12" i="20"/>
  <c r="K12" i="20"/>
  <c r="O12" i="20"/>
  <c r="Q12" i="20"/>
  <c r="V12" i="20"/>
  <c r="G13" i="20"/>
  <c r="I13" i="20"/>
  <c r="K13" i="20"/>
  <c r="M13" i="20"/>
  <c r="O13" i="20"/>
  <c r="Q13" i="20"/>
  <c r="V13" i="20"/>
  <c r="G14" i="20"/>
  <c r="I14" i="20"/>
  <c r="K14" i="20"/>
  <c r="M14" i="20"/>
  <c r="O14" i="20"/>
  <c r="Q14" i="20"/>
  <c r="V14" i="20"/>
  <c r="G15" i="20"/>
  <c r="I15" i="20"/>
  <c r="K15" i="20"/>
  <c r="M15" i="20"/>
  <c r="O15" i="20"/>
  <c r="O8" i="20" s="1"/>
  <c r="Q15" i="20"/>
  <c r="V15" i="20"/>
  <c r="G16" i="20"/>
  <c r="M16" i="20" s="1"/>
  <c r="I16" i="20"/>
  <c r="K16" i="20"/>
  <c r="O16" i="20"/>
  <c r="Q16" i="20"/>
  <c r="V16" i="20"/>
  <c r="G17" i="20"/>
  <c r="M17" i="20" s="1"/>
  <c r="I17" i="20"/>
  <c r="K17" i="20"/>
  <c r="O17" i="20"/>
  <c r="Q17" i="20"/>
  <c r="V17" i="20"/>
  <c r="G18" i="20"/>
  <c r="M18" i="20" s="1"/>
  <c r="I18" i="20"/>
  <c r="K18" i="20"/>
  <c r="O18" i="20"/>
  <c r="Q18" i="20"/>
  <c r="V18" i="20"/>
  <c r="G19" i="20"/>
  <c r="M19" i="20" s="1"/>
  <c r="I19" i="20"/>
  <c r="K19" i="20"/>
  <c r="O19" i="20"/>
  <c r="Q19" i="20"/>
  <c r="V19" i="20"/>
  <c r="G20" i="20"/>
  <c r="M20" i="20" s="1"/>
  <c r="I20" i="20"/>
  <c r="K20" i="20"/>
  <c r="O20" i="20"/>
  <c r="Q20" i="20"/>
  <c r="V20" i="20"/>
  <c r="G21" i="20"/>
  <c r="M21" i="20" s="1"/>
  <c r="I21" i="20"/>
  <c r="K21" i="20"/>
  <c r="O21" i="20"/>
  <c r="Q21" i="20"/>
  <c r="V21" i="20"/>
  <c r="G22" i="20"/>
  <c r="I22" i="20"/>
  <c r="K22" i="20"/>
  <c r="M22" i="20"/>
  <c r="O22" i="20"/>
  <c r="Q22" i="20"/>
  <c r="V22" i="20"/>
  <c r="G23" i="20"/>
  <c r="I23" i="20"/>
  <c r="K23" i="20"/>
  <c r="M23" i="20"/>
  <c r="O23" i="20"/>
  <c r="Q23" i="20"/>
  <c r="V23" i="20"/>
  <c r="G24" i="20"/>
  <c r="M24" i="20" s="1"/>
  <c r="I24" i="20"/>
  <c r="K24" i="20"/>
  <c r="O24" i="20"/>
  <c r="Q24" i="20"/>
  <c r="Q8" i="20" s="1"/>
  <c r="V24" i="20"/>
  <c r="G25" i="20"/>
  <c r="M25" i="20" s="1"/>
  <c r="I25" i="20"/>
  <c r="K25" i="20"/>
  <c r="O25" i="20"/>
  <c r="Q25" i="20"/>
  <c r="V25" i="20"/>
  <c r="G26" i="20"/>
  <c r="I26" i="20"/>
  <c r="K26" i="20"/>
  <c r="M26" i="20"/>
  <c r="O26" i="20"/>
  <c r="Q26" i="20"/>
  <c r="V26" i="20"/>
  <c r="G27" i="20"/>
  <c r="M27" i="20" s="1"/>
  <c r="I27" i="20"/>
  <c r="K27" i="20"/>
  <c r="O27" i="20"/>
  <c r="Q27" i="20"/>
  <c r="V27" i="20"/>
  <c r="G28" i="20"/>
  <c r="M28" i="20" s="1"/>
  <c r="I28" i="20"/>
  <c r="K28" i="20"/>
  <c r="O28" i="20"/>
  <c r="Q28" i="20"/>
  <c r="V28" i="20"/>
  <c r="G29" i="20"/>
  <c r="M29" i="20" s="1"/>
  <c r="I29" i="20"/>
  <c r="K29" i="20"/>
  <c r="O29" i="20"/>
  <c r="Q29" i="20"/>
  <c r="V29" i="20"/>
  <c r="G30" i="20"/>
  <c r="I30" i="20"/>
  <c r="K30" i="20"/>
  <c r="M30" i="20"/>
  <c r="O30" i="20"/>
  <c r="Q30" i="20"/>
  <c r="V30" i="20"/>
  <c r="G31" i="20"/>
  <c r="I31" i="20"/>
  <c r="K31" i="20"/>
  <c r="M31" i="20"/>
  <c r="O31" i="20"/>
  <c r="Q31" i="20"/>
  <c r="V31" i="20"/>
  <c r="G33" i="20"/>
  <c r="I33" i="20"/>
  <c r="I32" i="20" s="1"/>
  <c r="K33" i="20"/>
  <c r="K32" i="20" s="1"/>
  <c r="M33" i="20"/>
  <c r="O33" i="20"/>
  <c r="Q33" i="20"/>
  <c r="V33" i="20"/>
  <c r="V32" i="20" s="1"/>
  <c r="G34" i="20"/>
  <c r="I34" i="20"/>
  <c r="K34" i="20"/>
  <c r="M34" i="20"/>
  <c r="O34" i="20"/>
  <c r="Q34" i="20"/>
  <c r="V34" i="20"/>
  <c r="G35" i="20"/>
  <c r="G32" i="20" s="1"/>
  <c r="I35" i="20"/>
  <c r="K35" i="20"/>
  <c r="O35" i="20"/>
  <c r="Q35" i="20"/>
  <c r="V35" i="20"/>
  <c r="G36" i="20"/>
  <c r="M36" i="20" s="1"/>
  <c r="I36" i="20"/>
  <c r="K36" i="20"/>
  <c r="O36" i="20"/>
  <c r="Q36" i="20"/>
  <c r="V36" i="20"/>
  <c r="G37" i="20"/>
  <c r="I37" i="20"/>
  <c r="K37" i="20"/>
  <c r="M37" i="20"/>
  <c r="O37" i="20"/>
  <c r="Q37" i="20"/>
  <c r="V37" i="20"/>
  <c r="G38" i="20"/>
  <c r="I38" i="20"/>
  <c r="K38" i="20"/>
  <c r="M38" i="20"/>
  <c r="O38" i="20"/>
  <c r="Q38" i="20"/>
  <c r="V38" i="20"/>
  <c r="G39" i="20"/>
  <c r="I39" i="20"/>
  <c r="K39" i="20"/>
  <c r="M39" i="20"/>
  <c r="O39" i="20"/>
  <c r="O32" i="20" s="1"/>
  <c r="Q39" i="20"/>
  <c r="V39" i="20"/>
  <c r="G40" i="20"/>
  <c r="M40" i="20" s="1"/>
  <c r="I40" i="20"/>
  <c r="K40" i="20"/>
  <c r="O40" i="20"/>
  <c r="Q40" i="20"/>
  <c r="Q32" i="20" s="1"/>
  <c r="V40" i="20"/>
  <c r="G41" i="20"/>
  <c r="I41" i="20"/>
  <c r="K41" i="20"/>
  <c r="M41" i="20"/>
  <c r="O41" i="20"/>
  <c r="Q41" i="20"/>
  <c r="V41" i="20"/>
  <c r="AE43" i="20"/>
  <c r="G105" i="19"/>
  <c r="G8" i="19"/>
  <c r="G9" i="19"/>
  <c r="M9" i="19" s="1"/>
  <c r="I9" i="19"/>
  <c r="I8" i="19" s="1"/>
  <c r="K9" i="19"/>
  <c r="O9" i="19"/>
  <c r="O8" i="19" s="1"/>
  <c r="Q9" i="19"/>
  <c r="V9" i="19"/>
  <c r="G11" i="19"/>
  <c r="M11" i="19" s="1"/>
  <c r="I11" i="19"/>
  <c r="K11" i="19"/>
  <c r="K8" i="19" s="1"/>
  <c r="O11" i="19"/>
  <c r="Q11" i="19"/>
  <c r="Q8" i="19" s="1"/>
  <c r="V11" i="19"/>
  <c r="G13" i="19"/>
  <c r="I13" i="19"/>
  <c r="K13" i="19"/>
  <c r="M13" i="19"/>
  <c r="O13" i="19"/>
  <c r="Q13" i="19"/>
  <c r="V13" i="19"/>
  <c r="G15" i="19"/>
  <c r="I15" i="19"/>
  <c r="K15" i="19"/>
  <c r="M15" i="19"/>
  <c r="O15" i="19"/>
  <c r="Q15" i="19"/>
  <c r="V15" i="19"/>
  <c r="V8" i="19" s="1"/>
  <c r="G18" i="19"/>
  <c r="I18" i="19"/>
  <c r="K18" i="19"/>
  <c r="M18" i="19"/>
  <c r="O18" i="19"/>
  <c r="Q18" i="19"/>
  <c r="V18" i="19"/>
  <c r="G20" i="19"/>
  <c r="M20" i="19" s="1"/>
  <c r="I20" i="19"/>
  <c r="K20" i="19"/>
  <c r="O20" i="19"/>
  <c r="Q20" i="19"/>
  <c r="V20" i="19"/>
  <c r="G22" i="19"/>
  <c r="I22" i="19"/>
  <c r="K22" i="19"/>
  <c r="M22" i="19"/>
  <c r="O22" i="19"/>
  <c r="Q22" i="19"/>
  <c r="V22" i="19"/>
  <c r="G24" i="19"/>
  <c r="G25" i="19"/>
  <c r="M25" i="19" s="1"/>
  <c r="I25" i="19"/>
  <c r="I24" i="19" s="1"/>
  <c r="K25" i="19"/>
  <c r="O25" i="19"/>
  <c r="O24" i="19" s="1"/>
  <c r="Q25" i="19"/>
  <c r="Q24" i="19" s="1"/>
  <c r="V25" i="19"/>
  <c r="G27" i="19"/>
  <c r="M27" i="19" s="1"/>
  <c r="I27" i="19"/>
  <c r="K27" i="19"/>
  <c r="K24" i="19" s="1"/>
  <c r="O27" i="19"/>
  <c r="Q27" i="19"/>
  <c r="V27" i="19"/>
  <c r="G29" i="19"/>
  <c r="I29" i="19"/>
  <c r="K29" i="19"/>
  <c r="M29" i="19"/>
  <c r="O29" i="19"/>
  <c r="Q29" i="19"/>
  <c r="V29" i="19"/>
  <c r="G31" i="19"/>
  <c r="I31" i="19"/>
  <c r="K31" i="19"/>
  <c r="M31" i="19"/>
  <c r="O31" i="19"/>
  <c r="Q31" i="19"/>
  <c r="V31" i="19"/>
  <c r="V24" i="19" s="1"/>
  <c r="G32" i="19"/>
  <c r="I32" i="19"/>
  <c r="K32" i="19"/>
  <c r="M32" i="19"/>
  <c r="O32" i="19"/>
  <c r="Q32" i="19"/>
  <c r="V32" i="19"/>
  <c r="G35" i="19"/>
  <c r="M35" i="19" s="1"/>
  <c r="I35" i="19"/>
  <c r="K35" i="19"/>
  <c r="O35" i="19"/>
  <c r="Q35" i="19"/>
  <c r="V35" i="19"/>
  <c r="Q37" i="19"/>
  <c r="G38" i="19"/>
  <c r="G37" i="19" s="1"/>
  <c r="I38" i="19"/>
  <c r="I37" i="19" s="1"/>
  <c r="K38" i="19"/>
  <c r="K37" i="19" s="1"/>
  <c r="O38" i="19"/>
  <c r="O37" i="19" s="1"/>
  <c r="Q38" i="19"/>
  <c r="V38" i="19"/>
  <c r="V37" i="19" s="1"/>
  <c r="G40" i="19"/>
  <c r="M40" i="19" s="1"/>
  <c r="I40" i="19"/>
  <c r="K40" i="19"/>
  <c r="O40" i="19"/>
  <c r="Q40" i="19"/>
  <c r="V40" i="19"/>
  <c r="G42" i="19"/>
  <c r="I42" i="19"/>
  <c r="K42" i="19"/>
  <c r="M42" i="19"/>
  <c r="O42" i="19"/>
  <c r="Q42" i="19"/>
  <c r="V42" i="19"/>
  <c r="G45" i="19"/>
  <c r="I45" i="19"/>
  <c r="I44" i="19" s="1"/>
  <c r="K45" i="19"/>
  <c r="K44" i="19" s="1"/>
  <c r="M45" i="19"/>
  <c r="O45" i="19"/>
  <c r="O44" i="19" s="1"/>
  <c r="Q45" i="19"/>
  <c r="Q44" i="19" s="1"/>
  <c r="V45" i="19"/>
  <c r="V44" i="19" s="1"/>
  <c r="G47" i="19"/>
  <c r="I47" i="19"/>
  <c r="K47" i="19"/>
  <c r="M47" i="19"/>
  <c r="O47" i="19"/>
  <c r="Q47" i="19"/>
  <c r="V47" i="19"/>
  <c r="G49" i="19"/>
  <c r="I49" i="19"/>
  <c r="K49" i="19"/>
  <c r="M49" i="19"/>
  <c r="O49" i="19"/>
  <c r="Q49" i="19"/>
  <c r="V49" i="19"/>
  <c r="G51" i="19"/>
  <c r="M51" i="19" s="1"/>
  <c r="I51" i="19"/>
  <c r="K51" i="19"/>
  <c r="O51" i="19"/>
  <c r="Q51" i="19"/>
  <c r="V51" i="19"/>
  <c r="G56" i="19"/>
  <c r="M56" i="19" s="1"/>
  <c r="I56" i="19"/>
  <c r="K56" i="19"/>
  <c r="O56" i="19"/>
  <c r="Q56" i="19"/>
  <c r="V56" i="19"/>
  <c r="G61" i="19"/>
  <c r="I61" i="19"/>
  <c r="Q61" i="19"/>
  <c r="V61" i="19"/>
  <c r="G62" i="19"/>
  <c r="I62" i="19"/>
  <c r="K62" i="19"/>
  <c r="K61" i="19" s="1"/>
  <c r="M62" i="19"/>
  <c r="M61" i="19" s="1"/>
  <c r="O62" i="19"/>
  <c r="O61" i="19" s="1"/>
  <c r="Q62" i="19"/>
  <c r="V62" i="19"/>
  <c r="G64" i="19"/>
  <c r="K64" i="19"/>
  <c r="M64" i="19"/>
  <c r="G65" i="19"/>
  <c r="I65" i="19"/>
  <c r="I64" i="19" s="1"/>
  <c r="K65" i="19"/>
  <c r="M65" i="19"/>
  <c r="O65" i="19"/>
  <c r="O64" i="19" s="1"/>
  <c r="Q65" i="19"/>
  <c r="Q64" i="19" s="1"/>
  <c r="V65" i="19"/>
  <c r="V64" i="19" s="1"/>
  <c r="G68" i="19"/>
  <c r="I68" i="19"/>
  <c r="I67" i="19" s="1"/>
  <c r="K68" i="19"/>
  <c r="M68" i="19"/>
  <c r="O68" i="19"/>
  <c r="Q68" i="19"/>
  <c r="V68" i="19"/>
  <c r="V67" i="19" s="1"/>
  <c r="G71" i="19"/>
  <c r="M71" i="19" s="1"/>
  <c r="I71" i="19"/>
  <c r="K71" i="19"/>
  <c r="K67" i="19" s="1"/>
  <c r="O71" i="19"/>
  <c r="Q71" i="19"/>
  <c r="V71" i="19"/>
  <c r="G72" i="19"/>
  <c r="G67" i="19" s="1"/>
  <c r="I72" i="19"/>
  <c r="K72" i="19"/>
  <c r="O72" i="19"/>
  <c r="Q72" i="19"/>
  <c r="V72" i="19"/>
  <c r="G74" i="19"/>
  <c r="M74" i="19" s="1"/>
  <c r="I74" i="19"/>
  <c r="K74" i="19"/>
  <c r="O74" i="19"/>
  <c r="O67" i="19" s="1"/>
  <c r="Q74" i="19"/>
  <c r="V74" i="19"/>
  <c r="G76" i="19"/>
  <c r="I76" i="19"/>
  <c r="K76" i="19"/>
  <c r="M76" i="19"/>
  <c r="O76" i="19"/>
  <c r="Q76" i="19"/>
  <c r="V76" i="19"/>
  <c r="G77" i="19"/>
  <c r="I77" i="19"/>
  <c r="K77" i="19"/>
  <c r="M77" i="19"/>
  <c r="O77" i="19"/>
  <c r="Q77" i="19"/>
  <c r="V77" i="19"/>
  <c r="G79" i="19"/>
  <c r="I79" i="19"/>
  <c r="K79" i="19"/>
  <c r="M79" i="19"/>
  <c r="O79" i="19"/>
  <c r="Q79" i="19"/>
  <c r="V79" i="19"/>
  <c r="G81" i="19"/>
  <c r="M81" i="19" s="1"/>
  <c r="I81" i="19"/>
  <c r="K81" i="19"/>
  <c r="O81" i="19"/>
  <c r="Q81" i="19"/>
  <c r="Q67" i="19" s="1"/>
  <c r="V81" i="19"/>
  <c r="Q83" i="19"/>
  <c r="V83" i="19"/>
  <c r="G84" i="19"/>
  <c r="M84" i="19" s="1"/>
  <c r="I84" i="19"/>
  <c r="I83" i="19" s="1"/>
  <c r="K84" i="19"/>
  <c r="K83" i="19" s="1"/>
  <c r="O84" i="19"/>
  <c r="O83" i="19" s="1"/>
  <c r="Q84" i="19"/>
  <c r="V84" i="19"/>
  <c r="G86" i="19"/>
  <c r="AF105" i="19" s="1"/>
  <c r="I86" i="19"/>
  <c r="K86" i="19"/>
  <c r="O86" i="19"/>
  <c r="Q86" i="19"/>
  <c r="V86" i="19"/>
  <c r="G88" i="19"/>
  <c r="M88" i="19" s="1"/>
  <c r="I88" i="19"/>
  <c r="K88" i="19"/>
  <c r="O88" i="19"/>
  <c r="Q88" i="19"/>
  <c r="V88" i="19"/>
  <c r="I90" i="19"/>
  <c r="K90" i="19"/>
  <c r="O90" i="19"/>
  <c r="G91" i="19"/>
  <c r="G90" i="19" s="1"/>
  <c r="I91" i="19"/>
  <c r="K91" i="19"/>
  <c r="M91" i="19"/>
  <c r="M90" i="19" s="1"/>
  <c r="O91" i="19"/>
  <c r="Q91" i="19"/>
  <c r="Q90" i="19" s="1"/>
  <c r="V91" i="19"/>
  <c r="V90" i="19" s="1"/>
  <c r="O95" i="19"/>
  <c r="G96" i="19"/>
  <c r="G95" i="19" s="1"/>
  <c r="I96" i="19"/>
  <c r="K96" i="19"/>
  <c r="K95" i="19" s="1"/>
  <c r="O96" i="19"/>
  <c r="Q96" i="19"/>
  <c r="Q95" i="19" s="1"/>
  <c r="V96" i="19"/>
  <c r="G98" i="19"/>
  <c r="M98" i="19" s="1"/>
  <c r="I98" i="19"/>
  <c r="I95" i="19" s="1"/>
  <c r="K98" i="19"/>
  <c r="O98" i="19"/>
  <c r="Q98" i="19"/>
  <c r="V98" i="19"/>
  <c r="V95" i="19" s="1"/>
  <c r="G102" i="19"/>
  <c r="I102" i="19"/>
  <c r="K102" i="19"/>
  <c r="M102" i="19"/>
  <c r="O102" i="19"/>
  <c r="Q102" i="19"/>
  <c r="V102" i="19"/>
  <c r="AE105" i="19"/>
  <c r="G74" i="18"/>
  <c r="G8" i="18"/>
  <c r="G9" i="18"/>
  <c r="M9" i="18" s="1"/>
  <c r="M8" i="18" s="1"/>
  <c r="I9" i="18"/>
  <c r="I8" i="18" s="1"/>
  <c r="K9" i="18"/>
  <c r="K8" i="18" s="1"/>
  <c r="O9" i="18"/>
  <c r="O8" i="18" s="1"/>
  <c r="Q9" i="18"/>
  <c r="Q8" i="18" s="1"/>
  <c r="V9" i="18"/>
  <c r="G10" i="18"/>
  <c r="M10" i="18" s="1"/>
  <c r="I10" i="18"/>
  <c r="K10" i="18"/>
  <c r="O10" i="18"/>
  <c r="Q10" i="18"/>
  <c r="V10" i="18"/>
  <c r="G12" i="18"/>
  <c r="I12" i="18"/>
  <c r="K12" i="18"/>
  <c r="M12" i="18"/>
  <c r="O12" i="18"/>
  <c r="Q12" i="18"/>
  <c r="V12" i="18"/>
  <c r="G14" i="18"/>
  <c r="I14" i="18"/>
  <c r="K14" i="18"/>
  <c r="M14" i="18"/>
  <c r="O14" i="18"/>
  <c r="Q14" i="18"/>
  <c r="V14" i="18"/>
  <c r="G15" i="18"/>
  <c r="I15" i="18"/>
  <c r="K15" i="18"/>
  <c r="M15" i="18"/>
  <c r="O15" i="18"/>
  <c r="Q15" i="18"/>
  <c r="V15" i="18"/>
  <c r="V8" i="18" s="1"/>
  <c r="V16" i="18"/>
  <c r="G17" i="18"/>
  <c r="M17" i="18" s="1"/>
  <c r="I17" i="18"/>
  <c r="I16" i="18" s="1"/>
  <c r="K17" i="18"/>
  <c r="K16" i="18" s="1"/>
  <c r="O17" i="18"/>
  <c r="Q17" i="18"/>
  <c r="Q16" i="18" s="1"/>
  <c r="V17" i="18"/>
  <c r="G19" i="18"/>
  <c r="G16" i="18" s="1"/>
  <c r="I19" i="18"/>
  <c r="K19" i="18"/>
  <c r="O19" i="18"/>
  <c r="Q19" i="18"/>
  <c r="V19" i="18"/>
  <c r="G21" i="18"/>
  <c r="I21" i="18"/>
  <c r="K21" i="18"/>
  <c r="M21" i="18"/>
  <c r="O21" i="18"/>
  <c r="Q21" i="18"/>
  <c r="V21" i="18"/>
  <c r="G22" i="18"/>
  <c r="M22" i="18" s="1"/>
  <c r="I22" i="18"/>
  <c r="K22" i="18"/>
  <c r="O22" i="18"/>
  <c r="O16" i="18" s="1"/>
  <c r="Q22" i="18"/>
  <c r="V22" i="18"/>
  <c r="G24" i="18"/>
  <c r="I24" i="18"/>
  <c r="I23" i="18" s="1"/>
  <c r="K24" i="18"/>
  <c r="K23" i="18" s="1"/>
  <c r="M24" i="18"/>
  <c r="O24" i="18"/>
  <c r="O23" i="18" s="1"/>
  <c r="Q24" i="18"/>
  <c r="V24" i="18"/>
  <c r="V23" i="18" s="1"/>
  <c r="G26" i="18"/>
  <c r="I26" i="18"/>
  <c r="K26" i="18"/>
  <c r="M26" i="18"/>
  <c r="O26" i="18"/>
  <c r="Q26" i="18"/>
  <c r="Q23" i="18" s="1"/>
  <c r="V26" i="18"/>
  <c r="G28" i="18"/>
  <c r="I28" i="18"/>
  <c r="K28" i="18"/>
  <c r="M28" i="18"/>
  <c r="O28" i="18"/>
  <c r="Q28" i="18"/>
  <c r="V28" i="18"/>
  <c r="G30" i="18"/>
  <c r="M30" i="18" s="1"/>
  <c r="I30" i="18"/>
  <c r="K30" i="18"/>
  <c r="O30" i="18"/>
  <c r="Q30" i="18"/>
  <c r="V30" i="18"/>
  <c r="G31" i="18"/>
  <c r="M31" i="18" s="1"/>
  <c r="I31" i="18"/>
  <c r="K31" i="18"/>
  <c r="O31" i="18"/>
  <c r="Q31" i="18"/>
  <c r="V31" i="18"/>
  <c r="G32" i="18"/>
  <c r="I32" i="18"/>
  <c r="K32" i="18"/>
  <c r="M32" i="18"/>
  <c r="O32" i="18"/>
  <c r="Q32" i="18"/>
  <c r="V32" i="18"/>
  <c r="G33" i="18"/>
  <c r="M33" i="18" s="1"/>
  <c r="I33" i="18"/>
  <c r="K33" i="18"/>
  <c r="O33" i="18"/>
  <c r="Q33" i="18"/>
  <c r="V33" i="18"/>
  <c r="G34" i="18"/>
  <c r="M34" i="18" s="1"/>
  <c r="I34" i="18"/>
  <c r="K34" i="18"/>
  <c r="O34" i="18"/>
  <c r="Q34" i="18"/>
  <c r="V34" i="18"/>
  <c r="G35" i="18"/>
  <c r="I35" i="18"/>
  <c r="K35" i="18"/>
  <c r="M35" i="18"/>
  <c r="O35" i="18"/>
  <c r="Q35" i="18"/>
  <c r="V35" i="18"/>
  <c r="G36" i="18"/>
  <c r="I36" i="18"/>
  <c r="K36" i="18"/>
  <c r="M36" i="18"/>
  <c r="O36" i="18"/>
  <c r="Q36" i="18"/>
  <c r="V36" i="18"/>
  <c r="G37" i="18"/>
  <c r="I37" i="18"/>
  <c r="K37" i="18"/>
  <c r="M37" i="18"/>
  <c r="O37" i="18"/>
  <c r="Q37" i="18"/>
  <c r="V37" i="18"/>
  <c r="G38" i="18"/>
  <c r="M38" i="18" s="1"/>
  <c r="I38" i="18"/>
  <c r="K38" i="18"/>
  <c r="O38" i="18"/>
  <c r="Q38" i="18"/>
  <c r="V38" i="18"/>
  <c r="G39" i="18"/>
  <c r="M39" i="18" s="1"/>
  <c r="I39" i="18"/>
  <c r="K39" i="18"/>
  <c r="O39" i="18"/>
  <c r="Q39" i="18"/>
  <c r="V39" i="18"/>
  <c r="G41" i="18"/>
  <c r="I41" i="18"/>
  <c r="K41" i="18"/>
  <c r="M41" i="18"/>
  <c r="O41" i="18"/>
  <c r="Q41" i="18"/>
  <c r="V41" i="18"/>
  <c r="G44" i="18"/>
  <c r="M44" i="18" s="1"/>
  <c r="I44" i="18"/>
  <c r="K44" i="18"/>
  <c r="O44" i="18"/>
  <c r="Q44" i="18"/>
  <c r="V44" i="18"/>
  <c r="G45" i="18"/>
  <c r="M45" i="18" s="1"/>
  <c r="I45" i="18"/>
  <c r="K45" i="18"/>
  <c r="O45" i="18"/>
  <c r="Q45" i="18"/>
  <c r="V45" i="18"/>
  <c r="G49" i="18"/>
  <c r="I49" i="18"/>
  <c r="K49" i="18"/>
  <c r="M49" i="18"/>
  <c r="O49" i="18"/>
  <c r="Q49" i="18"/>
  <c r="V49" i="18"/>
  <c r="G50" i="18"/>
  <c r="I50" i="18"/>
  <c r="K50" i="18"/>
  <c r="M50" i="18"/>
  <c r="O50" i="18"/>
  <c r="Q50" i="18"/>
  <c r="V50" i="18"/>
  <c r="G58" i="18"/>
  <c r="I58" i="18"/>
  <c r="K58" i="18"/>
  <c r="M58" i="18"/>
  <c r="O58" i="18"/>
  <c r="Q58" i="18"/>
  <c r="V58" i="18"/>
  <c r="G59" i="18"/>
  <c r="I59" i="18"/>
  <c r="K59" i="18"/>
  <c r="M59" i="18"/>
  <c r="O59" i="18"/>
  <c r="Q59" i="18"/>
  <c r="V59" i="18"/>
  <c r="G60" i="18"/>
  <c r="M60" i="18" s="1"/>
  <c r="I60" i="18"/>
  <c r="K60" i="18"/>
  <c r="O60" i="18"/>
  <c r="Q60" i="18"/>
  <c r="V60" i="18"/>
  <c r="G61" i="18"/>
  <c r="I61" i="18"/>
  <c r="K61" i="18"/>
  <c r="M61" i="18"/>
  <c r="O61" i="18"/>
  <c r="Q61" i="18"/>
  <c r="V61" i="18"/>
  <c r="G62" i="18"/>
  <c r="M62" i="18" s="1"/>
  <c r="I62" i="18"/>
  <c r="K62" i="18"/>
  <c r="O62" i="18"/>
  <c r="Q62" i="18"/>
  <c r="V62" i="18"/>
  <c r="G64" i="18"/>
  <c r="M64" i="18" s="1"/>
  <c r="I64" i="18"/>
  <c r="K64" i="18"/>
  <c r="O64" i="18"/>
  <c r="Q64" i="18"/>
  <c r="V64" i="18"/>
  <c r="G65" i="18"/>
  <c r="M65" i="18" s="1"/>
  <c r="I65" i="18"/>
  <c r="K65" i="18"/>
  <c r="O65" i="18"/>
  <c r="Q65" i="18"/>
  <c r="V65" i="18"/>
  <c r="G66" i="18"/>
  <c r="K66" i="18"/>
  <c r="Q66" i="18"/>
  <c r="G67" i="18"/>
  <c r="I67" i="18"/>
  <c r="I66" i="18" s="1"/>
  <c r="K67" i="18"/>
  <c r="M67" i="18"/>
  <c r="M66" i="18" s="1"/>
  <c r="O67" i="18"/>
  <c r="O66" i="18" s="1"/>
  <c r="Q67" i="18"/>
  <c r="V67" i="18"/>
  <c r="V66" i="18" s="1"/>
  <c r="I68" i="18"/>
  <c r="K68" i="18"/>
  <c r="O68" i="18"/>
  <c r="G69" i="18"/>
  <c r="G68" i="18" s="1"/>
  <c r="I69" i="18"/>
  <c r="K69" i="18"/>
  <c r="M69" i="18"/>
  <c r="M68" i="18" s="1"/>
  <c r="O69" i="18"/>
  <c r="Q69" i="18"/>
  <c r="Q68" i="18" s="1"/>
  <c r="V69" i="18"/>
  <c r="V68" i="18" s="1"/>
  <c r="AE74" i="18"/>
  <c r="AF74" i="18"/>
  <c r="G91" i="17"/>
  <c r="V8" i="17"/>
  <c r="G9" i="17"/>
  <c r="M9" i="17" s="1"/>
  <c r="I9" i="17"/>
  <c r="I8" i="17" s="1"/>
  <c r="K9" i="17"/>
  <c r="K8" i="17" s="1"/>
  <c r="O9" i="17"/>
  <c r="O8" i="17" s="1"/>
  <c r="Q9" i="17"/>
  <c r="V9" i="17"/>
  <c r="G11" i="17"/>
  <c r="G8" i="17" s="1"/>
  <c r="I11" i="17"/>
  <c r="K11" i="17"/>
  <c r="O11" i="17"/>
  <c r="Q11" i="17"/>
  <c r="V11" i="17"/>
  <c r="G30" i="17"/>
  <c r="I30" i="17"/>
  <c r="K30" i="17"/>
  <c r="M30" i="17"/>
  <c r="O30" i="17"/>
  <c r="Q30" i="17"/>
  <c r="V30" i="17"/>
  <c r="G33" i="17"/>
  <c r="I33" i="17"/>
  <c r="K33" i="17"/>
  <c r="M33" i="17"/>
  <c r="O33" i="17"/>
  <c r="Q33" i="17"/>
  <c r="V33" i="17"/>
  <c r="G35" i="17"/>
  <c r="I35" i="17"/>
  <c r="K35" i="17"/>
  <c r="M35" i="17"/>
  <c r="O35" i="17"/>
  <c r="Q35" i="17"/>
  <c r="Q8" i="17" s="1"/>
  <c r="V35" i="17"/>
  <c r="G37" i="17"/>
  <c r="I37" i="17"/>
  <c r="K37" i="17"/>
  <c r="M37" i="17"/>
  <c r="O37" i="17"/>
  <c r="Q37" i="17"/>
  <c r="V37" i="17"/>
  <c r="G39" i="17"/>
  <c r="K39" i="17"/>
  <c r="O39" i="17"/>
  <c r="Q39" i="17"/>
  <c r="G40" i="17"/>
  <c r="M40" i="17" s="1"/>
  <c r="M39" i="17" s="1"/>
  <c r="I40" i="17"/>
  <c r="I39" i="17" s="1"/>
  <c r="K40" i="17"/>
  <c r="O40" i="17"/>
  <c r="Q40" i="17"/>
  <c r="V40" i="17"/>
  <c r="V39" i="17" s="1"/>
  <c r="G60" i="17"/>
  <c r="M60" i="17" s="1"/>
  <c r="M59" i="17" s="1"/>
  <c r="I60" i="17"/>
  <c r="I59" i="17" s="1"/>
  <c r="K60" i="17"/>
  <c r="O60" i="17"/>
  <c r="Q60" i="17"/>
  <c r="Q59" i="17" s="1"/>
  <c r="V60" i="17"/>
  <c r="G62" i="17"/>
  <c r="I62" i="17"/>
  <c r="K62" i="17"/>
  <c r="M62" i="17"/>
  <c r="O62" i="17"/>
  <c r="O59" i="17" s="1"/>
  <c r="Q62" i="17"/>
  <c r="V62" i="17"/>
  <c r="G64" i="17"/>
  <c r="I64" i="17"/>
  <c r="K64" i="17"/>
  <c r="K59" i="17" s="1"/>
  <c r="M64" i="17"/>
  <c r="O64" i="17"/>
  <c r="Q64" i="17"/>
  <c r="V64" i="17"/>
  <c r="G66" i="17"/>
  <c r="I66" i="17"/>
  <c r="K66" i="17"/>
  <c r="M66" i="17"/>
  <c r="O66" i="17"/>
  <c r="Q66" i="17"/>
  <c r="V66" i="17"/>
  <c r="V59" i="17" s="1"/>
  <c r="G68" i="17"/>
  <c r="I68" i="17"/>
  <c r="K68" i="17"/>
  <c r="M68" i="17"/>
  <c r="O68" i="17"/>
  <c r="Q68" i="17"/>
  <c r="V68" i="17"/>
  <c r="G70" i="17"/>
  <c r="O70" i="17"/>
  <c r="Q70" i="17"/>
  <c r="G71" i="17"/>
  <c r="M71" i="17" s="1"/>
  <c r="I71" i="17"/>
  <c r="I70" i="17" s="1"/>
  <c r="K71" i="17"/>
  <c r="O71" i="17"/>
  <c r="Q71" i="17"/>
  <c r="V71" i="17"/>
  <c r="V70" i="17" s="1"/>
  <c r="G73" i="17"/>
  <c r="M73" i="17" s="1"/>
  <c r="I73" i="17"/>
  <c r="K73" i="17"/>
  <c r="K70" i="17" s="1"/>
  <c r="O73" i="17"/>
  <c r="Q73" i="17"/>
  <c r="V73" i="17"/>
  <c r="G75" i="17"/>
  <c r="M75" i="17"/>
  <c r="G76" i="17"/>
  <c r="I76" i="17"/>
  <c r="I75" i="17" s="1"/>
  <c r="K76" i="17"/>
  <c r="K75" i="17" s="1"/>
  <c r="M76" i="17"/>
  <c r="O76" i="17"/>
  <c r="O75" i="17" s="1"/>
  <c r="Q76" i="17"/>
  <c r="Q75" i="17" s="1"/>
  <c r="V76" i="17"/>
  <c r="V75" i="17" s="1"/>
  <c r="G78" i="17"/>
  <c r="I78" i="17"/>
  <c r="K78" i="17"/>
  <c r="M78" i="17"/>
  <c r="O78" i="17"/>
  <c r="Q78" i="17"/>
  <c r="V78" i="17"/>
  <c r="G80" i="17"/>
  <c r="I80" i="17"/>
  <c r="I79" i="17" s="1"/>
  <c r="K80" i="17"/>
  <c r="K79" i="17" s="1"/>
  <c r="M80" i="17"/>
  <c r="O80" i="17"/>
  <c r="O79" i="17" s="1"/>
  <c r="Q80" i="17"/>
  <c r="Q79" i="17" s="1"/>
  <c r="V80" i="17"/>
  <c r="G81" i="17"/>
  <c r="G79" i="17" s="1"/>
  <c r="I81" i="17"/>
  <c r="K81" i="17"/>
  <c r="O81" i="17"/>
  <c r="Q81" i="17"/>
  <c r="V81" i="17"/>
  <c r="G83" i="17"/>
  <c r="I83" i="17"/>
  <c r="K83" i="17"/>
  <c r="M83" i="17"/>
  <c r="O83" i="17"/>
  <c r="Q83" i="17"/>
  <c r="V83" i="17"/>
  <c r="V79" i="17" s="1"/>
  <c r="K85" i="17"/>
  <c r="O85" i="17"/>
  <c r="G86" i="17"/>
  <c r="M86" i="17" s="1"/>
  <c r="M85" i="17" s="1"/>
  <c r="I86" i="17"/>
  <c r="I85" i="17" s="1"/>
  <c r="K86" i="17"/>
  <c r="O86" i="17"/>
  <c r="Q86" i="17"/>
  <c r="Q85" i="17" s="1"/>
  <c r="V86" i="17"/>
  <c r="V85" i="17" s="1"/>
  <c r="AE91" i="17"/>
  <c r="AF91" i="17"/>
  <c r="G185" i="16"/>
  <c r="G9" i="16"/>
  <c r="M9" i="16" s="1"/>
  <c r="I9" i="16"/>
  <c r="I8" i="16" s="1"/>
  <c r="K9" i="16"/>
  <c r="K8" i="16" s="1"/>
  <c r="O9" i="16"/>
  <c r="Q9" i="16"/>
  <c r="Q8" i="16" s="1"/>
  <c r="V9" i="16"/>
  <c r="G14" i="16"/>
  <c r="M14" i="16" s="1"/>
  <c r="I14" i="16"/>
  <c r="K14" i="16"/>
  <c r="O14" i="16"/>
  <c r="Q14" i="16"/>
  <c r="V14" i="16"/>
  <c r="V8" i="16" s="1"/>
  <c r="G17" i="16"/>
  <c r="I17" i="16"/>
  <c r="K17" i="16"/>
  <c r="M17" i="16"/>
  <c r="O17" i="16"/>
  <c r="Q17" i="16"/>
  <c r="V17" i="16"/>
  <c r="G19" i="16"/>
  <c r="I19" i="16"/>
  <c r="K19" i="16"/>
  <c r="M19" i="16"/>
  <c r="O19" i="16"/>
  <c r="O8" i="16" s="1"/>
  <c r="Q19" i="16"/>
  <c r="V19" i="16"/>
  <c r="G21" i="16"/>
  <c r="I21" i="16"/>
  <c r="K21" i="16"/>
  <c r="M21" i="16"/>
  <c r="O21" i="16"/>
  <c r="Q21" i="16"/>
  <c r="V21" i="16"/>
  <c r="G22" i="16"/>
  <c r="I22" i="16"/>
  <c r="K22" i="16"/>
  <c r="M22" i="16"/>
  <c r="O22" i="16"/>
  <c r="Q22" i="16"/>
  <c r="V22" i="16"/>
  <c r="G23" i="16"/>
  <c r="I23" i="16"/>
  <c r="K23" i="16"/>
  <c r="M23" i="16"/>
  <c r="O23" i="16"/>
  <c r="Q23" i="16"/>
  <c r="V23" i="16"/>
  <c r="G24" i="16"/>
  <c r="G8" i="16" s="1"/>
  <c r="I24" i="16"/>
  <c r="K24" i="16"/>
  <c r="O24" i="16"/>
  <c r="Q24" i="16"/>
  <c r="V24" i="16"/>
  <c r="G30" i="16"/>
  <c r="M30" i="16" s="1"/>
  <c r="I30" i="16"/>
  <c r="K30" i="16"/>
  <c r="O30" i="16"/>
  <c r="Q30" i="16"/>
  <c r="V30" i="16"/>
  <c r="G31" i="16"/>
  <c r="K31" i="16"/>
  <c r="V31" i="16"/>
  <c r="G32" i="16"/>
  <c r="I32" i="16"/>
  <c r="I31" i="16" s="1"/>
  <c r="K32" i="16"/>
  <c r="M32" i="16"/>
  <c r="M31" i="16" s="1"/>
  <c r="O32" i="16"/>
  <c r="O31" i="16" s="1"/>
  <c r="Q32" i="16"/>
  <c r="Q31" i="16" s="1"/>
  <c r="V32" i="16"/>
  <c r="G33" i="16"/>
  <c r="I33" i="16"/>
  <c r="K33" i="16"/>
  <c r="M33" i="16"/>
  <c r="O33" i="16"/>
  <c r="Q33" i="16"/>
  <c r="V33" i="16"/>
  <c r="G34" i="16"/>
  <c r="I34" i="16"/>
  <c r="K34" i="16"/>
  <c r="M34" i="16"/>
  <c r="O34" i="16"/>
  <c r="Q34" i="16"/>
  <c r="V34" i="16"/>
  <c r="O35" i="16"/>
  <c r="V35" i="16"/>
  <c r="G36" i="16"/>
  <c r="I36" i="16"/>
  <c r="I35" i="16" s="1"/>
  <c r="K36" i="16"/>
  <c r="M36" i="16"/>
  <c r="O36" i="16"/>
  <c r="Q36" i="16"/>
  <c r="Q35" i="16" s="1"/>
  <c r="V36" i="16"/>
  <c r="G39" i="16"/>
  <c r="G35" i="16" s="1"/>
  <c r="I39" i="16"/>
  <c r="K39" i="16"/>
  <c r="K35" i="16" s="1"/>
  <c r="O39" i="16"/>
  <c r="Q39" i="16"/>
  <c r="V39" i="16"/>
  <c r="G40" i="16"/>
  <c r="G41" i="16"/>
  <c r="M41" i="16" s="1"/>
  <c r="M40" i="16" s="1"/>
  <c r="I41" i="16"/>
  <c r="I40" i="16" s="1"/>
  <c r="K41" i="16"/>
  <c r="K40" i="16" s="1"/>
  <c r="O41" i="16"/>
  <c r="O40" i="16" s="1"/>
  <c r="Q41" i="16"/>
  <c r="V41" i="16"/>
  <c r="V40" i="16" s="1"/>
  <c r="G43" i="16"/>
  <c r="I43" i="16"/>
  <c r="K43" i="16"/>
  <c r="M43" i="16"/>
  <c r="O43" i="16"/>
  <c r="Q43" i="16"/>
  <c r="Q40" i="16" s="1"/>
  <c r="V43" i="16"/>
  <c r="G45" i="16"/>
  <c r="I45" i="16"/>
  <c r="K45" i="16"/>
  <c r="M45" i="16"/>
  <c r="O45" i="16"/>
  <c r="Q45" i="16"/>
  <c r="V45" i="16"/>
  <c r="O47" i="16"/>
  <c r="G48" i="16"/>
  <c r="G47" i="16" s="1"/>
  <c r="I48" i="16"/>
  <c r="I47" i="16" s="1"/>
  <c r="K48" i="16"/>
  <c r="K47" i="16" s="1"/>
  <c r="O48" i="16"/>
  <c r="Q48" i="16"/>
  <c r="Q47" i="16" s="1"/>
  <c r="V48" i="16"/>
  <c r="V47" i="16" s="1"/>
  <c r="G51" i="16"/>
  <c r="I51" i="16"/>
  <c r="K51" i="16"/>
  <c r="M51" i="16"/>
  <c r="O51" i="16"/>
  <c r="Q51" i="16"/>
  <c r="V51" i="16"/>
  <c r="G54" i="16"/>
  <c r="M54" i="16" s="1"/>
  <c r="I54" i="16"/>
  <c r="K54" i="16"/>
  <c r="O54" i="16"/>
  <c r="Q54" i="16"/>
  <c r="V54" i="16"/>
  <c r="G56" i="16"/>
  <c r="M56" i="16" s="1"/>
  <c r="I56" i="16"/>
  <c r="K56" i="16"/>
  <c r="O56" i="16"/>
  <c r="Q56" i="16"/>
  <c r="V56" i="16"/>
  <c r="G58" i="16"/>
  <c r="M58" i="16" s="1"/>
  <c r="I58" i="16"/>
  <c r="K58" i="16"/>
  <c r="O58" i="16"/>
  <c r="Q58" i="16"/>
  <c r="V58" i="16"/>
  <c r="G60" i="16"/>
  <c r="I60" i="16"/>
  <c r="K60" i="16"/>
  <c r="M60" i="16"/>
  <c r="O60" i="16"/>
  <c r="Q60" i="16"/>
  <c r="V60" i="16"/>
  <c r="G64" i="16"/>
  <c r="I64" i="16"/>
  <c r="K64" i="16"/>
  <c r="M64" i="16"/>
  <c r="O64" i="16"/>
  <c r="Q64" i="16"/>
  <c r="V64" i="16"/>
  <c r="G66" i="16"/>
  <c r="O66" i="16"/>
  <c r="G67" i="16"/>
  <c r="M67" i="16" s="1"/>
  <c r="M66" i="16" s="1"/>
  <c r="I67" i="16"/>
  <c r="I66" i="16" s="1"/>
  <c r="K67" i="16"/>
  <c r="K66" i="16" s="1"/>
  <c r="O67" i="16"/>
  <c r="Q67" i="16"/>
  <c r="Q66" i="16" s="1"/>
  <c r="V67" i="16"/>
  <c r="V66" i="16" s="1"/>
  <c r="G70" i="16"/>
  <c r="G69" i="16" s="1"/>
  <c r="I70" i="16"/>
  <c r="I69" i="16" s="1"/>
  <c r="K70" i="16"/>
  <c r="M70" i="16"/>
  <c r="O70" i="16"/>
  <c r="O69" i="16" s="1"/>
  <c r="Q70" i="16"/>
  <c r="V70" i="16"/>
  <c r="G75" i="16"/>
  <c r="M75" i="16" s="1"/>
  <c r="I75" i="16"/>
  <c r="K75" i="16"/>
  <c r="O75" i="16"/>
  <c r="Q75" i="16"/>
  <c r="V75" i="16"/>
  <c r="G77" i="16"/>
  <c r="I77" i="16"/>
  <c r="K77" i="16"/>
  <c r="M77" i="16"/>
  <c r="O77" i="16"/>
  <c r="Q77" i="16"/>
  <c r="Q69" i="16" s="1"/>
  <c r="V77" i="16"/>
  <c r="G78" i="16"/>
  <c r="I78" i="16"/>
  <c r="K78" i="16"/>
  <c r="K69" i="16" s="1"/>
  <c r="M78" i="16"/>
  <c r="O78" i="16"/>
  <c r="Q78" i="16"/>
  <c r="V78" i="16"/>
  <c r="G79" i="16"/>
  <c r="I79" i="16"/>
  <c r="K79" i="16"/>
  <c r="M79" i="16"/>
  <c r="O79" i="16"/>
  <c r="Q79" i="16"/>
  <c r="V79" i="16"/>
  <c r="G81" i="16"/>
  <c r="M81" i="16" s="1"/>
  <c r="I81" i="16"/>
  <c r="K81" i="16"/>
  <c r="O81" i="16"/>
  <c r="Q81" i="16"/>
  <c r="V81" i="16"/>
  <c r="G85" i="16"/>
  <c r="M85" i="16" s="1"/>
  <c r="I85" i="16"/>
  <c r="K85" i="16"/>
  <c r="O85" i="16"/>
  <c r="Q85" i="16"/>
  <c r="V85" i="16"/>
  <c r="G87" i="16"/>
  <c r="M87" i="16" s="1"/>
  <c r="I87" i="16"/>
  <c r="K87" i="16"/>
  <c r="O87" i="16"/>
  <c r="Q87" i="16"/>
  <c r="V87" i="16"/>
  <c r="V69" i="16" s="1"/>
  <c r="G89" i="16"/>
  <c r="I89" i="16"/>
  <c r="K89" i="16"/>
  <c r="M89" i="16"/>
  <c r="O89" i="16"/>
  <c r="Q89" i="16"/>
  <c r="V89" i="16"/>
  <c r="G91" i="16"/>
  <c r="M91" i="16" s="1"/>
  <c r="I91" i="16"/>
  <c r="K91" i="16"/>
  <c r="O91" i="16"/>
  <c r="Q91" i="16"/>
  <c r="V91" i="16"/>
  <c r="G96" i="16"/>
  <c r="I96" i="16"/>
  <c r="K96" i="16"/>
  <c r="M96" i="16"/>
  <c r="O96" i="16"/>
  <c r="Q96" i="16"/>
  <c r="V96" i="16"/>
  <c r="G101" i="16"/>
  <c r="I101" i="16"/>
  <c r="K101" i="16"/>
  <c r="M101" i="16"/>
  <c r="O101" i="16"/>
  <c r="Q101" i="16"/>
  <c r="V101" i="16"/>
  <c r="G107" i="16"/>
  <c r="G106" i="16" s="1"/>
  <c r="I107" i="16"/>
  <c r="I106" i="16" s="1"/>
  <c r="K107" i="16"/>
  <c r="O107" i="16"/>
  <c r="O106" i="16" s="1"/>
  <c r="Q107" i="16"/>
  <c r="Q106" i="16" s="1"/>
  <c r="V107" i="16"/>
  <c r="V106" i="16" s="1"/>
  <c r="G110" i="16"/>
  <c r="M110" i="16" s="1"/>
  <c r="I110" i="16"/>
  <c r="K110" i="16"/>
  <c r="K106" i="16" s="1"/>
  <c r="O110" i="16"/>
  <c r="Q110" i="16"/>
  <c r="V110" i="16"/>
  <c r="G120" i="16"/>
  <c r="M120" i="16" s="1"/>
  <c r="I120" i="16"/>
  <c r="K120" i="16"/>
  <c r="O120" i="16"/>
  <c r="Q120" i="16"/>
  <c r="V120" i="16"/>
  <c r="G121" i="16"/>
  <c r="I121" i="16"/>
  <c r="K121" i="16"/>
  <c r="M121" i="16"/>
  <c r="O121" i="16"/>
  <c r="Q121" i="16"/>
  <c r="V121" i="16"/>
  <c r="G126" i="16"/>
  <c r="M126" i="16" s="1"/>
  <c r="I126" i="16"/>
  <c r="K126" i="16"/>
  <c r="O126" i="16"/>
  <c r="Q126" i="16"/>
  <c r="V126" i="16"/>
  <c r="G131" i="16"/>
  <c r="I131" i="16"/>
  <c r="Q131" i="16"/>
  <c r="G132" i="16"/>
  <c r="I132" i="16"/>
  <c r="K132" i="16"/>
  <c r="K131" i="16" s="1"/>
  <c r="M132" i="16"/>
  <c r="M131" i="16" s="1"/>
  <c r="O132" i="16"/>
  <c r="O131" i="16" s="1"/>
  <c r="Q132" i="16"/>
  <c r="V132" i="16"/>
  <c r="V131" i="16" s="1"/>
  <c r="K134" i="16"/>
  <c r="G135" i="16"/>
  <c r="G134" i="16" s="1"/>
  <c r="I135" i="16"/>
  <c r="I134" i="16" s="1"/>
  <c r="K135" i="16"/>
  <c r="O135" i="16"/>
  <c r="O134" i="16" s="1"/>
  <c r="Q135" i="16"/>
  <c r="Q134" i="16" s="1"/>
  <c r="V135" i="16"/>
  <c r="V134" i="16" s="1"/>
  <c r="I139" i="16"/>
  <c r="Q139" i="16"/>
  <c r="G140" i="16"/>
  <c r="G139" i="16" s="1"/>
  <c r="I140" i="16"/>
  <c r="K140" i="16"/>
  <c r="K139" i="16" s="1"/>
  <c r="M140" i="16"/>
  <c r="O140" i="16"/>
  <c r="Q140" i="16"/>
  <c r="V140" i="16"/>
  <c r="V139" i="16" s="1"/>
  <c r="G142" i="16"/>
  <c r="I142" i="16"/>
  <c r="K142" i="16"/>
  <c r="M142" i="16"/>
  <c r="O142" i="16"/>
  <c r="O139" i="16" s="1"/>
  <c r="Q142" i="16"/>
  <c r="V142" i="16"/>
  <c r="G144" i="16"/>
  <c r="M144" i="16" s="1"/>
  <c r="I144" i="16"/>
  <c r="K144" i="16"/>
  <c r="O144" i="16"/>
  <c r="Q144" i="16"/>
  <c r="V144" i="16"/>
  <c r="G148" i="16"/>
  <c r="I148" i="16"/>
  <c r="Q148" i="16"/>
  <c r="G149" i="16"/>
  <c r="I149" i="16"/>
  <c r="K149" i="16"/>
  <c r="K148" i="16" s="1"/>
  <c r="M149" i="16"/>
  <c r="M148" i="16" s="1"/>
  <c r="O149" i="16"/>
  <c r="O148" i="16" s="1"/>
  <c r="Q149" i="16"/>
  <c r="V149" i="16"/>
  <c r="V148" i="16" s="1"/>
  <c r="G151" i="16"/>
  <c r="I151" i="16"/>
  <c r="K151" i="16"/>
  <c r="M151" i="16"/>
  <c r="O151" i="16"/>
  <c r="Q151" i="16"/>
  <c r="V151" i="16"/>
  <c r="G155" i="16"/>
  <c r="O155" i="16"/>
  <c r="G156" i="16"/>
  <c r="M156" i="16" s="1"/>
  <c r="M155" i="16" s="1"/>
  <c r="I156" i="16"/>
  <c r="I155" i="16" s="1"/>
  <c r="K156" i="16"/>
  <c r="K155" i="16" s="1"/>
  <c r="O156" i="16"/>
  <c r="Q156" i="16"/>
  <c r="Q155" i="16" s="1"/>
  <c r="V156" i="16"/>
  <c r="V155" i="16" s="1"/>
  <c r="G158" i="16"/>
  <c r="I158" i="16"/>
  <c r="K158" i="16"/>
  <c r="M158" i="16"/>
  <c r="O158" i="16"/>
  <c r="Q158" i="16"/>
  <c r="V158" i="16"/>
  <c r="G163" i="16"/>
  <c r="G162" i="16" s="1"/>
  <c r="I163" i="16"/>
  <c r="I162" i="16" s="1"/>
  <c r="K163" i="16"/>
  <c r="K162" i="16" s="1"/>
  <c r="O163" i="16"/>
  <c r="O162" i="16" s="1"/>
  <c r="Q163" i="16"/>
  <c r="Q162" i="16" s="1"/>
  <c r="V163" i="16"/>
  <c r="G165" i="16"/>
  <c r="M165" i="16" s="1"/>
  <c r="I165" i="16"/>
  <c r="K165" i="16"/>
  <c r="O165" i="16"/>
  <c r="Q165" i="16"/>
  <c r="V165" i="16"/>
  <c r="G168" i="16"/>
  <c r="I168" i="16"/>
  <c r="K168" i="16"/>
  <c r="M168" i="16"/>
  <c r="O168" i="16"/>
  <c r="Q168" i="16"/>
  <c r="V168" i="16"/>
  <c r="V162" i="16" s="1"/>
  <c r="G172" i="16"/>
  <c r="I172" i="16"/>
  <c r="K172" i="16"/>
  <c r="M172" i="16"/>
  <c r="O172" i="16"/>
  <c r="Q172" i="16"/>
  <c r="V172" i="16"/>
  <c r="G176" i="16"/>
  <c r="M176" i="16" s="1"/>
  <c r="I176" i="16"/>
  <c r="K176" i="16"/>
  <c r="O176" i="16"/>
  <c r="Q176" i="16"/>
  <c r="V176" i="16"/>
  <c r="G180" i="16"/>
  <c r="M180" i="16" s="1"/>
  <c r="I180" i="16"/>
  <c r="K180" i="16"/>
  <c r="O180" i="16"/>
  <c r="Q180" i="16"/>
  <c r="V180" i="16"/>
  <c r="AE185" i="16"/>
  <c r="G56" i="15"/>
  <c r="G9" i="15"/>
  <c r="G8" i="15" s="1"/>
  <c r="I9" i="15"/>
  <c r="I8" i="15" s="1"/>
  <c r="K9" i="15"/>
  <c r="K8" i="15" s="1"/>
  <c r="O9" i="15"/>
  <c r="Q9" i="15"/>
  <c r="V9" i="15"/>
  <c r="V8" i="15" s="1"/>
  <c r="G10" i="15"/>
  <c r="M10" i="15" s="1"/>
  <c r="I10" i="15"/>
  <c r="K10" i="15"/>
  <c r="O10" i="15"/>
  <c r="Q10" i="15"/>
  <c r="V10" i="15"/>
  <c r="G11" i="15"/>
  <c r="I11" i="15"/>
  <c r="K11" i="15"/>
  <c r="M11" i="15"/>
  <c r="O11" i="15"/>
  <c r="Q11" i="15"/>
  <c r="V11" i="15"/>
  <c r="G12" i="15"/>
  <c r="I12" i="15"/>
  <c r="K12" i="15"/>
  <c r="M12" i="15"/>
  <c r="O12" i="15"/>
  <c r="O8" i="15" s="1"/>
  <c r="Q12" i="15"/>
  <c r="V12" i="15"/>
  <c r="G13" i="15"/>
  <c r="I13" i="15"/>
  <c r="K13" i="15"/>
  <c r="M13" i="15"/>
  <c r="O13" i="15"/>
  <c r="Q13" i="15"/>
  <c r="Q8" i="15" s="1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I20" i="15"/>
  <c r="K20" i="15"/>
  <c r="M20" i="15"/>
  <c r="O20" i="15"/>
  <c r="Q20" i="15"/>
  <c r="V20" i="15"/>
  <c r="G21" i="15"/>
  <c r="I21" i="15"/>
  <c r="K21" i="15"/>
  <c r="M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M24" i="15" s="1"/>
  <c r="I24" i="15"/>
  <c r="K24" i="15"/>
  <c r="O24" i="15"/>
  <c r="Q24" i="15"/>
  <c r="V24" i="15"/>
  <c r="G25" i="15"/>
  <c r="M25" i="15" s="1"/>
  <c r="I25" i="15"/>
  <c r="K25" i="15"/>
  <c r="O25" i="15"/>
  <c r="Q25" i="15"/>
  <c r="V25" i="15"/>
  <c r="G26" i="15"/>
  <c r="M26" i="15" s="1"/>
  <c r="I26" i="15"/>
  <c r="K26" i="15"/>
  <c r="O26" i="15"/>
  <c r="Q26" i="15"/>
  <c r="V26" i="15"/>
  <c r="G27" i="15"/>
  <c r="I27" i="15"/>
  <c r="K27" i="15"/>
  <c r="M27" i="15"/>
  <c r="O27" i="15"/>
  <c r="Q27" i="15"/>
  <c r="V27" i="15"/>
  <c r="G28" i="15"/>
  <c r="I28" i="15"/>
  <c r="K28" i="15"/>
  <c r="M28" i="15"/>
  <c r="O28" i="15"/>
  <c r="Q28" i="15"/>
  <c r="V28" i="15"/>
  <c r="G29" i="15"/>
  <c r="I29" i="15"/>
  <c r="K29" i="15"/>
  <c r="M29" i="15"/>
  <c r="O29" i="15"/>
  <c r="Q29" i="15"/>
  <c r="V29" i="15"/>
  <c r="G30" i="15"/>
  <c r="I30" i="15"/>
  <c r="K30" i="15"/>
  <c r="M30" i="15"/>
  <c r="O30" i="15"/>
  <c r="Q30" i="15"/>
  <c r="V30" i="15"/>
  <c r="G31" i="15"/>
  <c r="I31" i="15"/>
  <c r="K31" i="15"/>
  <c r="M31" i="15"/>
  <c r="O31" i="15"/>
  <c r="Q31" i="15"/>
  <c r="V31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I35" i="15"/>
  <c r="K35" i="15"/>
  <c r="M35" i="15"/>
  <c r="O35" i="15"/>
  <c r="Q35" i="15"/>
  <c r="V35" i="15"/>
  <c r="G36" i="15"/>
  <c r="I36" i="15"/>
  <c r="K36" i="15"/>
  <c r="M36" i="15"/>
  <c r="O36" i="15"/>
  <c r="Q36" i="15"/>
  <c r="V36" i="15"/>
  <c r="G37" i="15"/>
  <c r="I37" i="15"/>
  <c r="K37" i="15"/>
  <c r="M37" i="15"/>
  <c r="O37" i="15"/>
  <c r="Q37" i="15"/>
  <c r="V37" i="15"/>
  <c r="G38" i="15"/>
  <c r="M38" i="15" s="1"/>
  <c r="I38" i="15"/>
  <c r="K38" i="15"/>
  <c r="O38" i="15"/>
  <c r="Q38" i="15"/>
  <c r="V38" i="15"/>
  <c r="G39" i="15"/>
  <c r="I39" i="15"/>
  <c r="K39" i="15"/>
  <c r="M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I43" i="15"/>
  <c r="K43" i="15"/>
  <c r="M43" i="15"/>
  <c r="O43" i="15"/>
  <c r="Q43" i="15"/>
  <c r="V43" i="15"/>
  <c r="G44" i="15"/>
  <c r="I44" i="15"/>
  <c r="K44" i="15"/>
  <c r="M44" i="15"/>
  <c r="O44" i="15"/>
  <c r="Q44" i="15"/>
  <c r="V44" i="15"/>
  <c r="G45" i="15"/>
  <c r="I45" i="15"/>
  <c r="K45" i="15"/>
  <c r="M45" i="15"/>
  <c r="O45" i="15"/>
  <c r="Q45" i="15"/>
  <c r="V45" i="15"/>
  <c r="G46" i="15"/>
  <c r="M46" i="15" s="1"/>
  <c r="I46" i="15"/>
  <c r="K46" i="15"/>
  <c r="O46" i="15"/>
  <c r="Q46" i="15"/>
  <c r="V46" i="15"/>
  <c r="G47" i="15"/>
  <c r="I47" i="15"/>
  <c r="K47" i="15"/>
  <c r="M47" i="15"/>
  <c r="O47" i="15"/>
  <c r="Q47" i="15"/>
  <c r="V47" i="15"/>
  <c r="G48" i="15"/>
  <c r="M48" i="15" s="1"/>
  <c r="I48" i="15"/>
  <c r="K48" i="15"/>
  <c r="O48" i="15"/>
  <c r="Q48" i="15"/>
  <c r="V48" i="15"/>
  <c r="G49" i="15"/>
  <c r="M49" i="15" s="1"/>
  <c r="I49" i="15"/>
  <c r="K49" i="15"/>
  <c r="O49" i="15"/>
  <c r="Q49" i="15"/>
  <c r="V49" i="15"/>
  <c r="G50" i="15"/>
  <c r="M50" i="15" s="1"/>
  <c r="I50" i="15"/>
  <c r="K50" i="15"/>
  <c r="O50" i="15"/>
  <c r="Q50" i="15"/>
  <c r="V50" i="15"/>
  <c r="G51" i="15"/>
  <c r="I51" i="15"/>
  <c r="K51" i="15"/>
  <c r="M51" i="15"/>
  <c r="O51" i="15"/>
  <c r="Q51" i="15"/>
  <c r="V51" i="15"/>
  <c r="G52" i="15"/>
  <c r="I52" i="15"/>
  <c r="K52" i="15"/>
  <c r="M52" i="15"/>
  <c r="O52" i="15"/>
  <c r="Q52" i="15"/>
  <c r="V52" i="15"/>
  <c r="G53" i="15"/>
  <c r="I53" i="15"/>
  <c r="K53" i="15"/>
  <c r="M53" i="15"/>
  <c r="O53" i="15"/>
  <c r="Q53" i="15"/>
  <c r="V53" i="15"/>
  <c r="G54" i="15"/>
  <c r="M54" i="15" s="1"/>
  <c r="I54" i="15"/>
  <c r="K54" i="15"/>
  <c r="O54" i="15"/>
  <c r="Q54" i="15"/>
  <c r="V54" i="15"/>
  <c r="AE56" i="15"/>
  <c r="G230" i="14"/>
  <c r="G9" i="14"/>
  <c r="G8" i="14" s="1"/>
  <c r="I9" i="14"/>
  <c r="I8" i="14" s="1"/>
  <c r="K9" i="14"/>
  <c r="K8" i="14" s="1"/>
  <c r="O9" i="14"/>
  <c r="O8" i="14" s="1"/>
  <c r="Q9" i="14"/>
  <c r="V9" i="14"/>
  <c r="V8" i="14" s="1"/>
  <c r="G12" i="14"/>
  <c r="M12" i="14" s="1"/>
  <c r="I12" i="14"/>
  <c r="K12" i="14"/>
  <c r="O12" i="14"/>
  <c r="Q12" i="14"/>
  <c r="V12" i="14"/>
  <c r="G14" i="14"/>
  <c r="I14" i="14"/>
  <c r="K14" i="14"/>
  <c r="M14" i="14"/>
  <c r="O14" i="14"/>
  <c r="Q14" i="14"/>
  <c r="Q8" i="14" s="1"/>
  <c r="V14" i="14"/>
  <c r="G18" i="14"/>
  <c r="I18" i="14"/>
  <c r="K18" i="14"/>
  <c r="M18" i="14"/>
  <c r="O18" i="14"/>
  <c r="Q18" i="14"/>
  <c r="V18" i="14"/>
  <c r="G20" i="14"/>
  <c r="I20" i="14"/>
  <c r="K20" i="14"/>
  <c r="M20" i="14"/>
  <c r="O20" i="14"/>
  <c r="Q20" i="14"/>
  <c r="V20" i="14"/>
  <c r="G23" i="14"/>
  <c r="I23" i="14"/>
  <c r="K23" i="14"/>
  <c r="M23" i="14"/>
  <c r="O23" i="14"/>
  <c r="Q23" i="14"/>
  <c r="V23" i="14"/>
  <c r="G25" i="14"/>
  <c r="M25" i="14" s="1"/>
  <c r="I25" i="14"/>
  <c r="K25" i="14"/>
  <c r="O25" i="14"/>
  <c r="Q25" i="14"/>
  <c r="V25" i="14"/>
  <c r="G27" i="14"/>
  <c r="M27" i="14" s="1"/>
  <c r="I27" i="14"/>
  <c r="K27" i="14"/>
  <c r="O27" i="14"/>
  <c r="Q27" i="14"/>
  <c r="V27" i="14"/>
  <c r="G31" i="14"/>
  <c r="M31" i="14" s="1"/>
  <c r="I31" i="14"/>
  <c r="K31" i="14"/>
  <c r="O31" i="14"/>
  <c r="Q31" i="14"/>
  <c r="V31" i="14"/>
  <c r="G33" i="14"/>
  <c r="I33" i="14"/>
  <c r="G34" i="14"/>
  <c r="M34" i="14" s="1"/>
  <c r="M33" i="14" s="1"/>
  <c r="I34" i="14"/>
  <c r="K34" i="14"/>
  <c r="K33" i="14" s="1"/>
  <c r="O34" i="14"/>
  <c r="O33" i="14" s="1"/>
  <c r="Q34" i="14"/>
  <c r="Q33" i="14" s="1"/>
  <c r="V34" i="14"/>
  <c r="V33" i="14" s="1"/>
  <c r="G36" i="14"/>
  <c r="I36" i="14"/>
  <c r="K36" i="14"/>
  <c r="M36" i="14"/>
  <c r="O36" i="14"/>
  <c r="Q36" i="14"/>
  <c r="V36" i="14"/>
  <c r="G39" i="14"/>
  <c r="I39" i="14"/>
  <c r="K39" i="14"/>
  <c r="M39" i="14"/>
  <c r="O39" i="14"/>
  <c r="Q39" i="14"/>
  <c r="V39" i="14"/>
  <c r="Q41" i="14"/>
  <c r="G42" i="14"/>
  <c r="M42" i="14" s="1"/>
  <c r="I42" i="14"/>
  <c r="I41" i="14" s="1"/>
  <c r="K42" i="14"/>
  <c r="K41" i="14" s="1"/>
  <c r="O42" i="14"/>
  <c r="Q42" i="14"/>
  <c r="V42" i="14"/>
  <c r="V41" i="14" s="1"/>
  <c r="G45" i="14"/>
  <c r="M45" i="14" s="1"/>
  <c r="I45" i="14"/>
  <c r="K45" i="14"/>
  <c r="O45" i="14"/>
  <c r="Q45" i="14"/>
  <c r="V45" i="14"/>
  <c r="G48" i="14"/>
  <c r="G41" i="14" s="1"/>
  <c r="I48" i="14"/>
  <c r="K48" i="14"/>
  <c r="O48" i="14"/>
  <c r="Q48" i="14"/>
  <c r="V48" i="14"/>
  <c r="G50" i="14"/>
  <c r="M50" i="14" s="1"/>
  <c r="I50" i="14"/>
  <c r="K50" i="14"/>
  <c r="O50" i="14"/>
  <c r="Q50" i="14"/>
  <c r="V50" i="14"/>
  <c r="G52" i="14"/>
  <c r="M52" i="14" s="1"/>
  <c r="I52" i="14"/>
  <c r="K52" i="14"/>
  <c r="O52" i="14"/>
  <c r="Q52" i="14"/>
  <c r="V52" i="14"/>
  <c r="G54" i="14"/>
  <c r="I54" i="14"/>
  <c r="K54" i="14"/>
  <c r="M54" i="14"/>
  <c r="O54" i="14"/>
  <c r="Q54" i="14"/>
  <c r="V54" i="14"/>
  <c r="G56" i="14"/>
  <c r="I56" i="14"/>
  <c r="K56" i="14"/>
  <c r="M56" i="14"/>
  <c r="O56" i="14"/>
  <c r="O41" i="14" s="1"/>
  <c r="Q56" i="14"/>
  <c r="V56" i="14"/>
  <c r="G58" i="14"/>
  <c r="M58" i="14"/>
  <c r="O58" i="14"/>
  <c r="Q58" i="14"/>
  <c r="G59" i="14"/>
  <c r="I59" i="14"/>
  <c r="I58" i="14" s="1"/>
  <c r="K59" i="14"/>
  <c r="K58" i="14" s="1"/>
  <c r="M59" i="14"/>
  <c r="O59" i="14"/>
  <c r="Q59" i="14"/>
  <c r="V59" i="14"/>
  <c r="V58" i="14" s="1"/>
  <c r="V61" i="14"/>
  <c r="G62" i="14"/>
  <c r="G61" i="14" s="1"/>
  <c r="I62" i="14"/>
  <c r="I61" i="14" s="1"/>
  <c r="K62" i="14"/>
  <c r="O62" i="14"/>
  <c r="O61" i="14" s="1"/>
  <c r="Q62" i="14"/>
  <c r="V62" i="14"/>
  <c r="G63" i="14"/>
  <c r="M63" i="14" s="1"/>
  <c r="I63" i="14"/>
  <c r="K63" i="14"/>
  <c r="O63" i="14"/>
  <c r="Q63" i="14"/>
  <c r="V63" i="14"/>
  <c r="G64" i="14"/>
  <c r="M64" i="14" s="1"/>
  <c r="I64" i="14"/>
  <c r="K64" i="14"/>
  <c r="K61" i="14" s="1"/>
  <c r="O64" i="14"/>
  <c r="Q64" i="14"/>
  <c r="Q61" i="14" s="1"/>
  <c r="V64" i="14"/>
  <c r="G65" i="14"/>
  <c r="K65" i="14"/>
  <c r="M65" i="14"/>
  <c r="V65" i="14"/>
  <c r="G66" i="14"/>
  <c r="I66" i="14"/>
  <c r="I65" i="14" s="1"/>
  <c r="K66" i="14"/>
  <c r="M66" i="14"/>
  <c r="O66" i="14"/>
  <c r="O65" i="14" s="1"/>
  <c r="Q66" i="14"/>
  <c r="Q65" i="14" s="1"/>
  <c r="V66" i="14"/>
  <c r="O70" i="14"/>
  <c r="Q70" i="14"/>
  <c r="G71" i="14"/>
  <c r="I71" i="14"/>
  <c r="I70" i="14" s="1"/>
  <c r="K71" i="14"/>
  <c r="M71" i="14"/>
  <c r="O71" i="14"/>
  <c r="Q71" i="14"/>
  <c r="V71" i="14"/>
  <c r="V70" i="14" s="1"/>
  <c r="G73" i="14"/>
  <c r="M73" i="14" s="1"/>
  <c r="I73" i="14"/>
  <c r="K73" i="14"/>
  <c r="K70" i="14" s="1"/>
  <c r="O73" i="14"/>
  <c r="Q73" i="14"/>
  <c r="V73" i="14"/>
  <c r="G75" i="14"/>
  <c r="G70" i="14" s="1"/>
  <c r="I75" i="14"/>
  <c r="K75" i="14"/>
  <c r="O75" i="14"/>
  <c r="Q75" i="14"/>
  <c r="V75" i="14"/>
  <c r="G77" i="14"/>
  <c r="M77" i="14" s="1"/>
  <c r="I77" i="14"/>
  <c r="K77" i="14"/>
  <c r="O77" i="14"/>
  <c r="Q77" i="14"/>
  <c r="V77" i="14"/>
  <c r="G82" i="14"/>
  <c r="I82" i="14"/>
  <c r="I81" i="14" s="1"/>
  <c r="K82" i="14"/>
  <c r="M82" i="14"/>
  <c r="O82" i="14"/>
  <c r="O81" i="14" s="1"/>
  <c r="Q82" i="14"/>
  <c r="V82" i="14"/>
  <c r="V81" i="14" s="1"/>
  <c r="G87" i="14"/>
  <c r="I87" i="14"/>
  <c r="K87" i="14"/>
  <c r="M87" i="14"/>
  <c r="O87" i="14"/>
  <c r="Q87" i="14"/>
  <c r="V87" i="14"/>
  <c r="G92" i="14"/>
  <c r="I92" i="14"/>
  <c r="K92" i="14"/>
  <c r="M92" i="14"/>
  <c r="O92" i="14"/>
  <c r="Q92" i="14"/>
  <c r="Q81" i="14" s="1"/>
  <c r="V92" i="14"/>
  <c r="G95" i="14"/>
  <c r="I95" i="14"/>
  <c r="K95" i="14"/>
  <c r="M95" i="14"/>
  <c r="O95" i="14"/>
  <c r="Q95" i="14"/>
  <c r="V95" i="14"/>
  <c r="G97" i="14"/>
  <c r="M97" i="14" s="1"/>
  <c r="I97" i="14"/>
  <c r="K97" i="14"/>
  <c r="O97" i="14"/>
  <c r="Q97" i="14"/>
  <c r="V97" i="14"/>
  <c r="G100" i="14"/>
  <c r="M100" i="14" s="1"/>
  <c r="I100" i="14"/>
  <c r="K100" i="14"/>
  <c r="O100" i="14"/>
  <c r="Q100" i="14"/>
  <c r="V100" i="14"/>
  <c r="G105" i="14"/>
  <c r="M105" i="14" s="1"/>
  <c r="I105" i="14"/>
  <c r="K105" i="14"/>
  <c r="O105" i="14"/>
  <c r="Q105" i="14"/>
  <c r="V105" i="14"/>
  <c r="G107" i="14"/>
  <c r="M107" i="14" s="1"/>
  <c r="I107" i="14"/>
  <c r="K107" i="14"/>
  <c r="K81" i="14" s="1"/>
  <c r="O107" i="14"/>
  <c r="Q107" i="14"/>
  <c r="V107" i="14"/>
  <c r="G112" i="14"/>
  <c r="I112" i="14"/>
  <c r="K112" i="14"/>
  <c r="M112" i="14"/>
  <c r="O112" i="14"/>
  <c r="Q112" i="14"/>
  <c r="V112" i="14"/>
  <c r="G116" i="14"/>
  <c r="I116" i="14"/>
  <c r="K116" i="14"/>
  <c r="M116" i="14"/>
  <c r="O116" i="14"/>
  <c r="Q116" i="14"/>
  <c r="V116" i="14"/>
  <c r="G119" i="14"/>
  <c r="I119" i="14"/>
  <c r="K119" i="14"/>
  <c r="M119" i="14"/>
  <c r="O119" i="14"/>
  <c r="Q119" i="14"/>
  <c r="V119" i="14"/>
  <c r="G121" i="14"/>
  <c r="I121" i="14"/>
  <c r="K121" i="14"/>
  <c r="M121" i="14"/>
  <c r="O121" i="14"/>
  <c r="Q121" i="14"/>
  <c r="V121" i="14"/>
  <c r="G134" i="14"/>
  <c r="I134" i="14"/>
  <c r="K134" i="14"/>
  <c r="M134" i="14"/>
  <c r="O134" i="14"/>
  <c r="Q134" i="14"/>
  <c r="V134" i="14"/>
  <c r="G136" i="14"/>
  <c r="M136" i="14" s="1"/>
  <c r="I136" i="14"/>
  <c r="K136" i="14"/>
  <c r="O136" i="14"/>
  <c r="Q136" i="14"/>
  <c r="V136" i="14"/>
  <c r="G138" i="14"/>
  <c r="M138" i="14" s="1"/>
  <c r="I138" i="14"/>
  <c r="K138" i="14"/>
  <c r="O138" i="14"/>
  <c r="Q138" i="14"/>
  <c r="V138" i="14"/>
  <c r="G139" i="14"/>
  <c r="M139" i="14" s="1"/>
  <c r="I139" i="14"/>
  <c r="K139" i="14"/>
  <c r="O139" i="14"/>
  <c r="Q139" i="14"/>
  <c r="V139" i="14"/>
  <c r="G140" i="14"/>
  <c r="I140" i="14"/>
  <c r="K140" i="14"/>
  <c r="M140" i="14"/>
  <c r="O140" i="14"/>
  <c r="Q140" i="14"/>
  <c r="V140" i="14"/>
  <c r="G142" i="14"/>
  <c r="I142" i="14"/>
  <c r="K142" i="14"/>
  <c r="M142" i="14"/>
  <c r="O142" i="14"/>
  <c r="Q142" i="14"/>
  <c r="V142" i="14"/>
  <c r="G153" i="14"/>
  <c r="I153" i="14"/>
  <c r="K153" i="14"/>
  <c r="M153" i="14"/>
  <c r="O153" i="14"/>
  <c r="Q153" i="14"/>
  <c r="V153" i="14"/>
  <c r="G155" i="14"/>
  <c r="I155" i="14"/>
  <c r="K155" i="14"/>
  <c r="M155" i="14"/>
  <c r="O155" i="14"/>
  <c r="Q155" i="14"/>
  <c r="V155" i="14"/>
  <c r="G160" i="14"/>
  <c r="G159" i="14" s="1"/>
  <c r="I160" i="14"/>
  <c r="I159" i="14" s="1"/>
  <c r="K160" i="14"/>
  <c r="O160" i="14"/>
  <c r="Q160" i="14"/>
  <c r="V160" i="14"/>
  <c r="V159" i="14" s="1"/>
  <c r="G162" i="14"/>
  <c r="M162" i="14" s="1"/>
  <c r="I162" i="14"/>
  <c r="K162" i="14"/>
  <c r="O162" i="14"/>
  <c r="O159" i="14" s="1"/>
  <c r="Q162" i="14"/>
  <c r="V162" i="14"/>
  <c r="G164" i="14"/>
  <c r="M164" i="14" s="1"/>
  <c r="I164" i="14"/>
  <c r="K164" i="14"/>
  <c r="K159" i="14" s="1"/>
  <c r="O164" i="14"/>
  <c r="Q164" i="14"/>
  <c r="V164" i="14"/>
  <c r="G166" i="14"/>
  <c r="I166" i="14"/>
  <c r="K166" i="14"/>
  <c r="M166" i="14"/>
  <c r="O166" i="14"/>
  <c r="Q166" i="14"/>
  <c r="V166" i="14"/>
  <c r="G168" i="14"/>
  <c r="I168" i="14"/>
  <c r="K168" i="14"/>
  <c r="M168" i="14"/>
  <c r="O168" i="14"/>
  <c r="Q168" i="14"/>
  <c r="V168" i="14"/>
  <c r="G170" i="14"/>
  <c r="I170" i="14"/>
  <c r="K170" i="14"/>
  <c r="M170" i="14"/>
  <c r="O170" i="14"/>
  <c r="Q170" i="14"/>
  <c r="Q159" i="14" s="1"/>
  <c r="V170" i="14"/>
  <c r="G172" i="14"/>
  <c r="I172" i="14"/>
  <c r="K172" i="14"/>
  <c r="M172" i="14"/>
  <c r="O172" i="14"/>
  <c r="Q172" i="14"/>
  <c r="V172" i="14"/>
  <c r="G175" i="14"/>
  <c r="M175" i="14" s="1"/>
  <c r="I175" i="14"/>
  <c r="K175" i="14"/>
  <c r="O175" i="14"/>
  <c r="Q175" i="14"/>
  <c r="V175" i="14"/>
  <c r="G177" i="14"/>
  <c r="M177" i="14" s="1"/>
  <c r="I177" i="14"/>
  <c r="K177" i="14"/>
  <c r="O177" i="14"/>
  <c r="Q177" i="14"/>
  <c r="V177" i="14"/>
  <c r="G181" i="14"/>
  <c r="I181" i="14"/>
  <c r="G182" i="14"/>
  <c r="M182" i="14" s="1"/>
  <c r="M181" i="14" s="1"/>
  <c r="I182" i="14"/>
  <c r="K182" i="14"/>
  <c r="K181" i="14" s="1"/>
  <c r="O182" i="14"/>
  <c r="Q182" i="14"/>
  <c r="Q181" i="14" s="1"/>
  <c r="V182" i="14"/>
  <c r="G183" i="14"/>
  <c r="I183" i="14"/>
  <c r="K183" i="14"/>
  <c r="M183" i="14"/>
  <c r="O183" i="14"/>
  <c r="Q183" i="14"/>
  <c r="V183" i="14"/>
  <c r="V181" i="14" s="1"/>
  <c r="G184" i="14"/>
  <c r="I184" i="14"/>
  <c r="K184" i="14"/>
  <c r="M184" i="14"/>
  <c r="O184" i="14"/>
  <c r="O181" i="14" s="1"/>
  <c r="Q184" i="14"/>
  <c r="V184" i="14"/>
  <c r="O188" i="14"/>
  <c r="Q188" i="14"/>
  <c r="G189" i="14"/>
  <c r="I189" i="14"/>
  <c r="I188" i="14" s="1"/>
  <c r="K189" i="14"/>
  <c r="M189" i="14"/>
  <c r="O189" i="14"/>
  <c r="Q189" i="14"/>
  <c r="V189" i="14"/>
  <c r="V188" i="14" s="1"/>
  <c r="G191" i="14"/>
  <c r="M191" i="14" s="1"/>
  <c r="I191" i="14"/>
  <c r="K191" i="14"/>
  <c r="K188" i="14" s="1"/>
  <c r="O191" i="14"/>
  <c r="Q191" i="14"/>
  <c r="V191" i="14"/>
  <c r="G193" i="14"/>
  <c r="G188" i="14" s="1"/>
  <c r="I193" i="14"/>
  <c r="K193" i="14"/>
  <c r="O193" i="14"/>
  <c r="Q193" i="14"/>
  <c r="V193" i="14"/>
  <c r="G197" i="14"/>
  <c r="I197" i="14"/>
  <c r="G198" i="14"/>
  <c r="M198" i="14" s="1"/>
  <c r="M197" i="14" s="1"/>
  <c r="I198" i="14"/>
  <c r="K198" i="14"/>
  <c r="K197" i="14" s="1"/>
  <c r="O198" i="14"/>
  <c r="Q198" i="14"/>
  <c r="Q197" i="14" s="1"/>
  <c r="V198" i="14"/>
  <c r="V197" i="14" s="1"/>
  <c r="G202" i="14"/>
  <c r="I202" i="14"/>
  <c r="K202" i="14"/>
  <c r="M202" i="14"/>
  <c r="O202" i="14"/>
  <c r="Q202" i="14"/>
  <c r="V202" i="14"/>
  <c r="G203" i="14"/>
  <c r="I203" i="14"/>
  <c r="K203" i="14"/>
  <c r="M203" i="14"/>
  <c r="O203" i="14"/>
  <c r="O197" i="14" s="1"/>
  <c r="Q203" i="14"/>
  <c r="V203" i="14"/>
  <c r="G205" i="14"/>
  <c r="I205" i="14"/>
  <c r="K205" i="14"/>
  <c r="M205" i="14"/>
  <c r="O205" i="14"/>
  <c r="Q205" i="14"/>
  <c r="V205" i="14"/>
  <c r="G209" i="14"/>
  <c r="O209" i="14"/>
  <c r="Q209" i="14"/>
  <c r="V209" i="14"/>
  <c r="G210" i="14"/>
  <c r="I210" i="14"/>
  <c r="I209" i="14" s="1"/>
  <c r="K210" i="14"/>
  <c r="K209" i="14" s="1"/>
  <c r="M210" i="14"/>
  <c r="M209" i="14" s="1"/>
  <c r="O210" i="14"/>
  <c r="Q210" i="14"/>
  <c r="V210" i="14"/>
  <c r="G223" i="14"/>
  <c r="V223" i="14"/>
  <c r="G224" i="14"/>
  <c r="M224" i="14" s="1"/>
  <c r="M223" i="14" s="1"/>
  <c r="I224" i="14"/>
  <c r="I223" i="14" s="1"/>
  <c r="K224" i="14"/>
  <c r="O224" i="14"/>
  <c r="O223" i="14" s="1"/>
  <c r="Q224" i="14"/>
  <c r="Q223" i="14" s="1"/>
  <c r="V224" i="14"/>
  <c r="G225" i="14"/>
  <c r="M225" i="14" s="1"/>
  <c r="I225" i="14"/>
  <c r="K225" i="14"/>
  <c r="K223" i="14" s="1"/>
  <c r="O225" i="14"/>
  <c r="Q225" i="14"/>
  <c r="V225" i="14"/>
  <c r="G226" i="14"/>
  <c r="I226" i="14"/>
  <c r="K226" i="14"/>
  <c r="M226" i="14"/>
  <c r="O226" i="14"/>
  <c r="Q226" i="14"/>
  <c r="V226" i="14"/>
  <c r="G227" i="14"/>
  <c r="I227" i="14"/>
  <c r="K227" i="14"/>
  <c r="M227" i="14"/>
  <c r="O227" i="14"/>
  <c r="Q227" i="14"/>
  <c r="V227" i="14"/>
  <c r="G228" i="14"/>
  <c r="I228" i="14"/>
  <c r="K228" i="14"/>
  <c r="M228" i="14"/>
  <c r="O228" i="14"/>
  <c r="Q228" i="14"/>
  <c r="V228" i="14"/>
  <c r="AE230" i="14"/>
  <c r="G27" i="13"/>
  <c r="G9" i="13"/>
  <c r="G8" i="13" s="1"/>
  <c r="I9" i="13"/>
  <c r="I8" i="13" s="1"/>
  <c r="K9" i="13"/>
  <c r="K8" i="13" s="1"/>
  <c r="O9" i="13"/>
  <c r="O8" i="13" s="1"/>
  <c r="Q9" i="13"/>
  <c r="V9" i="13"/>
  <c r="V8" i="13" s="1"/>
  <c r="G10" i="13"/>
  <c r="M10" i="13" s="1"/>
  <c r="I10" i="13"/>
  <c r="K10" i="13"/>
  <c r="O10" i="13"/>
  <c r="Q10" i="13"/>
  <c r="V10" i="13"/>
  <c r="G11" i="13"/>
  <c r="I11" i="13"/>
  <c r="K11" i="13"/>
  <c r="M11" i="13"/>
  <c r="O11" i="13"/>
  <c r="Q11" i="13"/>
  <c r="V11" i="13"/>
  <c r="G12" i="13"/>
  <c r="I12" i="13"/>
  <c r="K12" i="13"/>
  <c r="M12" i="13"/>
  <c r="O12" i="13"/>
  <c r="Q12" i="13"/>
  <c r="V12" i="13"/>
  <c r="G13" i="13"/>
  <c r="I13" i="13"/>
  <c r="K13" i="13"/>
  <c r="M13" i="13"/>
  <c r="O13" i="13"/>
  <c r="Q13" i="13"/>
  <c r="Q8" i="13" s="1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6" i="13"/>
  <c r="M16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K19" i="13"/>
  <c r="G20" i="13"/>
  <c r="I20" i="13"/>
  <c r="I19" i="13" s="1"/>
  <c r="K20" i="13"/>
  <c r="M20" i="13"/>
  <c r="O20" i="13"/>
  <c r="O19" i="13" s="1"/>
  <c r="Q20" i="13"/>
  <c r="Q19" i="13" s="1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V19" i="13" s="1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AE27" i="13"/>
  <c r="AF27" i="13"/>
  <c r="G35" i="12"/>
  <c r="BA33" i="12"/>
  <c r="BA31" i="12"/>
  <c r="BA29" i="12"/>
  <c r="BA27" i="12"/>
  <c r="BA24" i="12"/>
  <c r="BA21" i="12"/>
  <c r="BA18" i="12"/>
  <c r="BA13" i="12"/>
  <c r="BA11" i="12"/>
  <c r="G8" i="12"/>
  <c r="G9" i="12"/>
  <c r="I9" i="12"/>
  <c r="I8" i="12" s="1"/>
  <c r="K9" i="12"/>
  <c r="M9" i="12"/>
  <c r="O9" i="12"/>
  <c r="Q9" i="12"/>
  <c r="Q8" i="12" s="1"/>
  <c r="V9" i="12"/>
  <c r="G12" i="12"/>
  <c r="M12" i="12" s="1"/>
  <c r="I12" i="12"/>
  <c r="K12" i="12"/>
  <c r="K8" i="12" s="1"/>
  <c r="O12" i="12"/>
  <c r="Q12" i="12"/>
  <c r="V12" i="12"/>
  <c r="V8" i="12" s="1"/>
  <c r="G14" i="12"/>
  <c r="I14" i="12"/>
  <c r="K14" i="12"/>
  <c r="M14" i="12"/>
  <c r="O14" i="12"/>
  <c r="Q14" i="12"/>
  <c r="V14" i="12"/>
  <c r="G15" i="12"/>
  <c r="M15" i="12" s="1"/>
  <c r="I15" i="12"/>
  <c r="K15" i="12"/>
  <c r="O15" i="12"/>
  <c r="O8" i="12" s="1"/>
  <c r="Q15" i="12"/>
  <c r="V15" i="12"/>
  <c r="G17" i="12"/>
  <c r="I17" i="12"/>
  <c r="K17" i="12"/>
  <c r="M17" i="12"/>
  <c r="O17" i="12"/>
  <c r="Q17" i="12"/>
  <c r="V17" i="12"/>
  <c r="G19" i="12"/>
  <c r="G20" i="12"/>
  <c r="I20" i="12"/>
  <c r="I19" i="12" s="1"/>
  <c r="K20" i="12"/>
  <c r="M20" i="12"/>
  <c r="M19" i="12" s="1"/>
  <c r="O20" i="12"/>
  <c r="Q20" i="12"/>
  <c r="Q19" i="12" s="1"/>
  <c r="V20" i="12"/>
  <c r="G22" i="12"/>
  <c r="M22" i="12" s="1"/>
  <c r="I22" i="12"/>
  <c r="K22" i="12"/>
  <c r="K19" i="12" s="1"/>
  <c r="O22" i="12"/>
  <c r="O19" i="12" s="1"/>
  <c r="Q22" i="12"/>
  <c r="V22" i="12"/>
  <c r="G23" i="12"/>
  <c r="I23" i="12"/>
  <c r="K23" i="12"/>
  <c r="M23" i="12"/>
  <c r="O23" i="12"/>
  <c r="Q23" i="12"/>
  <c r="V23" i="12"/>
  <c r="G25" i="12"/>
  <c r="M25" i="12" s="1"/>
  <c r="I25" i="12"/>
  <c r="K25" i="12"/>
  <c r="O25" i="12"/>
  <c r="Q25" i="12"/>
  <c r="V25" i="12"/>
  <c r="V19" i="12" s="1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Q28" i="12"/>
  <c r="V28" i="12"/>
  <c r="G30" i="12"/>
  <c r="I30" i="12"/>
  <c r="K30" i="12"/>
  <c r="M30" i="12"/>
  <c r="O30" i="12"/>
  <c r="Q30" i="12"/>
  <c r="V30" i="12"/>
  <c r="G32" i="12"/>
  <c r="M32" i="12" s="1"/>
  <c r="I32" i="12"/>
  <c r="K32" i="12"/>
  <c r="O32" i="12"/>
  <c r="Q32" i="12"/>
  <c r="V32" i="12"/>
  <c r="AE35" i="12"/>
  <c r="AF35" i="12"/>
  <c r="I20" i="1"/>
  <c r="I19" i="1"/>
  <c r="I18" i="1"/>
  <c r="I17" i="1"/>
  <c r="I16" i="1"/>
  <c r="I126" i="1"/>
  <c r="J125" i="1" s="1"/>
  <c r="F58" i="1"/>
  <c r="G58" i="1"/>
  <c r="G25" i="1" s="1"/>
  <c r="A25" i="1" s="1"/>
  <c r="A26" i="1" s="1"/>
  <c r="G26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58" i="1" s="1"/>
  <c r="J75" i="1" l="1"/>
  <c r="J99" i="1"/>
  <c r="J121" i="1"/>
  <c r="J107" i="1"/>
  <c r="J68" i="1"/>
  <c r="J72" i="1"/>
  <c r="J87" i="1"/>
  <c r="J95" i="1"/>
  <c r="J67" i="1"/>
  <c r="J71" i="1"/>
  <c r="J76" i="1"/>
  <c r="J83" i="1"/>
  <c r="J103" i="1"/>
  <c r="J91" i="1"/>
  <c r="J117" i="1"/>
  <c r="J79" i="1"/>
  <c r="J111" i="1"/>
  <c r="J69" i="1"/>
  <c r="J77" i="1"/>
  <c r="J85" i="1"/>
  <c r="J93" i="1"/>
  <c r="J101" i="1"/>
  <c r="J66" i="1"/>
  <c r="J70" i="1"/>
  <c r="J74" i="1"/>
  <c r="J78" i="1"/>
  <c r="J82" i="1"/>
  <c r="J86" i="1"/>
  <c r="J90" i="1"/>
  <c r="J94" i="1"/>
  <c r="J98" i="1"/>
  <c r="J102" i="1"/>
  <c r="J106" i="1"/>
  <c r="J115" i="1"/>
  <c r="J84" i="1"/>
  <c r="J96" i="1"/>
  <c r="J109" i="1"/>
  <c r="J80" i="1"/>
  <c r="J88" i="1"/>
  <c r="J92" i="1"/>
  <c r="J100" i="1"/>
  <c r="J104" i="1"/>
  <c r="J113" i="1"/>
  <c r="J122" i="1"/>
  <c r="J118" i="1"/>
  <c r="J73" i="1"/>
  <c r="J81" i="1"/>
  <c r="J89" i="1"/>
  <c r="J97" i="1"/>
  <c r="J105" i="1"/>
  <c r="J114" i="1"/>
  <c r="J123" i="1"/>
  <c r="J65" i="1"/>
  <c r="J110" i="1"/>
  <c r="J119" i="1"/>
  <c r="J108" i="1"/>
  <c r="J112" i="1"/>
  <c r="J116" i="1"/>
  <c r="J120" i="1"/>
  <c r="J124" i="1"/>
  <c r="G28" i="1"/>
  <c r="G23" i="1"/>
  <c r="M572" i="21"/>
  <c r="M435" i="21"/>
  <c r="M65" i="21"/>
  <c r="M289" i="21"/>
  <c r="M598" i="21"/>
  <c r="M204" i="21"/>
  <c r="M489" i="21"/>
  <c r="M358" i="21"/>
  <c r="M416" i="21"/>
  <c r="M175" i="21"/>
  <c r="M136" i="21"/>
  <c r="M8" i="21"/>
  <c r="M396" i="21"/>
  <c r="M450" i="21"/>
  <c r="M101" i="21"/>
  <c r="M539" i="21"/>
  <c r="G572" i="21"/>
  <c r="G489" i="21"/>
  <c r="G358" i="21"/>
  <c r="G136" i="21"/>
  <c r="G101" i="21"/>
  <c r="G65" i="21"/>
  <c r="M665" i="21"/>
  <c r="M664" i="21" s="1"/>
  <c r="M657" i="21"/>
  <c r="M655" i="21" s="1"/>
  <c r="M641" i="21"/>
  <c r="M639" i="21" s="1"/>
  <c r="M520" i="21"/>
  <c r="M515" i="21" s="1"/>
  <c r="M406" i="21"/>
  <c r="M405" i="21" s="1"/>
  <c r="M376" i="21"/>
  <c r="M374" i="21" s="1"/>
  <c r="M327" i="21"/>
  <c r="M326" i="21" s="1"/>
  <c r="M309" i="21"/>
  <c r="M305" i="21" s="1"/>
  <c r="M256" i="21"/>
  <c r="M253" i="21" s="1"/>
  <c r="M183" i="21"/>
  <c r="M182" i="21" s="1"/>
  <c r="M31" i="21"/>
  <c r="AF692" i="21"/>
  <c r="G539" i="21"/>
  <c r="M466" i="21"/>
  <c r="M463" i="21" s="1"/>
  <c r="M398" i="21"/>
  <c r="M276" i="21"/>
  <c r="M272" i="21" s="1"/>
  <c r="M228" i="21"/>
  <c r="M224" i="21" s="1"/>
  <c r="M209" i="21"/>
  <c r="AF43" i="20"/>
  <c r="M35" i="20"/>
  <c r="M32" i="20" s="1"/>
  <c r="M11" i="20"/>
  <c r="M8" i="20" s="1"/>
  <c r="M67" i="19"/>
  <c r="M8" i="19"/>
  <c r="M44" i="19"/>
  <c r="M24" i="19"/>
  <c r="M96" i="19"/>
  <c r="M95" i="19" s="1"/>
  <c r="G44" i="19"/>
  <c r="M86" i="19"/>
  <c r="M83" i="19" s="1"/>
  <c r="M72" i="19"/>
  <c r="M38" i="19"/>
  <c r="M37" i="19" s="1"/>
  <c r="G83" i="19"/>
  <c r="M23" i="18"/>
  <c r="G23" i="18"/>
  <c r="M19" i="18"/>
  <c r="M16" i="18" s="1"/>
  <c r="M70" i="17"/>
  <c r="G85" i="17"/>
  <c r="G59" i="17"/>
  <c r="M81" i="17"/>
  <c r="M79" i="17" s="1"/>
  <c r="M11" i="17"/>
  <c r="M8" i="17" s="1"/>
  <c r="M139" i="16"/>
  <c r="M69" i="16"/>
  <c r="M8" i="16"/>
  <c r="M135" i="16"/>
  <c r="M134" i="16" s="1"/>
  <c r="M107" i="16"/>
  <c r="M106" i="16" s="1"/>
  <c r="M48" i="16"/>
  <c r="M47" i="16" s="1"/>
  <c r="M39" i="16"/>
  <c r="M35" i="16" s="1"/>
  <c r="M24" i="16"/>
  <c r="AF185" i="16"/>
  <c r="M163" i="16"/>
  <c r="M162" i="16" s="1"/>
  <c r="AF56" i="15"/>
  <c r="M9" i="15"/>
  <c r="M8" i="15" s="1"/>
  <c r="M81" i="14"/>
  <c r="M70" i="14"/>
  <c r="G81" i="14"/>
  <c r="AF230" i="14"/>
  <c r="M193" i="14"/>
  <c r="M188" i="14" s="1"/>
  <c r="M160" i="14"/>
  <c r="M159" i="14" s="1"/>
  <c r="M75" i="14"/>
  <c r="M62" i="14"/>
  <c r="M61" i="14" s="1"/>
  <c r="M48" i="14"/>
  <c r="M41" i="14" s="1"/>
  <c r="M9" i="14"/>
  <c r="M8" i="14" s="1"/>
  <c r="M19" i="13"/>
  <c r="M9" i="13"/>
  <c r="M8" i="13" s="1"/>
  <c r="M8" i="12"/>
  <c r="I39" i="1"/>
  <c r="I58" i="1" s="1"/>
  <c r="I21" i="1"/>
  <c r="J28" i="1"/>
  <c r="J26" i="1"/>
  <c r="G38" i="1"/>
  <c r="F38" i="1"/>
  <c r="H32" i="1"/>
  <c r="J23" i="1"/>
  <c r="J24" i="1"/>
  <c r="J25" i="1"/>
  <c r="J27" i="1"/>
  <c r="E24" i="1"/>
  <c r="E26" i="1"/>
  <c r="J126" i="1" l="1"/>
  <c r="A23" i="1"/>
  <c r="A24" i="1" s="1"/>
  <c r="G24" i="1" s="1"/>
  <c r="A27" i="1" s="1"/>
  <c r="A29" i="1" s="1"/>
  <c r="G29" i="1" s="1"/>
  <c r="G27" i="1" s="1"/>
  <c r="J50" i="1"/>
  <c r="J42" i="1"/>
  <c r="J48" i="1"/>
  <c r="J55" i="1"/>
  <c r="J47" i="1"/>
  <c r="J39" i="1"/>
  <c r="J58" i="1" s="1"/>
  <c r="J52" i="1"/>
  <c r="J44" i="1"/>
  <c r="J40" i="1"/>
  <c r="J57" i="1"/>
  <c r="J49" i="1"/>
  <c r="J41" i="1"/>
  <c r="J45" i="1"/>
  <c r="J54" i="1"/>
  <c r="J46" i="1"/>
  <c r="J51" i="1"/>
  <c r="J43" i="1"/>
  <c r="J56" i="1"/>
  <c r="J53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<sst xmlns="http://schemas.openxmlformats.org/spreadsheetml/2006/main" count="6941" uniqueCount="1916">
  <si>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</si>
  <si>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</si>
  <si>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</si>
  <si>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</si>
  <si>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</si>
  <si>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</si>
  <si>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</si>
  <si>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</si>
  <si>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</si>
  <si>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</si>
  <si>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</si>
  <si>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</si>
  <si>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</si>
  <si>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</si>
  <si>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</si>
  <si>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</si>
  <si>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</si>
  <si>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</si>
  <si>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</si>
  <si>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</si>
  <si>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</si>
  <si>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</si>
  <si>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</si>
  <si>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</si>
  <si>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</si>
  <si>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</si>
  <si>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</si>
  <si>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</si>
  <si>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</si>
  <si>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</si>
  <si>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</si>
  <si>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</si>
  <si>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</si>
  <si>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</si>
  <si>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</si>
  <si>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</si>
  <si>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</si>
  <si>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</si>
  <si>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</si>
  <si>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</si>
  <si>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</si>
  <si>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</si>
  <si>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</si>
  <si>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Martin Osička</t>
  </si>
  <si>
    <t>0001</t>
  </si>
  <si>
    <t>Stavební úpravy a přírodovědné učebny ZŠ Hodonín, U Červených domků 40, příspěvková organizace - BB</t>
  </si>
  <si>
    <t>Stavba</t>
  </si>
  <si>
    <t>OVN</t>
  </si>
  <si>
    <t>Ostatní a vedlejší náklady - UZNATELNÉ</t>
  </si>
  <si>
    <t>00</t>
  </si>
  <si>
    <t>Ostatní a vedlejší náklady - výtah</t>
  </si>
  <si>
    <t>01</t>
  </si>
  <si>
    <t>Ostatní a vedlejší náklady</t>
  </si>
  <si>
    <t>SO.01</t>
  </si>
  <si>
    <t>Výukový altán - NEUZNATELNÉ</t>
  </si>
  <si>
    <t>Výukový altán</t>
  </si>
  <si>
    <t>2</t>
  </si>
  <si>
    <t>Elektro</t>
  </si>
  <si>
    <t>SO.02</t>
  </si>
  <si>
    <t>Zpevněné plochy - NEUZNATELNÉ</t>
  </si>
  <si>
    <t>Zpevněné plochy</t>
  </si>
  <si>
    <t>SO.03</t>
  </si>
  <si>
    <t>Sportovní a zelené plochy - NEUZNATELNÉ</t>
  </si>
  <si>
    <t>Sportovní plochy</t>
  </si>
  <si>
    <t>SO.03a</t>
  </si>
  <si>
    <t>Sportovní a zelené plochy - UZNATELNÉ</t>
  </si>
  <si>
    <t>02</t>
  </si>
  <si>
    <t>Zelené plochy</t>
  </si>
  <si>
    <t>SO.04</t>
  </si>
  <si>
    <t>Oplocení - UZNATELNÉ</t>
  </si>
  <si>
    <t>Stavební práce</t>
  </si>
  <si>
    <t>SO.05</t>
  </si>
  <si>
    <t>Vnitroareálový rozvod NN a osvětlení - NEUZNATELNÉ</t>
  </si>
  <si>
    <t>1</t>
  </si>
  <si>
    <t>Vnitroareálový rozvod NN a osvětlení</t>
  </si>
  <si>
    <t>SO.06</t>
  </si>
  <si>
    <t>Výtah</t>
  </si>
  <si>
    <t>Stavební úpravy Bezbariérové úpravy ZŠ Červené domky Hodonín</t>
  </si>
  <si>
    <t>Celkem za stavbu</t>
  </si>
  <si>
    <t>CZK</t>
  </si>
  <si>
    <t>Rekapitulace dílů</t>
  </si>
  <si>
    <t>Typ dílu</t>
  </si>
  <si>
    <t>Zemní práce</t>
  </si>
  <si>
    <t>11</t>
  </si>
  <si>
    <t>Přípravné a přidružené práce</t>
  </si>
  <si>
    <t>17</t>
  </si>
  <si>
    <t>Konstrukce ze zemin</t>
  </si>
  <si>
    <t>18</t>
  </si>
  <si>
    <t>Povrchové úpravy terénu</t>
  </si>
  <si>
    <t>181</t>
  </si>
  <si>
    <t>Sadové a parkové úpravy</t>
  </si>
  <si>
    <t>Základy a zvláštní zakládání</t>
  </si>
  <si>
    <t>21-M</t>
  </si>
  <si>
    <t>Elektromontáže</t>
  </si>
  <si>
    <t>3</t>
  </si>
  <si>
    <t>Svislé a kompletní konstrukce</t>
  </si>
  <si>
    <t>4</t>
  </si>
  <si>
    <t>Vodorovné konstrukce</t>
  </si>
  <si>
    <t>469</t>
  </si>
  <si>
    <t>Stavební práce při elektromontážích</t>
  </si>
  <si>
    <t>56</t>
  </si>
  <si>
    <t>Podkladní vrstvy komunikací a zpevněných ploch</t>
  </si>
  <si>
    <t>57</t>
  </si>
  <si>
    <t>Kryty štěrkových a živičných komunikací</t>
  </si>
  <si>
    <t>589</t>
  </si>
  <si>
    <t>Plochy s umělým povrchem</t>
  </si>
  <si>
    <t>59</t>
  </si>
  <si>
    <t>Dlažby a předlažby komunikací</t>
  </si>
  <si>
    <t>591</t>
  </si>
  <si>
    <t>Okapový chodník</t>
  </si>
  <si>
    <t>592</t>
  </si>
  <si>
    <t>Obrubníky, přídlažby, palisády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</si>
  <si>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</si>
  <si>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</si>
  <si>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</si>
  <si>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</si>
  <si>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</si>
  <si>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</si>
  <si>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632</t>
  </si>
  <si>
    <t>64</t>
  </si>
  <si>
    <t>Výplně otvorů</t>
  </si>
  <si>
    <t>8</t>
  </si>
  <si>
    <t>Trubní vedení</t>
  </si>
  <si>
    <t>901</t>
  </si>
  <si>
    <t>Mobiliář a herní prvky</t>
  </si>
  <si>
    <t>902</t>
  </si>
  <si>
    <t>Oplocení</t>
  </si>
  <si>
    <t>91</t>
  </si>
  <si>
    <t>Doplňující práce na komunikaci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</si>
  <si>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</si>
  <si>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</si>
  <si>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</si>
  <si>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</si>
  <si>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</si>
  <si>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</si>
  <si>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</si>
  <si>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</si>
  <si>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961</t>
  </si>
  <si>
    <t>Demontáže</t>
  </si>
  <si>
    <t>99</t>
  </si>
  <si>
    <t>Staveništní přesun hmot</t>
  </si>
  <si>
    <t>711</t>
  </si>
  <si>
    <t>Izolace proti vodě</t>
  </si>
  <si>
    <t>712</t>
  </si>
  <si>
    <t>Povlakové krytiny</t>
  </si>
  <si>
    <t>Živičné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</si>
  <si>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</si>
  <si>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</si>
  <si>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</si>
  <si>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</si>
  <si>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</si>
  <si>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</si>
  <si>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</si>
  <si>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</si>
  <si>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</si>
  <si>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</si>
  <si>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</si>
  <si>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</si>
  <si>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</si>
  <si>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</si>
  <si>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</si>
  <si>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</si>
  <si>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</si>
  <si>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</si>
  <si>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764</t>
  </si>
  <si>
    <t>Konstrukce klempířské</t>
  </si>
  <si>
    <t>766</t>
  </si>
  <si>
    <t>Konstrukce truhlářské</t>
  </si>
  <si>
    <t>7661</t>
  </si>
  <si>
    <t>Otvorové prvky ze dřeva</t>
  </si>
  <si>
    <t>767</t>
  </si>
  <si>
    <t>Konstrukce zámečnické</t>
  </si>
  <si>
    <t>7672</t>
  </si>
  <si>
    <t>Opláštění budov</t>
  </si>
  <si>
    <t>769</t>
  </si>
  <si>
    <t>Otvorové prvky z plastu a hliníku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</si>
  <si>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</si>
  <si>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</si>
  <si>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</si>
  <si>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</si>
  <si>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</si>
  <si>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</si>
  <si>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</si>
  <si>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</si>
  <si>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796</t>
  </si>
  <si>
    <t>Vybavení</t>
  </si>
  <si>
    <t>M21</t>
  </si>
  <si>
    <t>M22</t>
  </si>
  <si>
    <t>Montáž sdělovací a zabezp. techniky</t>
  </si>
  <si>
    <t>M331</t>
  </si>
  <si>
    <t>Montáže výtahů, plošin, zdviží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</si>
  <si>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</si>
  <si>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</si>
  <si>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</si>
  <si>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</si>
  <si>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</si>
  <si>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</si>
  <si>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</si>
  <si>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</si>
  <si>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</si>
  <si>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</si>
  <si>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</si>
  <si>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</si>
  <si>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</si>
  <si>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</si>
  <si>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</si>
  <si>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</si>
  <si>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</si>
  <si>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</si>
  <si>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</si>
  <si>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</si>
  <si>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</si>
  <si>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</si>
  <si>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</si>
  <si>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</si>
  <si>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</si>
  <si>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</si>
  <si>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</si>
  <si>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</si>
  <si>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</si>
  <si>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</si>
  <si>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</si>
  <si>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</si>
  <si>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</si>
  <si>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</si>
  <si>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</si>
  <si>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</si>
  <si>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</si>
  <si>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</si>
  <si>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</si>
  <si>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Vlastní</t>
  </si>
  <si>
    <t>Indiv</t>
  </si>
  <si>
    <t>VRN</t>
  </si>
  <si>
    <t>POL99_8</t>
  </si>
  <si>
    <t>Geodetické zaměření rohů stavby, stabilizace bodů a sestavení laviček.</t>
  </si>
  <si>
    <t>POP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</si>
  <si>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</si>
  <si>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</si>
  <si>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</si>
  <si>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</si>
  <si>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005111022T</t>
  </si>
  <si>
    <t>Statická zátěžová zkouška podloží</t>
  </si>
  <si>
    <t>POL99_</t>
  </si>
  <si>
    <t>005121 R</t>
  </si>
  <si>
    <t>Zařízení staveniště</t>
  </si>
  <si>
    <t>Veškeré náklady spojené s vybudováním, provozem a odstraněním zařízení staveniště.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</si>
  <si>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</si>
  <si>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</si>
  <si>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</si>
  <si>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</si>
  <si>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</si>
  <si>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</si>
  <si>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005231022R</t>
  </si>
  <si>
    <t>Zaškolení obsluhy</t>
  </si>
  <si>
    <t>005231040R</t>
  </si>
  <si>
    <t>Provozní řády</t>
  </si>
  <si>
    <t>Náklady zhotovitele na vypracování provozních řádů pro zkušební či trvalý provoz včetně nákladů na předání všech návodů k obsluze a údržbě pro technologická zařízení a včetně zaškolení obsluhy objednatele.</t>
  </si>
  <si>
    <t>005231070T</t>
  </si>
  <si>
    <t>Havarijní plán</t>
  </si>
  <si>
    <t>00524 R</t>
  </si>
  <si>
    <t>Přípravné a průzkumné služby či práce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</si>
  <si>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</si>
  <si>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</si>
  <si>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</si>
  <si>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</si>
  <si>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</si>
  <si>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</si>
  <si>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</si>
  <si>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</si>
  <si>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</si>
  <si>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</si>
  <si>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SUM</t>
  </si>
  <si>
    <t>END</t>
  </si>
  <si>
    <t>004111020T</t>
  </si>
  <si>
    <t>Vypracování dílenské dokumentace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</si>
  <si>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</si>
  <si>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</si>
  <si>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</si>
  <si>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</si>
  <si>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</si>
  <si>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</si>
  <si>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005121038RT</t>
  </si>
  <si>
    <t>Úklid staveniště</t>
  </si>
  <si>
    <t>005121039RT1</t>
  </si>
  <si>
    <t>Vymezení nebezpečného prostoru kolem staveniště</t>
  </si>
  <si>
    <t>005231070T1</t>
  </si>
  <si>
    <t>Fotodokumentace</t>
  </si>
  <si>
    <t>Předání a převzetí díla</t>
  </si>
  <si>
    <t>005261010R</t>
  </si>
  <si>
    <t>Pojištění dodavatele a pojištění díla</t>
  </si>
  <si>
    <t>00528 R</t>
  </si>
  <si>
    <t>Podmínky dotačních programů</t>
  </si>
  <si>
    <t>Položkový soupis prací a dodávek</t>
  </si>
  <si>
    <t>131201110R00</t>
  </si>
  <si>
    <t>Hloubení nezapažených jam a zářezů do 50 m3, v hornině 3, hloubení strojně</t>
  </si>
  <si>
    <t>m3</t>
  </si>
  <si>
    <t>RTS 19/ I</t>
  </si>
  <si>
    <t>Práce</t>
  </si>
  <si>
    <t>POL1_</t>
  </si>
  <si>
    <t>jímka na dešťovou vodu : 2,5*2,5*2</t>
  </si>
  <si>
    <t>VV</t>
  </si>
  <si>
    <t>revizní šachta : 0,5*0,5*1,5</t>
  </si>
  <si>
    <t>131201119R00</t>
  </si>
  <si>
    <t xml:space="preserve">Hloubení nezapažených jam a zářezů příplatek za lepivost, v hornině 3,  </t>
  </si>
  <si>
    <t>Položka pořadí 1 : 12,88000</t>
  </si>
  <si>
    <t>132201210R00</t>
  </si>
  <si>
    <t xml:space="preserve">Hloubení rýh šířky přes 60 do 200 cm do 50 m3, v hornině 3, hloubení strojně </t>
  </si>
  <si>
    <t>patky sloupů : (0,6*1,5*1,1)*2</t>
  </si>
  <si>
    <t>(0,6*0,6*0,8)*10</t>
  </si>
  <si>
    <t>kanalizace : 1,2*0,4*18</t>
  </si>
  <si>
    <t>132201219R00</t>
  </si>
  <si>
    <t xml:space="preserve">Hloubení rýh šířky přes 60 do 200 cm příplatek za lepivost, v hornině 3,  </t>
  </si>
  <si>
    <t>Položka pořadí 3 : 13,50000</t>
  </si>
  <si>
    <t>162701105R00</t>
  </si>
  <si>
    <t>Vodorovné přemístění výkopku z horniny 1 až 4, na vzdálenost přes 9 000  do 10 000 m</t>
  </si>
  <si>
    <t xml:space="preserve">Výkopy: : </t>
  </si>
  <si>
    <t>167101101R00</t>
  </si>
  <si>
    <t>Nakládání, skládání, překládání neulehlého výkopku nakládání výkopku_x000D_
 do 100 m3, z horniny 1 až 4</t>
  </si>
  <si>
    <t>Položka pořadí 5 : 12,88000</t>
  </si>
  <si>
    <t>171201201T00</t>
  </si>
  <si>
    <t>Uložení výkopku na skládku</t>
  </si>
  <si>
    <t>174101101R00</t>
  </si>
  <si>
    <t>Zásyp sypaninou se zhutněním jam, šachet, rýh nebo kolem objektů v těchto vykopávkách</t>
  </si>
  <si>
    <t>patky sloupů : (0,6+1,5+0,6)*(0,6+0,6+0,6)*1,1*2-1,5*0,6*1,1*2</t>
  </si>
  <si>
    <t>(0,6+0,6+0,6)*(0,6+0,6+0,6)*0,8*10-0,6*0,6*0,8*10</t>
  </si>
  <si>
    <t>kanalizace : 0,9*0,6*18</t>
  </si>
  <si>
    <t>199000002R00</t>
  </si>
  <si>
    <t>Poplatky za skládku horniny 1- 4</t>
  </si>
  <si>
    <t>175101101RT2</t>
  </si>
  <si>
    <t>Obsyp potrubí bez prohození sypaniny, s dodáním štěrkopísku frakce 0 - 22 mm</t>
  </si>
  <si>
    <t>kanalizace : 0,2*0,4*18</t>
  </si>
  <si>
    <t>175101201R00</t>
  </si>
  <si>
    <t>Obsyp objektů bez prohození sypaniny</t>
  </si>
  <si>
    <t>jímka na dešťovou vodu : 2,5*2,5*2-4-0,4</t>
  </si>
  <si>
    <t>revizní šachta : 1*1*1,5-3,14*0,2*0,2*1,2</t>
  </si>
  <si>
    <t>451572111R00</t>
  </si>
  <si>
    <t>Lože pod potrubí, stoky a drobné objekty z kameniva drobného těženého 0÷4 mm</t>
  </si>
  <si>
    <t>kanalizace : 0,1*0,4*18</t>
  </si>
  <si>
    <t>271571111R00</t>
  </si>
  <si>
    <t>Polštář základu ze štěrkopísku tříděného</t>
  </si>
  <si>
    <t>Patky 600x600x700 mm : 10*(1,0*1,0)*0,1*1,15</t>
  </si>
  <si>
    <t>Patky 1500x600x1000 mm : 2*(1,9*1,0)*0,1*1,15</t>
  </si>
  <si>
    <t>275354111R00</t>
  </si>
  <si>
    <t>Bednění stěn základových patek zřízení</t>
  </si>
  <si>
    <t>m2</t>
  </si>
  <si>
    <t>Patky 600x600x700 mm : 10*(4*0,6)*0,2</t>
  </si>
  <si>
    <t>Patky 1500x600x1000 mm : 2*(2*1,5+2*0,6)*0,2</t>
  </si>
  <si>
    <t>275351216R00</t>
  </si>
  <si>
    <t>Bednění stěn základových patek odstranění</t>
  </si>
  <si>
    <t>Položka pořadí 14 : 6,48000</t>
  </si>
  <si>
    <t>275361821R00</t>
  </si>
  <si>
    <t>Výztuž základových patek z betonářské oceli 10 505(R)</t>
  </si>
  <si>
    <t>t</t>
  </si>
  <si>
    <t>ZP1 - výztuž tvar U v delším směru 4xR16 a kratším směru konstrukčně 6x R8 : 2*(4*3,5*0,001578+6*2,6*0,000395)*1,1</t>
  </si>
  <si>
    <t>452311141R00</t>
  </si>
  <si>
    <t>Podkladní a zajišťovací konstrukce z betonu desky pod potrubí, stoky a drobné objekty , z betonu prostého třídy C 16/20</t>
  </si>
  <si>
    <t>jímka na dešťovou vodu : 2*2*0,1</t>
  </si>
  <si>
    <t>275313621X00</t>
  </si>
  <si>
    <t>Beton základových patek prostý C 20/25-XC0</t>
  </si>
  <si>
    <t>Patky 600x600x700 mm : 10*(0,6*0,6*0,7)</t>
  </si>
  <si>
    <t>275321321X00</t>
  </si>
  <si>
    <t>Železobeton základových patek C 20/25-XC1</t>
  </si>
  <si>
    <t>Patky 1500x600x1000 mm : 2*(1,5*0,6*1,0)</t>
  </si>
  <si>
    <t>622412211R00</t>
  </si>
  <si>
    <t>Nátěr vnějsích omítek stěn akrylátový, složitost 1-2, odstín I</t>
  </si>
  <si>
    <t>cementotřískové obložení : 126,982</t>
  </si>
  <si>
    <t>721176223R00</t>
  </si>
  <si>
    <t>Potrubí KG svodné (ležaté) v zemi vnější průměr D 125 mm, tloušťka stěny 3,2 mm, DN 125</t>
  </si>
  <si>
    <t>m</t>
  </si>
  <si>
    <t>800011001VC0</t>
  </si>
  <si>
    <t>D+M samonosná jímka na dešťovou vodu s revizním komínkem, objem 4 m3</t>
  </si>
  <si>
    <t>kus</t>
  </si>
  <si>
    <t>894431311RAX1</t>
  </si>
  <si>
    <t>Šachta, D 400 mm, dl.šach.roury 1,2 m, přímá, dno KG D 125 mm, poklop litina 12,5 t D+M</t>
  </si>
  <si>
    <t>Agregovaná položka</t>
  </si>
  <si>
    <t>POL2_</t>
  </si>
  <si>
    <t>998763101R00</t>
  </si>
  <si>
    <t>Přesun hmot dřevostaveb v objektech výšky do 6 m</t>
  </si>
  <si>
    <t>POL1_1</t>
  </si>
  <si>
    <t xml:space="preserve">Hmotnosti z položek s pořadovými čísly: : </t>
  </si>
  <si>
    <t xml:space="preserve">21, : </t>
  </si>
  <si>
    <t>Součet: : 0,04536</t>
  </si>
  <si>
    <t>712371801RZ4</t>
  </si>
  <si>
    <t>Povlakové krytiny střech do 10° termoplasty volně položené,  ,  , včetně dodávky fólie, tloušťky 1,5 mm</t>
  </si>
  <si>
    <t>((11+8,8)/2*8,575+5,5*2,7)*1,05-4*3,3*0,95</t>
  </si>
  <si>
    <t>712391171RZ5</t>
  </si>
  <si>
    <t>Povlakové krytiny střech do 10° ostatní textilie Povlaková krytina střech do 10°, podklad. textilie, 1 vrstva - včetně dodávky textilie 120 g/m2</t>
  </si>
  <si>
    <t>Položka pořadí 25 : 92,19000</t>
  </si>
  <si>
    <t>712871801RZ4</t>
  </si>
  <si>
    <t>Samostatné vytažení izolačního povlaku termoplasty 1 vrstva, včetně dodávky fólie, tloušťky 1,5 mm</t>
  </si>
  <si>
    <t>(4*2*(3,3+0,95)+5,5)*0,15</t>
  </si>
  <si>
    <t>998712101R00</t>
  </si>
  <si>
    <t>Přesun hmot pro povlakové krytiny v objektech výšky do 6 m</t>
  </si>
  <si>
    <t>POL1_7</t>
  </si>
  <si>
    <t xml:space="preserve">25,26,27, : </t>
  </si>
  <si>
    <t>Součet: : 0,28599</t>
  </si>
  <si>
    <t>762085130R00</t>
  </si>
  <si>
    <t>Zvláštní výkony hoblování viditelných částí krovu_x000D_
 třístranné</t>
  </si>
  <si>
    <t>Krokev 120/200 mm : 99+14+21+8</t>
  </si>
  <si>
    <t>Sloupek 160/50 mm : 2,0*8+(2,0+2,5)/2*3*2+2,5*7</t>
  </si>
  <si>
    <t>Sloupek 160/160 mm : 2,0*3+2,5*3</t>
  </si>
  <si>
    <t>Rám 160/100 mm : 2*(5,5+2,2)*2</t>
  </si>
  <si>
    <t>762085140R00</t>
  </si>
  <si>
    <t>Zvláštní výkony hoblování viditelných částí krovu_x000D_
 čtyřstranné</t>
  </si>
  <si>
    <t>Vzpěry 160/100 mm : 1,5*2+0,5*2</t>
  </si>
  <si>
    <t>Obloukový trám 180/240 mm : 12</t>
  </si>
  <si>
    <t>Vaznice 160/200 mm : 32</t>
  </si>
  <si>
    <t>Horní část sloupků 160/160 mm : 6*0,5</t>
  </si>
  <si>
    <t>762112110R00</t>
  </si>
  <si>
    <t>Konstrukce stěn a příček na hladko montáž_x000D_
 z hraněného a polohraněného řeziva, průřezové plochy do 120 cm2</t>
  </si>
  <si>
    <t>Hranol 160/50 mm (altán) : 3,0*11+(3,5+3,0)/2*10*2</t>
  </si>
  <si>
    <t>Hranol 160/50 mm (sklad) : 2,0*8+(2,5+2,0)/2*3*2</t>
  </si>
  <si>
    <t>762112120R00</t>
  </si>
  <si>
    <t>Konstrukce stěn a příček na hladko montáž_x000D_
 z hraněného a polohraněného řeziva, průřezové plochy přes 120  do 224 cm2</t>
  </si>
  <si>
    <t>Hranol 160/100 mm (altán) : 1,5*2+0,5*2+6,5*2*2+2,6*2+1+4,8*2+2,2*2*2+5,5*2</t>
  </si>
  <si>
    <t>762112130R00</t>
  </si>
  <si>
    <t>Konstrukce stěn a příček na hladko montáž_x000D_
 z hraněného a polohraněného řeziva, průřezové plochy přes 224  do 288 cm2</t>
  </si>
  <si>
    <t>Hranol 160/160 mm (altán) : 3,0*5+3,25*2+3,5*2</t>
  </si>
  <si>
    <t>Hranol 160/160 mm (sklad) : 2,0*3</t>
  </si>
  <si>
    <t>762195000R00</t>
  </si>
  <si>
    <t>Spojovací a ochranné prostředky hřebíky, svory, fiksační prkna, impregnace</t>
  </si>
  <si>
    <t>Hranol 160/50 mm : 127,5*0,16*0,05</t>
  </si>
  <si>
    <t>Hranol 160/100 mm : 65,6*0,16*0,10</t>
  </si>
  <si>
    <t>Hranol 160/160 mm : 34,5*0,16*0,16</t>
  </si>
  <si>
    <t>Hranol obloukový 180/240 mm : 12*0,18*0,24</t>
  </si>
  <si>
    <t>762332110R00</t>
  </si>
  <si>
    <t>Vázané konstrukce krovů montáž_x000D_
 střech pultových, sedlových, valbových, stanových čtvercového nebo obdélníkového půdorysu z řeziva, průřezové plochy do 120 cm2</t>
  </si>
  <si>
    <t>OR : 36</t>
  </si>
  <si>
    <t>762332130R00</t>
  </si>
  <si>
    <t>Vázané konstrukce krovů montáž_x000D_
 střech pultových, sedlových, valbových, stanových čtvercového nebo obdélníkového půdorysu z řeziva, průřezové plochy přes 120 do 288 cm2</t>
  </si>
  <si>
    <t>K1 : 99</t>
  </si>
  <si>
    <t>K2 : 14</t>
  </si>
  <si>
    <t>K3 : 21</t>
  </si>
  <si>
    <t>K4 : 8</t>
  </si>
  <si>
    <t>762332140R00</t>
  </si>
  <si>
    <t>Vázané konstrukce krovů montáž_x000D_
 střech pultových, sedlových, valbových, stanových čtvercového nebo obdélníkového půdorysu z řeziva, průřezové plochy přes 288 do 450 cm2</t>
  </si>
  <si>
    <t>V1 : 11</t>
  </si>
  <si>
    <t>V2 : 9</t>
  </si>
  <si>
    <t>V3 : 12</t>
  </si>
  <si>
    <t>762395000R00</t>
  </si>
  <si>
    <t>Spojovací a ochranné prostředky svory, prkna, hřebíky, pásová ocel, vruty, impregnace</t>
  </si>
  <si>
    <t>Krov : 0,16*0,2*32+0,12*0,22*142+0,10*0,10*36</t>
  </si>
  <si>
    <t>Bednění+záklop : 92,1896*(0,022+0,018)</t>
  </si>
  <si>
    <t>762812570RT3</t>
  </si>
  <si>
    <t>Záklop stropů s dodávkou materiálu_x000D_
 z hoblovaných prken s olištováním kolem zdi, tloušťky 24 mm, zapuštěného na pero a drážku, polodrážku</t>
  </si>
  <si>
    <t>SF : ((11+8,8)/2*8,575+5,5*2,7)*1,05-4*3,3*0,95</t>
  </si>
  <si>
    <t>762911111R00</t>
  </si>
  <si>
    <t xml:space="preserve">Impregnace řeziva máčením, ochrana proti dřevokazným houbám, plísním a dřevokaznému hmyzu </t>
  </si>
  <si>
    <t xml:space="preserve">Krov : </t>
  </si>
  <si>
    <t>- vaznice 160/200 mm : 2*(0,16+0,20)*32*1,1</t>
  </si>
  <si>
    <t>- krokev 120/220 mm : 2*(0,12+0,22)*142*1,1</t>
  </si>
  <si>
    <t>- okenní rám 100/100 mm : 2*(0,10+0,10)*36</t>
  </si>
  <si>
    <t>- bednění : 92,1896*2*1,2</t>
  </si>
  <si>
    <t>Mezisoučet</t>
  </si>
  <si>
    <t/>
  </si>
  <si>
    <t>- hranol 160/50 mm : 2*(0,16+0,05)*(98+29,5)*1,1</t>
  </si>
  <si>
    <t>- hranol 160/100 mm : 2*(0,16+0,10)*65,6*1,1</t>
  </si>
  <si>
    <t>- hranol 160/160 mm : 2*(0,16+0,16)*(28,5+6)*1,1</t>
  </si>
  <si>
    <t>- hranol 180/240 mm : 2*(0,18+0,24)*12*1,1</t>
  </si>
  <si>
    <t>763611132R00</t>
  </si>
  <si>
    <t>Montáž opláštění z aglomerovaných desek  bednění střech, z desek tl. do 18 mm, na P+D, šroubované</t>
  </si>
  <si>
    <t>765901001R00</t>
  </si>
  <si>
    <t xml:space="preserve">Fólie parotěsné, difúzní a vodotěsné Fólie podstřešní difuzní montáž,  </t>
  </si>
  <si>
    <t>Fólie pod oplechování otvorů : 6,594*0,2</t>
  </si>
  <si>
    <t>762011001VC0</t>
  </si>
  <si>
    <t>D+M lepený dřevěný obloukový hranol, průřez 180/240 mm, délka 12 m, LLD, tř. pevnosti GL24h</t>
  </si>
  <si>
    <t>762011002VC0</t>
  </si>
  <si>
    <t>D+M ocelové táhlo, vč. podložek a šroubů, D15, délka 7 m</t>
  </si>
  <si>
    <t>59760250.AR</t>
  </si>
  <si>
    <t>rohož drenážní</t>
  </si>
  <si>
    <t>SPCM</t>
  </si>
  <si>
    <t>Specifikace</t>
  </si>
  <si>
    <t>POL3_</t>
  </si>
  <si>
    <t>Fólie pod oplechování otvorů : 2*1,0*1,0</t>
  </si>
  <si>
    <t>605158652R1</t>
  </si>
  <si>
    <t>Hranol konstrukční masivní KVH Si, Si - pohledový, SM, kvalita S10, vlhkost 15%</t>
  </si>
  <si>
    <t>- vaznice 160/200 : 0,16*0,20*32*1,1</t>
  </si>
  <si>
    <t>- krokev 120/220 : 0,12*0,22*142*1,1</t>
  </si>
  <si>
    <t>- okenní rám 100/100 : 0,10*0,10*36</t>
  </si>
  <si>
    <t>- hranol 160/50 mm : 0,16*0,05*(98+29,5)*1,1</t>
  </si>
  <si>
    <t>- hranol 160/100 mm : 0,16*0,10*65,6*1,1</t>
  </si>
  <si>
    <t>- hranol 160/160 mm : 0,16*0,16*(28,5+6)*1,1</t>
  </si>
  <si>
    <t>60726014.AR</t>
  </si>
  <si>
    <t>deska dřevoštěpková třívrstvá pro prostředí vlhké; strana nebroušená; hrana pero/drážka; tl = 18,0 mm</t>
  </si>
  <si>
    <t>SF : 92,18963*1,15</t>
  </si>
  <si>
    <t>998762102R00</t>
  </si>
  <si>
    <t>Přesun hmot pro konstrukce tesařské v objektech výšky do 12 m</t>
  </si>
  <si>
    <t xml:space="preserve">31,32,33,34,35,36,37,38,39,40,41,45,46,47, : </t>
  </si>
  <si>
    <t>Součet: : 7,49719</t>
  </si>
  <si>
    <t>764812340R00</t>
  </si>
  <si>
    <t xml:space="preserve">Oplechování  okapů střech z živičné krytiny, z lakovaného pozinkovaného plechu, rš 400 mm, dodávka a montáž </t>
  </si>
  <si>
    <t>Ok : 15</t>
  </si>
  <si>
    <t>764813360R00</t>
  </si>
  <si>
    <t>Lemování na plochých střechách včetně rohů, spojů, lišt a dilatací, z lakovaného pozinkovaného plechu, rš 660 mm, dodávka a montáž</t>
  </si>
  <si>
    <t>Opl1 : 6</t>
  </si>
  <si>
    <t>764819212R00</t>
  </si>
  <si>
    <t>Odpadní trouby kruhové, průměr 100 mm, z lakovaného pozinkovaného plechu,  , dodávka a montáž</t>
  </si>
  <si>
    <t>SSv : 10</t>
  </si>
  <si>
    <t>764815212R00</t>
  </si>
  <si>
    <t>Žlaby podokapní půlkruhové, z lakovaného pozinkovaného plechu, rš 330 mm, dodávka a montáž</t>
  </si>
  <si>
    <t>Žl : 15</t>
  </si>
  <si>
    <t>764815810R00</t>
  </si>
  <si>
    <t>Ostatní prvky ke žlabům a odpadním troubám kotlík žlabový oválného tvaru o rozměru 310/100 mm, z lakovaného pozinkovaného plechu,  , dodávka a montáž</t>
  </si>
  <si>
    <t>SSv : 3</t>
  </si>
  <si>
    <t>764814538X00</t>
  </si>
  <si>
    <t>Závětrná lišta z lakovaného Pz plechu, rš 600 mm</t>
  </si>
  <si>
    <t>ZáL : 36</t>
  </si>
  <si>
    <t>764817121T00</t>
  </si>
  <si>
    <t>Oplechování kruhových otvorů ve stěně z lak.Pz plechu, rš 210 mm</t>
  </si>
  <si>
    <t>R300 : 4*(3,14*0,6/2)</t>
  </si>
  <si>
    <t>R450 : 2*(3,14*0,9/2)</t>
  </si>
  <si>
    <t>764817125T00</t>
  </si>
  <si>
    <t>Oplechování prosklení z lak.Pz plechu, rš 250 mm</t>
  </si>
  <si>
    <t>Opl2 : 34</t>
  </si>
  <si>
    <t>998764101R00</t>
  </si>
  <si>
    <t>Přesun hmot pro konstrukce klempířské v objektech výšky do 6 m</t>
  </si>
  <si>
    <t xml:space="preserve">49,50,51,52,53,54,55,56, : </t>
  </si>
  <si>
    <t>Součet: : 0,21180</t>
  </si>
  <si>
    <t>766101001VC0</t>
  </si>
  <si>
    <t>D+M okno dřevěné, fix, bezpečnostní sklo, 3300/950 mm, nátěr</t>
  </si>
  <si>
    <t>766101002VC0</t>
  </si>
  <si>
    <t>D+M dveře dřevěné, posuvné, 1000/2000 mm, nátěr</t>
  </si>
  <si>
    <t>998766201V01</t>
  </si>
  <si>
    <t>Přesun hmot pro truhlářské konstr., výšky do 6 m, dřevěné výplně otvorů</t>
  </si>
  <si>
    <t xml:space="preserve">Ceny z položek s pořadovými čísly: : </t>
  </si>
  <si>
    <t xml:space="preserve">58,59, : </t>
  </si>
  <si>
    <t>Součet: : 535,00000</t>
  </si>
  <si>
    <t>767011001VC0</t>
  </si>
  <si>
    <t>D+M kotvící prvek obloukového trámu (ocel.patka, čep, upevňovací plát, 4x svorník, 4x závitová tyč+chem.kotva), pozink</t>
  </si>
  <si>
    <t>DP1+DP2 - viz statika : 2</t>
  </si>
  <si>
    <t>767011003VC0</t>
  </si>
  <si>
    <t>D+M kotvící prvek svislého sloupku (ocel.patka, 3x svorník, 4x závitová tyč+chem.kotva), pozink</t>
  </si>
  <si>
    <t>DP3 - viz statika : 12</t>
  </si>
  <si>
    <t>998767201R00</t>
  </si>
  <si>
    <t>Přesun hmot pro kovové stavební doplňk. konstrukce v objektech výšky do 6 m</t>
  </si>
  <si>
    <t xml:space="preserve">61,62, : </t>
  </si>
  <si>
    <t>Součet: : 440,00000</t>
  </si>
  <si>
    <t>766416143R00</t>
  </si>
  <si>
    <t>Montáž obložení stěn, sloupů a pilířů o ploše přes 5 m2, panely obkladovými, z aglomerovaných desek, velikosti přes 1,5 m2</t>
  </si>
  <si>
    <t>Jednostraně opláštěná stěna : 2*(5,5+2,2)*2,5</t>
  </si>
  <si>
    <t>Oboustraně opláštěná stěna : 2*(2*(6,65+1,675)*2,5)</t>
  </si>
  <si>
    <t>Ukončení stěny : 0,16*(4*3,175+6*2,5+2*2,0+1,0)</t>
  </si>
  <si>
    <t>767201001VC0</t>
  </si>
  <si>
    <t>Příplatek za provedení otvorů ve stěnách</t>
  </si>
  <si>
    <t>59590739R</t>
  </si>
  <si>
    <t>deska cementotřísková l = 3 350 mm; š = 1 250 mm; tl. 16,0 mm; povrch hladký</t>
  </si>
  <si>
    <t>126,982*1,15</t>
  </si>
  <si>
    <t>276528T10</t>
  </si>
  <si>
    <t>Přesun hmot pro opláštění budov., výšky do 12 m</t>
  </si>
  <si>
    <t xml:space="preserve">64,65,66, : </t>
  </si>
  <si>
    <t>Součet: : 844,78210</t>
  </si>
  <si>
    <t>783726200R00</t>
  </si>
  <si>
    <t>Nátěry tesařských konstrukcí lazurovací lazurovací, 2x lak</t>
  </si>
  <si>
    <t>796011001VC0</t>
  </si>
  <si>
    <t>Žákovský stůl dvojmístný</t>
  </si>
  <si>
    <t>796011002VC0</t>
  </si>
  <si>
    <t>Žákovská židle</t>
  </si>
  <si>
    <t>796011003VC0</t>
  </si>
  <si>
    <t>Učitelský stůl</t>
  </si>
  <si>
    <t>796011004VC0</t>
  </si>
  <si>
    <t>Učitelská židle</t>
  </si>
  <si>
    <t>796011005VC0</t>
  </si>
  <si>
    <t>Mobilní tabule</t>
  </si>
  <si>
    <t>210010002</t>
  </si>
  <si>
    <t>Montáž trubek plastových ohebných D 16 mm uložených pod omítku</t>
  </si>
  <si>
    <t>210100001</t>
  </si>
  <si>
    <t>Ukončení vodičů v rozváděči nebo na přístroji včetně zapojení průřezu žíly do 2,5 mm2</t>
  </si>
  <si>
    <t>210100350</t>
  </si>
  <si>
    <t>Ukončení kabelů a vodičů koncovkou ucpávkovou do 4 žil do 1 kV s jednoduchým nástavcem do P 16</t>
  </si>
  <si>
    <t>210110004</t>
  </si>
  <si>
    <t>Montáž nástěnný vypínač nn střídavy pro prostředí základní nebo vlhké</t>
  </si>
  <si>
    <t>210111031</t>
  </si>
  <si>
    <t>Montáž zásuvka chráněná v krabici šroubové připojení 2P+PE prostředí venkovní, mokré</t>
  </si>
  <si>
    <t>210190002</t>
  </si>
  <si>
    <t>Montáž rozvodnic běžných oceloplechových nebo plastových do 50 kg</t>
  </si>
  <si>
    <t>210201025</t>
  </si>
  <si>
    <t>Montáž svítidel  stropních přisazených</t>
  </si>
  <si>
    <t>210220021R00</t>
  </si>
  <si>
    <t>Montáž uzemňovacího vedení vodičů FeZn pomocí svorek v zemi páskou do 120 mm2</t>
  </si>
  <si>
    <t>210220101R00</t>
  </si>
  <si>
    <t>Montáž hromosvodného vedení svodových vodičů s podpěrami průměru do 10 mm</t>
  </si>
  <si>
    <t>210220201R00</t>
  </si>
  <si>
    <t>Montáž tyčí jímacích délky do 3 m</t>
  </si>
  <si>
    <t>210220302</t>
  </si>
  <si>
    <t>Montáž svorek hromosvodných typu ST, SJ, SK, SZ, SR 01, 02 se 3 a více šrouby</t>
  </si>
  <si>
    <t>210220303</t>
  </si>
  <si>
    <t>Montáž svorek hromosvodných typu S0 na okapové žlaby</t>
  </si>
  <si>
    <t>210220372R00</t>
  </si>
  <si>
    <t>Montáž ochranných prvků - úhelníků nebo trubek do zdiva</t>
  </si>
  <si>
    <t>210220401R00</t>
  </si>
  <si>
    <t>Montáž vedení hromosvodné - štítků k označení svodů</t>
  </si>
  <si>
    <t>210280002</t>
  </si>
  <si>
    <t>Zkreslení skutečného provedení stavby</t>
  </si>
  <si>
    <t>210280003</t>
  </si>
  <si>
    <t>Zkoušky a prohlídky el rozvodů a zařízení celková prohlídka pro objem mtž prací do 1 000 000 Kč</t>
  </si>
  <si>
    <t>210280004</t>
  </si>
  <si>
    <t>Koordinace s postupem výstavby</t>
  </si>
  <si>
    <t>hod</t>
  </si>
  <si>
    <t>210800526</t>
  </si>
  <si>
    <t>Montáž měděných vodičů CY, HO5V, HO7V, NYY, YY 4 mm2 uložených volně</t>
  </si>
  <si>
    <t>210810045</t>
  </si>
  <si>
    <t>Montáž měděných kabelů CYKY, CYKYD, CYKYDY, NYM, NYY, YSLY 750 V 3x1,5 mm2 uložených pevně</t>
  </si>
  <si>
    <t>210810046</t>
  </si>
  <si>
    <t>Montáž měděných kabelů CYKY, CYKYD, CYKYDY, NYM, NYY, YSLY 750 V 3x2,5 mm2</t>
  </si>
  <si>
    <t>210810055</t>
  </si>
  <si>
    <t>Montáž měděných kabelů CYKY, CYKYD, CYKYDY, NYM, NYY, YSLY 750 V 5x1,5 mm2 uložených pevně</t>
  </si>
  <si>
    <t>210810056</t>
  </si>
  <si>
    <t>Montáž měděných kabelů CYKY, CYKYD, CYKYDY, NYM, NYY, YSLY 750 V 5x2,5 mm2 uložených pevně</t>
  </si>
  <si>
    <t>341110300</t>
  </si>
  <si>
    <t>kabel silový s Cu jádrem CYKY 3x1,5 mm2</t>
  </si>
  <si>
    <t>341110360</t>
  </si>
  <si>
    <t>kabel silový s Cu jádrem CYKY 3x2,5 mm2</t>
  </si>
  <si>
    <t>341110900</t>
  </si>
  <si>
    <t>kabel silový s Cu jádrem CYKY 5x1,5 mm2</t>
  </si>
  <si>
    <t>341110940</t>
  </si>
  <si>
    <t>kabel silový s Cu jádrem CYKY 5x2,5 mm2</t>
  </si>
  <si>
    <t>341408420</t>
  </si>
  <si>
    <t>vodič izolovaný s Cu jádrem H07V-R 4 mm2</t>
  </si>
  <si>
    <t>345355120</t>
  </si>
  <si>
    <t>spínač jednopólový 10A Classic 3553-01289 bílý</t>
  </si>
  <si>
    <t>345356330</t>
  </si>
  <si>
    <t>přepínač sériový 10A 3553-05629 do vlhka z plastu</t>
  </si>
  <si>
    <t>345514850</t>
  </si>
  <si>
    <t>zásuvka krytá pro vlhké prostředí 5518-3929 S šedá 1x DIN.IP44</t>
  </si>
  <si>
    <t>345710620</t>
  </si>
  <si>
    <t>trubka elektroinstalační ohebná LPFLEX z PVC (ČSN)2316</t>
  </si>
  <si>
    <t>348121000</t>
  </si>
  <si>
    <t>Svítidlo dle knihy svítidel ozn. C</t>
  </si>
  <si>
    <t>348144000</t>
  </si>
  <si>
    <t>Svítidlo dle knihy svítidel ozn. B</t>
  </si>
  <si>
    <t>348144100</t>
  </si>
  <si>
    <t>Svítidlo dle knihy svítidel ozn. A</t>
  </si>
  <si>
    <t>354410650</t>
  </si>
  <si>
    <t>tyč jímací s rovným koncem JR 1,5 1500 mm FeZn</t>
  </si>
  <si>
    <t>354410720</t>
  </si>
  <si>
    <t>drát průměr 8 mm FeZn</t>
  </si>
  <si>
    <t>kg</t>
  </si>
  <si>
    <t>354414150</t>
  </si>
  <si>
    <t>podpěra vedení PV 1b 15 FeZn do zdiva 150 mm</t>
  </si>
  <si>
    <t>354415400</t>
  </si>
  <si>
    <t>podpěra vedení FeZn na střechy 100 mm</t>
  </si>
  <si>
    <t>354418310</t>
  </si>
  <si>
    <t>úhelník ochranný OU 2.0 na ochranu svodu 2 m</t>
  </si>
  <si>
    <t>354418650</t>
  </si>
  <si>
    <t>svorka k tyči zemnící SJ02 D28 mm</t>
  </si>
  <si>
    <t>354418750</t>
  </si>
  <si>
    <t>svorka křížová SK pro vodič D6-10 mm</t>
  </si>
  <si>
    <t>354419050</t>
  </si>
  <si>
    <t>svorka připojovací SOc k připojení okapových žlabů</t>
  </si>
  <si>
    <t>354419250</t>
  </si>
  <si>
    <t>svorka zkušební SZ pro lano D6-12 mm   FeZn</t>
  </si>
  <si>
    <t>354420620</t>
  </si>
  <si>
    <t>páska zemnící 30 x 4 mm FeZn</t>
  </si>
  <si>
    <t>735345120</t>
  </si>
  <si>
    <t>tabulka bezpečnostní s tiskem 2 barvy A7 105x74 mm</t>
  </si>
  <si>
    <t>Rozv1</t>
  </si>
  <si>
    <t>Rozváděč RS1</t>
  </si>
  <si>
    <t>122201102R00</t>
  </si>
  <si>
    <t>Odkopávky a  prokopávky nezapažené v hornině 3_x000D_
 přes 100 do 1 000 m3</t>
  </si>
  <si>
    <t>S1 : 236*0,20*1,05</t>
  </si>
  <si>
    <t>S2 : 20*0,30*1,05</t>
  </si>
  <si>
    <t>S3 : 112,5*0,30*1,05</t>
  </si>
  <si>
    <t>S4 : 112*0,47*1,05</t>
  </si>
  <si>
    <t>odkopaná zemina : 146,5695</t>
  </si>
  <si>
    <t>zemina pro dosyp k obrubníkům : -20</t>
  </si>
  <si>
    <t>162701109R00</t>
  </si>
  <si>
    <t>Vodorovné přemístění výkopku příplatek k ceně za každých dalších i započatých 1 000 m přes 10 000 m_x000D_
 z horniny 1 až 4</t>
  </si>
  <si>
    <t>126,5695*3</t>
  </si>
  <si>
    <t>162306111R00</t>
  </si>
  <si>
    <t xml:space="preserve">Vodorovné přemístění výkopku zemina pro zúrodnění, vzdálenost přes 100 do 500 m,  </t>
  </si>
  <si>
    <t>zemina pro dosyp k obrubníkům (na mezideponii a zpět - 2x) : 2*20</t>
  </si>
  <si>
    <t>167103101R00</t>
  </si>
  <si>
    <t>Nakládání výkopku zemina schopná zúrodnění</t>
  </si>
  <si>
    <t>171201201T02</t>
  </si>
  <si>
    <t>Uložení výkopku na skládku, mezideponie</t>
  </si>
  <si>
    <t>181101111R00</t>
  </si>
  <si>
    <t>Úprava pláně v zářezech bez rozlišení horniny, se zhutněním - ručně</t>
  </si>
  <si>
    <t>S1 : 236*1,05</t>
  </si>
  <si>
    <t>S2 : 20*1,05</t>
  </si>
  <si>
    <t>S3 : 112,5*1,05</t>
  </si>
  <si>
    <t>S4 : 112*1,05</t>
  </si>
  <si>
    <t>HI : 37,8*1,05</t>
  </si>
  <si>
    <t>113106121R00</t>
  </si>
  <si>
    <t>Rozebrání komunikací pro pěší s jakýmkoliv ložem a výplní spár_x000D_
 z betonových nebo kameninových dlaždic nebo tvarovek</t>
  </si>
  <si>
    <t>113107620R00</t>
  </si>
  <si>
    <t>Odstranění podkladů nebo krytů z kameniva hrubého drceného, v ploše jednotlivě nad 50 m2, tloušťka vrstvy 200 mm</t>
  </si>
  <si>
    <t>113201111R00</t>
  </si>
  <si>
    <t>Vytrhání obrub chodníkových ležatých</t>
  </si>
  <si>
    <t>569551111R00</t>
  </si>
  <si>
    <t>Zpevnění krajnic nebo komunikací pro pěší zeminou tloušťka po zhutnění 150 mm</t>
  </si>
  <si>
    <t>Za plastový obrubník (š. 300 mm) : 0,3*372,85</t>
  </si>
  <si>
    <t>Za betonový obrubník (š. 300 mm) : 0,3*18</t>
  </si>
  <si>
    <t>180400020RA0</t>
  </si>
  <si>
    <t>Založení trávníku s dodáním osiva parkového, v rovině</t>
  </si>
  <si>
    <t>300011001VC0</t>
  </si>
  <si>
    <t>D+M ŽB prefabrikovaný stěnový prvek hlediště 490/300/550x100mm, rovný</t>
  </si>
  <si>
    <t>Konstrukce hlediště : (4+5+11+5)*2+(7+11)</t>
  </si>
  <si>
    <t>300011002VC0</t>
  </si>
  <si>
    <t>D+M ŽB prefabrikovaný stěnový prvek hlediště 490/490/550x100mm, vnější roh</t>
  </si>
  <si>
    <t>Konstrukce hlediště : 6</t>
  </si>
  <si>
    <t>300011003VC0</t>
  </si>
  <si>
    <t>Příplatek za řezání ŽB prefabrikovaných stěnových prvků hlediště</t>
  </si>
  <si>
    <t>564851111RT2</t>
  </si>
  <si>
    <t>Podklad ze štěrkodrti s rozprostřením a zhutněním frakce 0-32 mm, tloušťka po zhutnění 150 mm</t>
  </si>
  <si>
    <t>S1 - vibrovaná vápenná prosívka : 236*1,05</t>
  </si>
  <si>
    <t>S4 - betonová dlažba melírovaná - tl. 80 mm : 112*1,05</t>
  </si>
  <si>
    <t>564861111RT2</t>
  </si>
  <si>
    <t>Podklad ze štěrkodrti s rozprostřením a zhutněním frakce 0-32 mm, tloušťka po zhutnění 200 mm</t>
  </si>
  <si>
    <t>S2 - betonová dlažba šedá - 100x60x100 mm (ohniště) : 20*1,05</t>
  </si>
  <si>
    <t>S3 - betonová dlažba melírovaná - tl. 60 mm : 112,5*1,05</t>
  </si>
  <si>
    <t>564861111RT4</t>
  </si>
  <si>
    <t>Podklad ze štěrkodrti s rozprostřením a zhutněním frakce 0-63 mm, tloušťka po zhutnění 200 mm</t>
  </si>
  <si>
    <t>S4 - betonová dlažba melírovaná - tl. 80 mm : 112*1,10</t>
  </si>
  <si>
    <t>564871112T00</t>
  </si>
  <si>
    <t>Podklad ze štěrkodrti po zhutnění tloušťky 30 cm, štěrkodrť frakce 0-32 mm</t>
  </si>
  <si>
    <t>HI - betonová dlažba - tl. 60 mm (hlediště) : 37,8*1,1</t>
  </si>
  <si>
    <t>568111111R00</t>
  </si>
  <si>
    <t>Vyztužení podkladní vrstvy z geotextilie, sklon povrchu do 1:5, role šířky 3 m</t>
  </si>
  <si>
    <t>U hlediště : (2*3,1+16,3)*1,0</t>
  </si>
  <si>
    <t>631571004R00</t>
  </si>
  <si>
    <t>Násyp pod podlahy z kameniva z kameniva_x000D_
 ze štěrkopísku 0-32 tř. I</t>
  </si>
  <si>
    <t xml:space="preserve">Hlediště - zásyp prefa stěn : </t>
  </si>
  <si>
    <t>1. patro : 0,18*3,55*1,4*2</t>
  </si>
  <si>
    <t>2.patro : 0,50*(4,7*1,3*2+3,14*2,0*2,0)</t>
  </si>
  <si>
    <t>67352020R</t>
  </si>
  <si>
    <t>geotextilie PP; funkce separační, ochranná, výztužná, filtrační; plošná hmotnost 100 g/m2; tl. při 2 kPa 0,45 mm</t>
  </si>
  <si>
    <t>U hlediště : (2*3,1+16,3)*1,0*1,15</t>
  </si>
  <si>
    <t>564922105RT1</t>
  </si>
  <si>
    <t>Mlatový kryt z mechanicky zpevněného kameniva (MZK) frakce 0-4 mm Mlatový kryt z mech.zpevněného kameniva tl. 5 cm, prosívka fr. 0-4 mm</t>
  </si>
  <si>
    <t>S1 - vibrovaná vápenná prosívka : 236</t>
  </si>
  <si>
    <t>596215021R00</t>
  </si>
  <si>
    <t>Kladení zámkové dlažby do drtě tloušťka dlažby 60 mm, tloušťka lože 40 mm</t>
  </si>
  <si>
    <t>S2 - betonová dlažba šedá - 100x60x100 mm (ohniště) : 20</t>
  </si>
  <si>
    <t>S3 - betonová dlažba melírovaná - tl. 60 mm : 3*4,0+100,5</t>
  </si>
  <si>
    <t>HI - betonová dlažba - tl. 60 mm (hlediště) : 37,8-10,368</t>
  </si>
  <si>
    <t>předláždění stávajících ploch v místech návaznosti nových ploch : 22</t>
  </si>
  <si>
    <t>596215040R00</t>
  </si>
  <si>
    <t>Kladení zámkové dlažby do drtě tloušťka dlažby 80 mm, tloušťka lože 40 mm</t>
  </si>
  <si>
    <t>S4 - betonová dlažba melírovaná - tl. 80 mm : 112</t>
  </si>
  <si>
    <t>596215029R00</t>
  </si>
  <si>
    <t>Kladení zámkové dlažby do drtě příplatek za více tvarů dlažby tloušťky 6 mm</t>
  </si>
  <si>
    <t>596215049R00</t>
  </si>
  <si>
    <t>Kladení zámkové dlažby do drtě příplatek za více tvarů dlažby tloušťky 80 mm</t>
  </si>
  <si>
    <t>596245021R00</t>
  </si>
  <si>
    <t>Kladení zámkové dlažby do MC tloušťka dlažby 60 mm, tloušťka lože 40 mm</t>
  </si>
  <si>
    <t>Dlažba hlediště u prefa stěny : 0,3*(2*2,6+2*2,7+2*5,7+3,14*4,0)</t>
  </si>
  <si>
    <t>596291111R00</t>
  </si>
  <si>
    <t>Řezání zámkové dlažby tloušťky 60 mm</t>
  </si>
  <si>
    <t>S2 - betonová dlažba šedá - 100x60x200 mm (ohniště) : 12</t>
  </si>
  <si>
    <t>S3 - betonová dlažba melírovaná - tl. 60 mm : 30</t>
  </si>
  <si>
    <t>HI - betonová dlažba - tl. 60 mm (hlediště) : 50</t>
  </si>
  <si>
    <t>596291113R00</t>
  </si>
  <si>
    <t>Řezání zámkové dlažby tloušťky 80 mm</t>
  </si>
  <si>
    <t>S4 - betonová dlažba melírovaná - tl. 80 mm : 90</t>
  </si>
  <si>
    <t>918101111T00</t>
  </si>
  <si>
    <t>Lože pod obrubníky nebo obruby dlažeb z C 20/25</t>
  </si>
  <si>
    <t>Betonové lože pod dlažbu hlediště u prefa stěny : 0,2*0,1*(2*2,6+2*2,7+2*5,7+3,14*4,0)</t>
  </si>
  <si>
    <t>DOD 01</t>
  </si>
  <si>
    <t>Dodávka - betonová dlažba šedá, tl. 60 mm</t>
  </si>
  <si>
    <t>DOD 02</t>
  </si>
  <si>
    <t>Dodávka - betonová dlažba různoformátová (melírovaná), tl. 60 mm</t>
  </si>
  <si>
    <t>Začátek provozního součtu</t>
  </si>
  <si>
    <t xml:space="preserve">  S3 - betonová dlažba melírovaná - tl. 60 mm : 112,5*1,05</t>
  </si>
  <si>
    <t>Konec provozního součtu</t>
  </si>
  <si>
    <t>zaokr. : 120</t>
  </si>
  <si>
    <t>DOD 03</t>
  </si>
  <si>
    <t>Dodávka - betonová dlažba různoformátová, tl. 60 mm</t>
  </si>
  <si>
    <t xml:space="preserve">  HI - betonová dlažba - tl. 60 mm (hlediště) : 37,8*1,05</t>
  </si>
  <si>
    <t>zaokr. : 40</t>
  </si>
  <si>
    <t>DOD 04</t>
  </si>
  <si>
    <t>Dodávka - betonová dlažba různoformátová (melírovaná), tl. 80 mm</t>
  </si>
  <si>
    <t xml:space="preserve">  S4 - betonová dlažba melírovaná - tl. 80 mm : 112*1,05</t>
  </si>
  <si>
    <t>916561111RT2</t>
  </si>
  <si>
    <t>Osazení záhonového obrubníku betonového včetně dodávky obrubníků_x000D_
 rozměrů 500/50/200 mm, do lože z betonu prostého C 12/15, s boční opěrou z betonu prostého</t>
  </si>
  <si>
    <t>ohniště : 4,7</t>
  </si>
  <si>
    <t>lavky : 3*(1+4+1)</t>
  </si>
  <si>
    <t>916581112R00</t>
  </si>
  <si>
    <t>Osazení zahradních obrubníků obrubník zapuštěný</t>
  </si>
  <si>
    <t>okolo mlatového chodníku : 3,1+2,55+2+3,2+1,05+1,6+7,5+1,3+2,85+1,35+1,85+1,0+2+1+2+1,65+2,75+1,95+1,3+1+2+1+1,7+4,8+1+2+1+1,2+1,1</t>
  </si>
  <si>
    <t>2,55+1,05+3,5+1,15+2,15+1,15+1,85+1+2+1+1,8+1,1+2,4+1,05+0,95+1+4,8+1+8,1+1,3+1,25+1,5+1,25+1,3+4,3+1,15</t>
  </si>
  <si>
    <t>2,65+8,25+1+6,85+1+3,75+6,95+5,35+2,45+6,15+2,45+5,35+10,75+20,5+10,55+14,5+3,1</t>
  </si>
  <si>
    <t>2,7+2,7+3,65+3,3+13,2+10,4+12,8+1+1+14,5+1+4,75+6,7+1,3+2,7</t>
  </si>
  <si>
    <t>okolo betonové dlažby tl. 60 mm : 7,55+1,65+2,2+6,3+2,2+1,65+7,75</t>
  </si>
  <si>
    <t>okolo betonové dlažby tl. 80 mm : 0,45+3,9+1+3,1+16,3+3,1+1+5,3+4,3+0,9+0,45</t>
  </si>
  <si>
    <t>918101112T00</t>
  </si>
  <si>
    <t>Příplatek za beton C16/20 - lože pod obrubníky nebo obruby dlažeb</t>
  </si>
  <si>
    <t>28324465R</t>
  </si>
  <si>
    <t>hřeb kotevní pro obrubník rozměry 250 x 30 mm; materiál plast</t>
  </si>
  <si>
    <t xml:space="preserve">  4 ks/m : 373*4</t>
  </si>
  <si>
    <t>zaokr. : 1500</t>
  </si>
  <si>
    <t>28324468R</t>
  </si>
  <si>
    <t>obrubník zahradní materiál plast; neviditelný; l = 1 000,0 mm; h = 80,0 mm; tl = 4 mm; barva černá</t>
  </si>
  <si>
    <t xml:space="preserve">    372,85*1,05</t>
  </si>
  <si>
    <t>zaokr. : 400</t>
  </si>
  <si>
    <t>950021001VC0</t>
  </si>
  <si>
    <t>Opláštění zábradlí hlediště - cementotřísková deska s poovrchovou úpravou, tl. 16 mm</t>
  </si>
  <si>
    <t>viz PD : (2*5,8*1,3+3,3*1,9)*2*1,1</t>
  </si>
  <si>
    <t>998223011R00</t>
  </si>
  <si>
    <t>Přesun hmot pozemních komunikací, kryt dlážděný jakékoliv délky objektu</t>
  </si>
  <si>
    <t xml:space="preserve">15,16,17,18,19,20,21,23,24,25,26,27,30,31,32,33,38,42, : </t>
  </si>
  <si>
    <t>Součet: : 361,19857</t>
  </si>
  <si>
    <t>764817118R00</t>
  </si>
  <si>
    <t xml:space="preserve">Oplechování  zdí (atik), z lakovaného pozinkovaného plechu, rš 180 mm, dodávka a montáž </t>
  </si>
  <si>
    <t>Oplechování stěny hlediště (v segmentech á 550 mm) : 15</t>
  </si>
  <si>
    <t>764817121T01</t>
  </si>
  <si>
    <t>Oplechování kruhových otvorů ve stěně z lak.Pz plechu, rš 100 mm</t>
  </si>
  <si>
    <t>8*2,2</t>
  </si>
  <si>
    <t xml:space="preserve">45,46, : </t>
  </si>
  <si>
    <t>Součet: : 0,02641</t>
  </si>
  <si>
    <t>766011001VC0</t>
  </si>
  <si>
    <t>D+M podsedák dřevěný (modřín) 80/80-500 mm ve vzdálenosti 100 mm, vč. kotvení</t>
  </si>
  <si>
    <t>podsedák hlediště : 180</t>
  </si>
  <si>
    <t>998766201R00</t>
  </si>
  <si>
    <t>Přesun hmot pro konstrukce truhlářské v objektech výšky do 6 m</t>
  </si>
  <si>
    <t xml:space="preserve">48, : </t>
  </si>
  <si>
    <t>Součet: : 180,00000</t>
  </si>
  <si>
    <t>D+M ocelová konstrukce zábradlí obloukového, vč. kotvení a povrchové úpravy</t>
  </si>
  <si>
    <t>Zábradlí hlediště, viz PD : 2*5,8+3,3</t>
  </si>
  <si>
    <t xml:space="preserve">50, : </t>
  </si>
  <si>
    <t>Součet: : 298,00000</t>
  </si>
  <si>
    <t>979990003T00</t>
  </si>
  <si>
    <t>Poplatek za skládku - horniny</t>
  </si>
  <si>
    <t>Dem.hmotnost položky pořadí 11 : 85,80000</t>
  </si>
  <si>
    <t>979990103R00</t>
  </si>
  <si>
    <t>Poplatek za skládku beton do 30x30 cm</t>
  </si>
  <si>
    <t>Dem.hmotnost položky pořadí 10 : 26,91000</t>
  </si>
  <si>
    <t>Dem.hmotnost položky pořadí 12 : 52,80000</t>
  </si>
  <si>
    <t>979086112R00</t>
  </si>
  <si>
    <t xml:space="preserve">Vodorovná doprava suti a vybouraných hmot nakládání nebo překládání suti a vybouraných hmot na dopravní prostředek při vodorovné dopravě,  ,  </t>
  </si>
  <si>
    <t>POL1_9</t>
  </si>
  <si>
    <t xml:space="preserve">Demontážní hmotnosti z položek s pořadovými čísly: : </t>
  </si>
  <si>
    <t xml:space="preserve">10,11,12, : </t>
  </si>
  <si>
    <t>Součet: : 165,51000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</si>
  <si>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</si>
  <si>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</si>
  <si>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</si>
  <si>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</si>
  <si>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Součet: : 1986,12000</t>
  </si>
  <si>
    <t>979093111R00</t>
  </si>
  <si>
    <t>Uložení suti na skládku bez zhutnění</t>
  </si>
  <si>
    <t>122201101R00</t>
  </si>
  <si>
    <t>Odkopávky a  prokopávky nezapažené v hornině 3_x000D_
 do 100 m3</t>
  </si>
  <si>
    <t>DP : 205*0,385*1,1</t>
  </si>
  <si>
    <t>139601102R00</t>
  </si>
  <si>
    <t>Ruční výkop jam, rýh a šachet v hornině 3</t>
  </si>
  <si>
    <t xml:space="preserve">SWO prvky - předpoklad : </t>
  </si>
  <si>
    <t>1 : 0,3*0,3*0,8*5</t>
  </si>
  <si>
    <t>2 : 0,3*0,3*0,8*2</t>
  </si>
  <si>
    <t>3 : 0,3*0,3*0,8*3</t>
  </si>
  <si>
    <t>4 : 0,3*0,3*0,8*4</t>
  </si>
  <si>
    <t>5 : 0,3*0,3*0,8*3</t>
  </si>
  <si>
    <t>6 : 0,3*0,3*0,8*2</t>
  </si>
  <si>
    <t>7 : 0,3*0,3*0,8*1</t>
  </si>
  <si>
    <t>8 : 0,3*0,3*0,8*1</t>
  </si>
  <si>
    <t>9 : 0,3*0,3*0,8*1</t>
  </si>
  <si>
    <t>10 : 0,3*0,3*0,8*1</t>
  </si>
  <si>
    <t>11 : 0,3*0,3*0,8*1</t>
  </si>
  <si>
    <t xml:space="preserve">Mobiliář : </t>
  </si>
  <si>
    <t>Lavičky : (2*0,3*0,6*0,7)*15</t>
  </si>
  <si>
    <t>Odpadkové koše : (0,3*0,3*0,7)*3</t>
  </si>
  <si>
    <t>Koeficient: 0,15</t>
  </si>
  <si>
    <t>Položka pořadí 1 : 86,82000</t>
  </si>
  <si>
    <t>Položka pořadí 2 : 6,55000</t>
  </si>
  <si>
    <t>Položka pořadí 3 : 93,37000</t>
  </si>
  <si>
    <t>275310030RA0</t>
  </si>
  <si>
    <t>Základové patky z betonu prostého včetně bednění z betonu C 16/20 , štěrkopískový poklad 100 mm</t>
  </si>
  <si>
    <t>289970111R00</t>
  </si>
  <si>
    <t>Geotextílie separační, filtrační, zpevňující polypropylén, 300 g/m2</t>
  </si>
  <si>
    <t>DP : 205*1,1</t>
  </si>
  <si>
    <t>564762111R00</t>
  </si>
  <si>
    <t>Podklad nebo kryt z kameniva hrubého s výplň. kam. tloušťka po zhutnění 200 mm</t>
  </si>
  <si>
    <t>564831111RT2</t>
  </si>
  <si>
    <t>Podklad ze štěrkodrti s rozprostřením a zhutněním frakce 0-32 mm, tloušťka po zhutnění 100 mm</t>
  </si>
  <si>
    <t>DP : 205</t>
  </si>
  <si>
    <t>564201110T00</t>
  </si>
  <si>
    <t>Podklad z písku po zhutnění tloušťky 2 cm, štěrkopísek frakce 0-4 mm</t>
  </si>
  <si>
    <t>Položka pořadí 10 : 205,00000</t>
  </si>
  <si>
    <t>564201110T01</t>
  </si>
  <si>
    <t>Podklad ze štěrku po zhutnění tloušťky 3 cm, štěrkopísek frakce 4-8 mm</t>
  </si>
  <si>
    <t>589011001VC0</t>
  </si>
  <si>
    <t>Kryt sportovních ploch - pružná podložka (gum.granulát, PU pojivo), tl. 25 mm</t>
  </si>
  <si>
    <t>DP (10 dopadových ploch) - viz PD : 205</t>
  </si>
  <si>
    <t>589011002VC0</t>
  </si>
  <si>
    <t>Kryt sportovních ploch - polyuretanový povrch, tl. 10 mm</t>
  </si>
  <si>
    <t>916231001RT3</t>
  </si>
  <si>
    <t>Osazení obrub ploch pro tělovýchovu obrubník, betonová, přírodní 50x5x20cm</t>
  </si>
  <si>
    <t>Okolo SWO prvků : (3,1+0,7*3+2,55)+(3,14*1,5)*4+(3,14*8)+(3,14*4+3*2)+(3,14*2,4+1,5*2)*2+(3,14*6)+(3,14*2,2+1,2+1,4+1,8+3,2+1,2+1,4+1,8+3,2)</t>
  </si>
  <si>
    <t>901101001VC0</t>
  </si>
  <si>
    <t>D+M cvičební prvky SWO - 11 kusů</t>
  </si>
  <si>
    <t>soubor</t>
  </si>
  <si>
    <t>901101002VC0</t>
  </si>
  <si>
    <t>D+M lavička (betonová konstrukce, dřevěný povrch), 1600x450x450 mm</t>
  </si>
  <si>
    <t>viz PD : 15</t>
  </si>
  <si>
    <t>901101003VC0</t>
  </si>
  <si>
    <t>D+M odpadkový koš (betonová konstrukce, dřevěné opláštění, plechová výplň), 800/400 mm</t>
  </si>
  <si>
    <t>viz PD : 3</t>
  </si>
  <si>
    <t>998235012T00</t>
  </si>
  <si>
    <t>Přesun hmot pro hřiště</t>
  </si>
  <si>
    <t xml:space="preserve">8,9,10,11,12,13,14,15, : </t>
  </si>
  <si>
    <t>Součet: : 220,89999</t>
  </si>
  <si>
    <t>184807111R00</t>
  </si>
  <si>
    <t>Ochrana stromu bedněním - zřízení</t>
  </si>
  <si>
    <t>10 ks : 3,0*1,5*10</t>
  </si>
  <si>
    <t>184807112R00</t>
  </si>
  <si>
    <t>Ochrana stromu bedněním - odstranění</t>
  </si>
  <si>
    <t>Položka pořadí 2 : 45,00000</t>
  </si>
  <si>
    <t>112100001RA0</t>
  </si>
  <si>
    <t>Odstranění stromů kácení stromů o průměru kmene do 500 mm, odstranění pařezů včetně odvozu, spálení větví</t>
  </si>
  <si>
    <t>112100102RA0</t>
  </si>
  <si>
    <t>Odstranění stromů pařezů průměr 30-40 cm, odklizení, úprava terénu</t>
  </si>
  <si>
    <t>162306112R00</t>
  </si>
  <si>
    <t>Vodorovné přemístění zemin pro zúrodnění do 1000 m</t>
  </si>
  <si>
    <t>Dovoz ornice : 2028*0,15</t>
  </si>
  <si>
    <t>162706119R00</t>
  </si>
  <si>
    <t>Příplatek za dalších 1000 m přemístění zemin</t>
  </si>
  <si>
    <t>do 20 km : 19*304,2</t>
  </si>
  <si>
    <t>Nakládání výkopku zeminy schopné zúrodnění</t>
  </si>
  <si>
    <t>181301112R00</t>
  </si>
  <si>
    <t>Rozprostření a urovnání ornice v rovině v souvislé ploše přes 500 m2, tloušťka vrstvy přes 100 do 150 mm</t>
  </si>
  <si>
    <t>180402111R00</t>
  </si>
  <si>
    <t>Založení trávníku parkového výsevem v rovině</t>
  </si>
  <si>
    <t>Zelená plocha - viz PD : 2028</t>
  </si>
  <si>
    <t>183101213R00</t>
  </si>
  <si>
    <t>Hloub. jamek s výměnou 50% půdy do 0,05 m3, 1:5</t>
  </si>
  <si>
    <t>Výsadba keře - viz PD : 120</t>
  </si>
  <si>
    <t>183101215R00</t>
  </si>
  <si>
    <t>Hloub. jamek s výměnou 50% půdy do 0,4 m3 sv.1:5</t>
  </si>
  <si>
    <t>Výsadba stromu - viz PD : 22</t>
  </si>
  <si>
    <t>183403114R00</t>
  </si>
  <si>
    <t>Obdělání půdy kultivátorováním v rovině</t>
  </si>
  <si>
    <t>183403131R00</t>
  </si>
  <si>
    <t>Obdělání půdy rytím do 20 cm hor. 1 až 2, v rovině</t>
  </si>
  <si>
    <t>183403153R00</t>
  </si>
  <si>
    <t>Obdělání půdy hrabáním, v rovině</t>
  </si>
  <si>
    <t>183403161R00</t>
  </si>
  <si>
    <t>Obdělání půdy válením, v rovině</t>
  </si>
  <si>
    <t>184102116R00</t>
  </si>
  <si>
    <t>Výsadba dřevin s balem D do 80 cm, v rovině</t>
  </si>
  <si>
    <t>184102211R00</t>
  </si>
  <si>
    <t>Výsadba keře bez balu výšky do 1 m, v rovině</t>
  </si>
  <si>
    <t>184102291R00</t>
  </si>
  <si>
    <t>Příplatek za výsadbu do nádob, v rovině</t>
  </si>
  <si>
    <t>184202111R00</t>
  </si>
  <si>
    <t>Ukotvení dřeviny kůly D do 10 cm, dl. do 2 m</t>
  </si>
  <si>
    <t>184802111R00</t>
  </si>
  <si>
    <t>Chem. odplevelení před založ. postřikem, v rovině</t>
  </si>
  <si>
    <t>184901111R00</t>
  </si>
  <si>
    <t>Osazení kůlů k dřevině s uvázáním, dl. kůlů do 2 m</t>
  </si>
  <si>
    <t>Výsadba stromu (3 kusy/strom) : 22*3</t>
  </si>
  <si>
    <t>184921096R00</t>
  </si>
  <si>
    <t>Mulčování rostlin tl. do 0,15 m rovina</t>
  </si>
  <si>
    <t>stromy (1 m2) : 22*1</t>
  </si>
  <si>
    <t>keře (0,25 m2) : 120*0,25</t>
  </si>
  <si>
    <t>185802113R00</t>
  </si>
  <si>
    <t>Hnojení umělým hnojivem v rovině</t>
  </si>
  <si>
    <t>185804312R00</t>
  </si>
  <si>
    <t>Zalití rostlin vodou plochy nad 20 m2</t>
  </si>
  <si>
    <t>trávník (0,15 m3/m2) - 1x denně po dobu 10 dní : 0,015*2028*1*10</t>
  </si>
  <si>
    <t>stromy (0,05 m3/kus) - 10x : 0,05*22*10</t>
  </si>
  <si>
    <t>keře (0,02 m3/kus) - 10x : 0,02*120*10</t>
  </si>
  <si>
    <t>00572440R</t>
  </si>
  <si>
    <t>směs travní hřištní, pro vysokou zátěž</t>
  </si>
  <si>
    <t>10391500R</t>
  </si>
  <si>
    <t>kůra mulčovací; balení PE po 70 litrech</t>
  </si>
  <si>
    <t xml:space="preserve">  stromy (1 m2) : 22*1*0,15</t>
  </si>
  <si>
    <t xml:space="preserve">  keře (0,25 m2) : 120*0,25*0,15</t>
  </si>
  <si>
    <t xml:space="preserve">  Mezisoučet</t>
  </si>
  <si>
    <t xml:space="preserve">  pytel (70 l) : 7,8/0,07</t>
  </si>
  <si>
    <t>112</t>
  </si>
  <si>
    <t>25191155R</t>
  </si>
  <si>
    <t>hnojivo bezchloridové</t>
  </si>
  <si>
    <t>25234010.AR</t>
  </si>
  <si>
    <t>herbicid totální; účinná látka izopropylaminová sůl glyphosatu; hubení dvouděložných plevelů, jednoděložných plevelů</t>
  </si>
  <si>
    <t>l</t>
  </si>
  <si>
    <t>60850015R</t>
  </si>
  <si>
    <t>kůl vyvazovací l = 250,0 cm; průměr 60 mm; impregnace; jeden konec fazeta; druhý konec špice</t>
  </si>
  <si>
    <t>60850030R</t>
  </si>
  <si>
    <t>příčka spojovací půlkulatá; l = 50,0 cm; průměr 80 mm; impregnace; jeden konec rovně zaříznutý; druhý konec rovně zaříznutý</t>
  </si>
  <si>
    <t>67511021R</t>
  </si>
  <si>
    <t>páska vázací jutová; š = 12,0 mm; l = 15,00 m</t>
  </si>
  <si>
    <t>0,37*2</t>
  </si>
  <si>
    <t>DOD -01</t>
  </si>
  <si>
    <t>Dodávka - listnatý strom, výška 2-3 m</t>
  </si>
  <si>
    <t>DOD -02</t>
  </si>
  <si>
    <t>Dodávka - stálozelený keř, výška 0,5 m</t>
  </si>
  <si>
    <t>961011001VC0</t>
  </si>
  <si>
    <t>Demontáž stávajících laviček, včetně odvozu a likvidace</t>
  </si>
  <si>
    <t>998231311R00</t>
  </si>
  <si>
    <t>Přesun hmot pro sadovnické a krajin. úpravy do 5km</t>
  </si>
  <si>
    <t xml:space="preserve">2,20,22,26,27,28,29,30,31,32,33,34, : </t>
  </si>
  <si>
    <t>Součet: : 0,23293</t>
  </si>
  <si>
    <t>obrubníky : 0,6*0,3*(8,75+101,55+37,1)</t>
  </si>
  <si>
    <t>122201109R00</t>
  </si>
  <si>
    <t>Odkopávky a  prokopávky nezapažené v hornině 3_x000D_
 příplatek k cenám za lepivost horniny</t>
  </si>
  <si>
    <t>Položka pořadí 1 : 26,53000</t>
  </si>
  <si>
    <t>patky pro sloupky : 0,3*0,3*(0,8-0,3)*61*1,15</t>
  </si>
  <si>
    <t>Položka pořadí 3 : 3,16000</t>
  </si>
  <si>
    <t>Položka pořadí 4 : 29,69000</t>
  </si>
  <si>
    <t xml:space="preserve">Polštáře zhutněné pod základy štěrkopísek tříděný,  </t>
  </si>
  <si>
    <t>pas v místě křížení oplocení a kanalizace : 5*0,4*0,1</t>
  </si>
  <si>
    <t>274321321R00</t>
  </si>
  <si>
    <t>Beton základových pasů železový třídy C 20/25</t>
  </si>
  <si>
    <t>pas v místě křížení oplocení a kanalizace : 5*0,3*0,2</t>
  </si>
  <si>
    <t>274351215RT1</t>
  </si>
  <si>
    <t>Bednění stěn základových pasů zřízení</t>
  </si>
  <si>
    <t>pas v místě křížení oplocení a kanalizace : 5*0,2*2</t>
  </si>
  <si>
    <t>274351216R00</t>
  </si>
  <si>
    <t>Bednění stěn základových pasů odstranění</t>
  </si>
  <si>
    <t>274361821R00</t>
  </si>
  <si>
    <t>Výztuž základových pasů z betonářské oceli 10 505 (R)</t>
  </si>
  <si>
    <t>pas v místě křížení oplocení a kanalizace : 4*(5+0,5)*0,000888*1,1</t>
  </si>
  <si>
    <t>(5+0,5)/0,2*1,0*0,000395*1,1</t>
  </si>
  <si>
    <t>275313621R00</t>
  </si>
  <si>
    <t>Beton základových patek prostý třídy C 20/25</t>
  </si>
  <si>
    <t>patky pro sloupky : 0,3*0,3*0,8*61*1,15</t>
  </si>
  <si>
    <t>564231111R00</t>
  </si>
  <si>
    <t>Podklad nebo podsyp ze štěrkopísku tloušťka po zhutnění 100 mm</t>
  </si>
  <si>
    <t>dlažba podél obrubníků : 0,5*(8,75+101,55+37,1)</t>
  </si>
  <si>
    <t>podél obrubníků : 0,5*(8,75+101,55+37,1)</t>
  </si>
  <si>
    <t>73,7*1,1</t>
  </si>
  <si>
    <t>916561111RT7</t>
  </si>
  <si>
    <t>Osazení záhonového obrubníku betonového včetně dodávky obrubníků_x000D_
 1000/50/200 mm, do lože z betonu prostého C 12/15, s boční opěrou z betonu prostého</t>
  </si>
  <si>
    <t>obrubníky : 8,75+101,55+37,1</t>
  </si>
  <si>
    <t>Položka pořadí 17 : 147,40000</t>
  </si>
  <si>
    <t xml:space="preserve">  4 ks/m : 157,4*4</t>
  </si>
  <si>
    <t>zaokr. : 630</t>
  </si>
  <si>
    <t xml:space="preserve">    147,4*1,03</t>
  </si>
  <si>
    <t>zaokr. : 150</t>
  </si>
  <si>
    <t>cementotřískové obložení : 2*40*1,9</t>
  </si>
  <si>
    <t>596811111RT2</t>
  </si>
  <si>
    <t>Kladení dlažby z betonových nebo kameninových dlaždic včetně dodávky dlaždic_x000D_
 betonových, rozměru 30/30 mm, tloušťky 33 mm, do lože z kameniva těženého</t>
  </si>
  <si>
    <t>podél obrubníků : 0,3*(8,75+101,55+37,1)</t>
  </si>
  <si>
    <t>338171122R00</t>
  </si>
  <si>
    <t>Osazování sloupků a vzpěr plotových ocelových výšky do 2,60 m, se zabetonováním do 0,5 m3 do předem připravených jamek betonem C 25/30</t>
  </si>
  <si>
    <t>Samostatně stojící slopky : 42</t>
  </si>
  <si>
    <t>Sloupky rámu oplocení (5ks) : 5*4</t>
  </si>
  <si>
    <t>767011002VC0</t>
  </si>
  <si>
    <t>D+M ocel.konstrukce vynesení oplocení nad vedením kanalizace</t>
  </si>
  <si>
    <t>767914200T00</t>
  </si>
  <si>
    <t>ze svařovaných panelů H do 2,0 m</t>
  </si>
  <si>
    <t>7,5+1,25+6*10+1,45+35+2,05+2,5+0,75</t>
  </si>
  <si>
    <t>767914201T00</t>
  </si>
  <si>
    <t>Zkrácení svařovaných panelů H do 2,0 m</t>
  </si>
  <si>
    <t>2,0*4</t>
  </si>
  <si>
    <t>902011001VC0</t>
  </si>
  <si>
    <t>Úprava oplocení u stáv. brány</t>
  </si>
  <si>
    <t>76701101</t>
  </si>
  <si>
    <t>Ocelová rámová konstrukce, v. 1,9m, d. 10m, jackl 60/60 mm, nátěr</t>
  </si>
  <si>
    <t>rám pro oplocení z cementotřískových desek : 4</t>
  </si>
  <si>
    <t>76701102</t>
  </si>
  <si>
    <t>Ocelový sloupek, v. 2,6m, jackl 60/60 mm, plastová krytka, nátěr</t>
  </si>
  <si>
    <t>76701103</t>
  </si>
  <si>
    <t>Plotový panel poplast., výška 1850 mm, oka 50x200x6/5 mm</t>
  </si>
  <si>
    <t>3+1+6*4+1+14+1+1</t>
  </si>
  <si>
    <t>2,7*2</t>
  </si>
  <si>
    <t>767900040RA0</t>
  </si>
  <si>
    <t>Demontáž oplocení rámového</t>
  </si>
  <si>
    <t>8,75+101,5+39,5+0,75</t>
  </si>
  <si>
    <t>961100015RA0</t>
  </si>
  <si>
    <t>Bourání základů z betonu prostého</t>
  </si>
  <si>
    <t>patky sloupků : 0,3*0,3*0,5*(150/2,5)</t>
  </si>
  <si>
    <t>998152121R00</t>
  </si>
  <si>
    <t>Přesun hmot pro oplocení a objekty zvláštní,monol. vodorovně do 50 m výšky do 3 m</t>
  </si>
  <si>
    <t xml:space="preserve">8,9,10,12,13,14,16,17,21,22,23,24,31, : </t>
  </si>
  <si>
    <t>Součet: : 63,59596</t>
  </si>
  <si>
    <t>766416142R00</t>
  </si>
  <si>
    <t>Montáž obložení stěn, sloupů a pilířů o ploše přes 5 m2, panely obkladovými, z aglomerovaných desek, velikosti přes 0,6 do 1,5 m2</t>
  </si>
  <si>
    <t>2*40*1,9</t>
  </si>
  <si>
    <t>998766101R00</t>
  </si>
  <si>
    <t xml:space="preserve">36,37, : </t>
  </si>
  <si>
    <t>Součet: : 5,81464</t>
  </si>
  <si>
    <t>(1,25*3,35*2*4*4)*2</t>
  </si>
  <si>
    <t>210100002</t>
  </si>
  <si>
    <t>Ukončení vodičů v rozváděči nebo na přístroji včetně zapojení průřezu žíly do 6 mm2</t>
  </si>
  <si>
    <t>210100013</t>
  </si>
  <si>
    <t>Ukončení vodičů v rozváděči nebo na přístroji včetně zapojení průřezu žíly do 4 mm2</t>
  </si>
  <si>
    <t>210110001</t>
  </si>
  <si>
    <t>Montáž nástěnný vypínač nn jednopólový pro prostředí základní nebo vlhké</t>
  </si>
  <si>
    <t>210170133S</t>
  </si>
  <si>
    <t>Montáž čerpada do jímky 3fázových - s plovákovým spínačem 600l/hod</t>
  </si>
  <si>
    <t>210191501</t>
  </si>
  <si>
    <t>Montáž skříní pojistkových tenkocementových přípojkových v pilíři SP 0 až 2/1, ER 1.0 a 1.1</t>
  </si>
  <si>
    <t>210204002R00</t>
  </si>
  <si>
    <t>Montáž stožárů osvětlení parkových ocelových</t>
  </si>
  <si>
    <t>210204201</t>
  </si>
  <si>
    <t>Montáž elektrovýzbroje stožárů osvětlení 1 okruh</t>
  </si>
  <si>
    <t>210220002</t>
  </si>
  <si>
    <t>Montáž uzemňovacích vedení vodičů FeZn pomocí svorek na povrchu drátem nebo lanem do 10 mm</t>
  </si>
  <si>
    <t>Zkoušky a prohlídky el rozvodů a zařízení celková prohlídka pro objem mtž prací do 500 000 Kč</t>
  </si>
  <si>
    <t>210810010</t>
  </si>
  <si>
    <t>Montáž měděných kabelů CYKY, CYKYD, CYKYDY, NYM, NYY, YSLY 750 V 4x2,5 mm2 uložených volně</t>
  </si>
  <si>
    <t>210810011</t>
  </si>
  <si>
    <t>Montáž měděných kabelů CYKY, CYKYD, CYKYDY, NYM, NYY, YSLY 750 V 4x4 mm2 uložených volně</t>
  </si>
  <si>
    <t>210810013R00</t>
  </si>
  <si>
    <t>Montáž měděných kabelů CYKY, CYKYD, CYKYDY, NYM, NYY, YSLY 750 V 4x10mm2 uložených volně</t>
  </si>
  <si>
    <t>210950202</t>
  </si>
  <si>
    <t>Příplatek na zatahování kabelů hmotnosti do 2 kg do tvárnicových tras a kolektorů</t>
  </si>
  <si>
    <t>316740610</t>
  </si>
  <si>
    <t>stožár osvětlovací K 3 - 133/89/60 žárově zinkovaný - sadový</t>
  </si>
  <si>
    <t>341110640</t>
  </si>
  <si>
    <t>kabel silový s Cu jádrem CYKY 4x2,5 mm2</t>
  </si>
  <si>
    <t>341110680</t>
  </si>
  <si>
    <t>kabel silový s Cu jádrem CYKY 4x4 mm2</t>
  </si>
  <si>
    <t>341110760</t>
  </si>
  <si>
    <t>kabel silový s Cu jádrem CYKY 4x10 mm2</t>
  </si>
  <si>
    <t>354410730</t>
  </si>
  <si>
    <t>drát průměr 10 mm FeZn</t>
  </si>
  <si>
    <t>357116460</t>
  </si>
  <si>
    <t>rozvaděč elektroměrový plastový ER 211/PVP7P 63 A</t>
  </si>
  <si>
    <t>358117900</t>
  </si>
  <si>
    <t>spínač vačkový S 25 VL 01 IP54</t>
  </si>
  <si>
    <t>426110990</t>
  </si>
  <si>
    <t>čerpadlo ponorné kalové 65-KDFU-130-10-AO-03-9</t>
  </si>
  <si>
    <t>HZS</t>
  </si>
  <si>
    <t>Práce neoceněné ceníkovými položkami - rezerva na nepředvídané</t>
  </si>
  <si>
    <t>111311000</t>
  </si>
  <si>
    <t>Sejmutí drnu jakékoliv tloušťky</t>
  </si>
  <si>
    <t>131511700</t>
  </si>
  <si>
    <t>Hloubení nezapažených jam ručně stožárů veřejného osvětlení hornina třídy 5</t>
  </si>
  <si>
    <t>132511316</t>
  </si>
  <si>
    <t>Hloubení nezapažených rýh ručně šířky 35 cm hloubky 60 cm hornina třídy 5</t>
  </si>
  <si>
    <t>174511316</t>
  </si>
  <si>
    <t>Zásyp rýh ručně šířky 35 cm hloubky 60 cm hornina třídy 5</t>
  </si>
  <si>
    <t>270322500</t>
  </si>
  <si>
    <t>Základové konstrukce ze ŽB tř. C 20/25</t>
  </si>
  <si>
    <t>345713510</t>
  </si>
  <si>
    <t>trubka elektroinstalační ohebná Kopoflex, HDPE+LDPE KF 09050</t>
  </si>
  <si>
    <t>388791210</t>
  </si>
  <si>
    <t>Osazení trubních kabelových prostupů plastových do rýhy obsyp pískem průměru do 10 cm</t>
  </si>
  <si>
    <t>451571410</t>
  </si>
  <si>
    <t>Lože kabelů z písku nebo štěrkopísku tl 5 cm kryt plastové desky šířky do 25 cm</t>
  </si>
  <si>
    <t>451572510</t>
  </si>
  <si>
    <t>Lože kabelů z písku nebo štěrkopísku tl 10 cm zakryté plastovou folií šířky do 25 cm</t>
  </si>
  <si>
    <t>113108310R00</t>
  </si>
  <si>
    <t>Odstranění podkladů nebo krytů živičných, v ploše jednotlivě do 50 m2, tloušťka vrstvy 100 mm</t>
  </si>
  <si>
    <t>podél obrubníku : (8+2)*0,5</t>
  </si>
  <si>
    <t>7,36+1,585</t>
  </si>
  <si>
    <t>131201111R00</t>
  </si>
  <si>
    <t>Hloubení nezapažených jam a zářezů do 100 m3, v hornině 3, hloubení strojně</t>
  </si>
  <si>
    <t xml:space="preserve">  pod výtahovou šachtou : (3,44+0,5)*(0,5+4,1+0,5)*1,95</t>
  </si>
  <si>
    <t xml:space="preserve">  pod skladem nářadí : (0,5+3,3)*(0,5+3,14+0,5)*1,15</t>
  </si>
  <si>
    <t>70% strojně : 57,2751*0,7</t>
  </si>
  <si>
    <t>132201110R00</t>
  </si>
  <si>
    <t>Hloubení rýh šířky do 60 cm do 50 m3, v hornině 3, hloubení strojně</t>
  </si>
  <si>
    <t>132201119R00</t>
  </si>
  <si>
    <t xml:space="preserve">Hloubení rýh šířky do 60 cm příplatek za lepivost, v hornině 3,  </t>
  </si>
  <si>
    <t>132201401R00</t>
  </si>
  <si>
    <t>Hloubená vykopávka pod základy v hornině 3</t>
  </si>
  <si>
    <t>pod stávajícími základy : 1,5*0,6*(4,5+1,1)*1,2</t>
  </si>
  <si>
    <t>30% ručně : 57,2451*0,3</t>
  </si>
  <si>
    <t>161101102R00</t>
  </si>
  <si>
    <t>Svislé přemístění výkopku z horniny 1 až 4, při hloubce výkopu přes 2,5 do 4 m</t>
  </si>
  <si>
    <t>161101601R00</t>
  </si>
  <si>
    <t>Vytažení výkopku z prostoru pod základy z horniny 1 až 4, z hloubky přes 1 do 2 m</t>
  </si>
  <si>
    <t>Položka pořadí 6 : 6,05000</t>
  </si>
  <si>
    <t>pod výtahovou šachtou : 4,1*3,44*0,55+2,59*2,25*1,15</t>
  </si>
  <si>
    <t>pod skladem nářadí : (1,58+1,1+1,195+1,84+3,395)*0,7*0,75+3,9*3,1*0,25+4,1*3,44*0,25</t>
  </si>
  <si>
    <t>Položka pořadí 10 : 31,84000</t>
  </si>
  <si>
    <t xml:space="preserve">  výkopy : 38,1606+16,3545</t>
  </si>
  <si>
    <t xml:space="preserve">  odvozy : -25,1068</t>
  </si>
  <si>
    <t>70% strojně : 29,4083*0,7</t>
  </si>
  <si>
    <t>174101102R00</t>
  </si>
  <si>
    <t>Zásyp sypaninou se zhutněním v uzavřených prostorách s urovnáním povrchu zásypu s ručním zhutněním</t>
  </si>
  <si>
    <t xml:space="preserve">  výkopy : 40,0926+17,1735</t>
  </si>
  <si>
    <t xml:space="preserve">  odvozy : -31,8381</t>
  </si>
  <si>
    <t>30% ručně : 29,4083*0,3</t>
  </si>
  <si>
    <t>175101101R00</t>
  </si>
  <si>
    <t>Obsyp potrubí bez prohození sypaniny</t>
  </si>
  <si>
    <t>175101109R00</t>
  </si>
  <si>
    <t xml:space="preserve">Obsyp potrubí příplatek k ceně za prohození sypaniny </t>
  </si>
  <si>
    <t>pod výtahovou šachtou : (3,44+0,5)*(0,5+4,1+0,5)</t>
  </si>
  <si>
    <t>pod skladem nářadí : (0,5+2,8)*(0,5+3,04+0,5)</t>
  </si>
  <si>
    <t>R-položka</t>
  </si>
  <si>
    <t>POL12_1</t>
  </si>
  <si>
    <t>včetně strojního přemístění materiálu pro zásyp ze vzdálenosti do 10 m od okraje zásypu</t>
  </si>
  <si>
    <t>S1 : 4,1*3,44*0,3*1,15</t>
  </si>
  <si>
    <t>273321611R00</t>
  </si>
  <si>
    <t>Beton základových desek železový třídy C 30/37</t>
  </si>
  <si>
    <t>S1 - deska pod výtahovou šachtou : 4,1*3,44*0,25</t>
  </si>
  <si>
    <t>S2 - deska pod skladem nářadí : 4,65*2,79*0,15</t>
  </si>
  <si>
    <t>273351215R00</t>
  </si>
  <si>
    <t>Bednění stěn základových desek zřízení</t>
  </si>
  <si>
    <t>S1 - deska pod výtahovou šachtou : 2*(4,1+3,44)*0,25</t>
  </si>
  <si>
    <t>S2 - deska pod skladem nářadí : 2*(4,65+2,79)*0,15</t>
  </si>
  <si>
    <t>273351215RT1</t>
  </si>
  <si>
    <t>pod stávajícími základy : 1,5*(4,5+1,7)</t>
  </si>
  <si>
    <t>273351216R00</t>
  </si>
  <si>
    <t>Bednění stěn základových desek odstranění</t>
  </si>
  <si>
    <t>Položka pořadí 22 : 6,00000</t>
  </si>
  <si>
    <t>Položka pořadí 23 : 9,30000</t>
  </si>
  <si>
    <t>273361821R00</t>
  </si>
  <si>
    <t>Výztuž základových desek z betonářské oceli 10 505(R)</t>
  </si>
  <si>
    <t>spodní výztuž R12/100 : (4,1*3,44)/0,1*0,000888*1,1</t>
  </si>
  <si>
    <t>horní výztuž R12/100 : (4,1*3,44)/0,1*0,000888*1,1</t>
  </si>
  <si>
    <t>U-příložky R16 : 2*(4,1+3,44)/0,25*0,75*0,001578*1,1</t>
  </si>
  <si>
    <t>273361921RT4</t>
  </si>
  <si>
    <t>Výztuž základových desek ze svařovaných sítí průměr drátu 6 mm, velikost oka 100/100 mm</t>
  </si>
  <si>
    <t>S2 - deska pod skladem nářadí : 4,65*2,79*0,00444*1,1</t>
  </si>
  <si>
    <t>274321411R00</t>
  </si>
  <si>
    <t>Beton základových pasů železový třídy C 25/30</t>
  </si>
  <si>
    <t>pasy pod skladem nářadí : (1,045-0,545)*0,7*(3,495+1,295+1,955)</t>
  </si>
  <si>
    <t>(1,045-0,545)*0,8*1,74</t>
  </si>
  <si>
    <t>274351215R00</t>
  </si>
  <si>
    <t>pasy pod skladem nářadí : (1,045-0,545)*2*(3,395+3,04+1,195+1,58)</t>
  </si>
  <si>
    <t>Položka pořadí 28 : 9,21000</t>
  </si>
  <si>
    <t>274354041R00</t>
  </si>
  <si>
    <t>Bednění prostupu základy průřezu do 0,1 m2, délky prostupu do 0,25 m</t>
  </si>
  <si>
    <t>Výztuž základových pasů z betonářské oceli 10 505(R)</t>
  </si>
  <si>
    <t xml:space="preserve">pasy pod skladem nářadí : </t>
  </si>
  <si>
    <t>8x R12 : (3,395+3,04+1,195+1,58)*8*0,000888</t>
  </si>
  <si>
    <t>třmínky R8/300 : (3,395+3,04+1,195+1,58)/0,3*2,0*0,000395</t>
  </si>
  <si>
    <t>279311115R00</t>
  </si>
  <si>
    <t>Postupné podbetonování základového zdiva z betonu třídy C 20/25</t>
  </si>
  <si>
    <t>S1 : 4,1*3,44*1,15</t>
  </si>
  <si>
    <t>311112120RT3</t>
  </si>
  <si>
    <t>Stěny z betonových bednicích tvárnic a betonu šířky 200 mm, zálivka betonem C20/25</t>
  </si>
  <si>
    <t>výtahová šachta : 2*(2,05+1,99)*1,75</t>
  </si>
  <si>
    <t>311112125RT3</t>
  </si>
  <si>
    <t>Stěny z betonových bednicích tvárnic a betonu šířky 250 mm, zálivka betonem C20/25</t>
  </si>
  <si>
    <t>sklad nářadí : (2,5+1+1,84+3,32)*0,25</t>
  </si>
  <si>
    <t>311237433R00</t>
  </si>
  <si>
    <t xml:space="preserve">Zdivo nosné z cihel a tvarovek pálených tloušťky 240 mm, výpočtová pevnost Rd 2,3 MPa, charakteristická pevnost v tlaku fk = 3,60 MPa, součinitel prostupu tepla U=0,84 W/m2.K,  </t>
  </si>
  <si>
    <t>0,5*(4,35+2,79+3,37)</t>
  </si>
  <si>
    <t>311237446R00</t>
  </si>
  <si>
    <t xml:space="preserve">Zdivo nosné z cihel a tvarovek pálených tloušťky 300 mm, výpočtová pevnost Rd 3,8 MPa, charakteristická pevnost v tlaku fk = 5,15 MPa, součinitel prostupu tepla U=0,5 W/m2.K,  </t>
  </si>
  <si>
    <t>sklad nářadí, soc. zařízení : (3,25+2,5)*(4,35+2,79+3,37)-1,1*2,25-0,75*1,25*2-0,9*2,02-0,6*1,25</t>
  </si>
  <si>
    <t>výtahová šachta : (3,25+2,5+0,75)*2*(1,65+2,59)-1,24*2,17*2</t>
  </si>
  <si>
    <t>311361821R00</t>
  </si>
  <si>
    <t>Výztuž nadzákladových zdí z betonářské oceli 10 505(R)</t>
  </si>
  <si>
    <t>výtahová šachta (svisle i vodorovně 2xR12/250 - 10,65 kg/m2) : 2*(2,05+1,99)*1,75*0,01065*1,1</t>
  </si>
  <si>
    <t>317167210R00</t>
  </si>
  <si>
    <t>Překlady keramické montáž a dodávka nosné, délky 1000 mm, šířky 70 mm, výšky 238 mm</t>
  </si>
  <si>
    <t>1.NP : 3*1</t>
  </si>
  <si>
    <t>2.NP : 3*1</t>
  </si>
  <si>
    <t>317167211R00</t>
  </si>
  <si>
    <t>Překlady keramické montáž a dodávka nosné, délky 1250 mm, šířky 70 mm, výšky 238 mm</t>
  </si>
  <si>
    <t>2.NP : 3*2</t>
  </si>
  <si>
    <t>317167212R00</t>
  </si>
  <si>
    <t>Překlady keramické montáž a dodávka nosné, délky 1500 mm, šířky 70 mm, výšky 238 mm</t>
  </si>
  <si>
    <t>1.NP : 3*2</t>
  </si>
  <si>
    <t>317321321R00</t>
  </si>
  <si>
    <t>Beton překladů železový třídy C 20/25</t>
  </si>
  <si>
    <t>překlad nad stávající základovou patkou : 1,5*0,25*0,25</t>
  </si>
  <si>
    <t>317351107R00</t>
  </si>
  <si>
    <t>Bednění překladů, říms a klenbových pásů překladů včetně podpěrné konstrukce ve výšce 4 m neproměnného nebo proměnného průřezu nebo při tvaru zalomeném půdorysně nebo nárysně_x000D_
 zřízení</t>
  </si>
  <si>
    <t>překlad nad stávající základovou patkou : 1,5*3*0,25</t>
  </si>
  <si>
    <t>317351108R00</t>
  </si>
  <si>
    <t>Bednění překladů, říms a klenbových pásů překladů včetně podpěrné konstrukce ve výšce 4 m neproměnného nebo proměnného průřezu nebo při tvaru zalomeném půdorysně nebo nárysně_x000D_
 odstranění</t>
  </si>
  <si>
    <t>Položka pořadí 43 : 1,13000</t>
  </si>
  <si>
    <t>317361821R00</t>
  </si>
  <si>
    <t>Výztuž překladů, říms a klenbových pásů z betonářské oceli 10 505(R)</t>
  </si>
  <si>
    <t>6x R18 : 1,5*6*0,001998</t>
  </si>
  <si>
    <t>třmínky R8/100 : 1,5/0,1*1,0*0,000395</t>
  </si>
  <si>
    <t>342247522R00</t>
  </si>
  <si>
    <t>Příčky z tvárnic pálených Příčky z tvárnic pálených tloušťky 80 mm, z děrovaných příčkovek, P 10, zděných na tenkovrstvou maltu</t>
  </si>
  <si>
    <t>přizdívka ke stávajícímu rohu budovy : 1,28*(3,25+2,5)</t>
  </si>
  <si>
    <t>342247542R00</t>
  </si>
  <si>
    <t>Příčky z tvárnic pálených Příčky z tvárnic pálených tloušťky 140 mm, z děrovaných příčkovek, P 10, zděných na tenkovrstvou maltu</t>
  </si>
  <si>
    <t>2.NP : 2,19*2,5+1,2*2,5</t>
  </si>
  <si>
    <t>342267111RT1</t>
  </si>
  <si>
    <t>Obklady konstrukcí sádrokartonovými deskami obklady dřevěných konstrukcí_x000D_
 obklad sloupů a trámů do 500 x500 mm_x000D_
 1x opláštění, dvoustranné, deska standard tloušťky 12,5 mm</t>
  </si>
  <si>
    <t>1.NP - 1 : 3,5</t>
  </si>
  <si>
    <t>389381001RT3</t>
  </si>
  <si>
    <t>Dobetonování prefabrikovaných konstrukcí betonem třídy C 25/30</t>
  </si>
  <si>
    <t>nad 1.NP : (0,1*0,625+0,1*0,5*2+0,14*0,35+0,2*0,1)*0,25</t>
  </si>
  <si>
    <t>nad 2.NP : (0,1*0,625+0,1*0,5*3)*0,25</t>
  </si>
  <si>
    <t>411167144RT3</t>
  </si>
  <si>
    <t>Stropy z nosníků a keramických vložek, nadbetonávka osová vzdálenost nosníků 500 mm, délka nosníku od 4,25 do 5 m, tloušťka stropu 250 mm, s Kari sítí KA 17 drát 4 mm oko 150x150 mm</t>
  </si>
  <si>
    <t>nad 1.NP : 3*0,5*4,75</t>
  </si>
  <si>
    <t>nad 2.NP : 3*0,5*4,75</t>
  </si>
  <si>
    <t>411167244RT3</t>
  </si>
  <si>
    <t>Stropy z nosníků a keramických vložek, nadbetonávka osová vzdálenost nosníků 625 mm, délka nosníku od 4,25 do 5 m, tloušťka stropu 250 mm, s Kari sítí KA 17 drát 4 mm oko 150x150 mm</t>
  </si>
  <si>
    <t>nad 1.NP : (0,08+0,625)*4,75</t>
  </si>
  <si>
    <t>nad 2.NP : (0,08+0,625)*4,75</t>
  </si>
  <si>
    <t>411321515R00</t>
  </si>
  <si>
    <t>Beton stropů železový stropů deskových, desek plochých střech, desek balkónových, desek hřibových stropů včetně hlavic hřibových sloupů, železový (bez výztuže) třídy C 30/37</t>
  </si>
  <si>
    <t>D1 - nad výtahovou šachtou : 2,59*2,25*0,25</t>
  </si>
  <si>
    <t>411351311R00</t>
  </si>
  <si>
    <t>Bednění stropů trámových včetně podpěrné konstrukce výšky do 5,9 m do 5 kPa, - zřízení</t>
  </si>
  <si>
    <t>D1 - nad výtahovou šachtou : 1,65*1,99</t>
  </si>
  <si>
    <t>411351312R00</t>
  </si>
  <si>
    <t>Bednění stropů trámových včetně podpěrné konstrukce výšky do 5,9 m do 5 kPa, - odstranění</t>
  </si>
  <si>
    <t>Položka pořadí 53 : 3,28000</t>
  </si>
  <si>
    <t>411351801R00</t>
  </si>
  <si>
    <t>Bednění stropů bednění svislých ploch zřízení</t>
  </si>
  <si>
    <t>D1 - nad výtahovou šachtou : 2*(2,59+2,25)</t>
  </si>
  <si>
    <t>411351802R00</t>
  </si>
  <si>
    <t>Bednění stropů bednění svislých ploch odstranění</t>
  </si>
  <si>
    <t>Položka pořadí 55 : 9,68000</t>
  </si>
  <si>
    <t>411361821R00</t>
  </si>
  <si>
    <t>Výztuž stropů z betonářské oceli 10 505(R)</t>
  </si>
  <si>
    <t>spodní výztuž R14/150 : 2,59*2,25/0,15*2*0,001208*1,1</t>
  </si>
  <si>
    <t>U-příložky R6/150 : 2*(2,59+2,25)/0,15*1,0*0,000222*1,1</t>
  </si>
  <si>
    <t>příložky u nosných ok výtaku 4xR10/1000 : 2*(4*1,0*0,000617)</t>
  </si>
  <si>
    <t>411361921RT5</t>
  </si>
  <si>
    <t>Výztuž stropů ze svařovaných sítí průměr drátu 6 mm, velikost oka 150/150 mm</t>
  </si>
  <si>
    <t xml:space="preserve">Dobetonávky : </t>
  </si>
  <si>
    <t>nad 1.NP : (0,1*0,625+0,1*0,5*2+0,14*0,35+0,2*0,1)*2*0,00444</t>
  </si>
  <si>
    <t>nad 2.NP : (0,1*0,625+0,1*0,5*3)*2*0,00444</t>
  </si>
  <si>
    <t>411361921RT8</t>
  </si>
  <si>
    <t>Výztuž stropů ze svařovaných sítí průměr drátu 8 mm, velikost oka 100 / 100 mm</t>
  </si>
  <si>
    <t>horní výztuž KY81 : 2,59*2,25*0,0079*1,1</t>
  </si>
  <si>
    <t>417321315R00</t>
  </si>
  <si>
    <t>Železobeton ztužujících pásů a věnců třídy C 20/25</t>
  </si>
  <si>
    <t>2x V1 : 2*(3,37+2,79+6,9+2,59+2,59)*0,3*0,25</t>
  </si>
  <si>
    <t>417351111R00</t>
  </si>
  <si>
    <t>Bednění bočnic ztužujících pásů a věnců včetně vzpěr obě strany, zřízení</t>
  </si>
  <si>
    <t>2x V1 : 2*(3,37+2,79+6,9+2,59+2,59)</t>
  </si>
  <si>
    <t>417351113R00</t>
  </si>
  <si>
    <t>Bednění bočnic ztužujících pásů a věnců včetně vzpěr obě strany, odstranění</t>
  </si>
  <si>
    <t>Položka pořadí 61 : 36,48000</t>
  </si>
  <si>
    <t>417361821R00</t>
  </si>
  <si>
    <t>Výztuž ztužujících pásů a věnců z betonářské oceli 10 505(R)</t>
  </si>
  <si>
    <t>2x V1 : 2*(3,37+2,79+6,9+2,59+2,59)*6*0,000617</t>
  </si>
  <si>
    <t>2*(3,37+2,79+6,9+2,59+2,59)/0,1*1,1*0,000222</t>
  </si>
  <si>
    <t>564861111R00</t>
  </si>
  <si>
    <t>Podklad ze štěrkodrti s rozprostřením a zhutněním tloušťka po zhutnění 200 mm</t>
  </si>
  <si>
    <t>S3 - okapový chodník : (3,5+3,0)*0,25+(7,5+3)*2,05</t>
  </si>
  <si>
    <t>59245110R</t>
  </si>
  <si>
    <t>dlažba betonová dvouvrstvá, skladebná; obdélník; šedá; l = 200 mm; š = 100 mm; tl. 60,0 mm</t>
  </si>
  <si>
    <t>okapový chodník : 23,15*1,05</t>
  </si>
  <si>
    <t>601011144R00</t>
  </si>
  <si>
    <t xml:space="preserve">Omítky stropů a podhledů z hotových směsí vrstva štuková, vápenná,  , tloušťka vrstvy 2 mm,  </t>
  </si>
  <si>
    <t>102 : 9,53</t>
  </si>
  <si>
    <t>610991111R00</t>
  </si>
  <si>
    <t>Zakrývání výplní vnitřních otvorů, předmětů apod. fólií Pe 0,05-0,2 mm</t>
  </si>
  <si>
    <t>0,75*1,25*2+0,6*1,25+1,1*2,25</t>
  </si>
  <si>
    <t>611421133R00</t>
  </si>
  <si>
    <t>Omítky vnitřní stropů vápenné, vápenocementové omítky vnitřní vápenné, vápenocementové stropů rovných štukové</t>
  </si>
  <si>
    <t>101 : 3,28</t>
  </si>
  <si>
    <t>201 : 4,82</t>
  </si>
  <si>
    <t>202 : 4,38</t>
  </si>
  <si>
    <t>612421626R00</t>
  </si>
  <si>
    <t>Omítky vnitřní stěn vápenné nebo vápenocementové v podlaží i ve schodišti hladké</t>
  </si>
  <si>
    <t>201 : 2*(2,2+2,19)*2,5-1,6-0,6*1,25+(0,6+2*1,25)*0,15</t>
  </si>
  <si>
    <t>612421637R00</t>
  </si>
  <si>
    <t>Omítky vnitřní stěn vápenné nebo vápenocementové v podlaží i ve schodišti štukové</t>
  </si>
  <si>
    <t>101 : 2*(1,65+1,99)*(7,315+1,295)-1,24*2,17*2+(1,24+2*2,17)*0,2*2</t>
  </si>
  <si>
    <t>102 : 2*(4,35+2,19)*3,5-1,1*2,25-0,75*1,25+(1,1+2*2,25)*0,15+(0,75+2*1,25)*0,15</t>
  </si>
  <si>
    <t>202 : 2*(2+2,19)*2,5-1,6-0,75*1,25+(0,75+2*1,25)*0,15</t>
  </si>
  <si>
    <t>2.NP stávající chodba : (6,9+2,59)*2,5-1,6*2-1,24*2,17+(1,24+2*2,17)*0,15</t>
  </si>
  <si>
    <t>622311132RV1</t>
  </si>
  <si>
    <t xml:space="preserve">Zateplení fasády  , expandovaným polystyrénem, tloušťky 100 mm, zakončené stěrkou s výztužnou tkaninou,  </t>
  </si>
  <si>
    <t>622312113R00</t>
  </si>
  <si>
    <t>Profily dilatační rohové V</t>
  </si>
  <si>
    <t>2,5</t>
  </si>
  <si>
    <t>622391001R00</t>
  </si>
  <si>
    <t>Příplatky, slevy příplatek za montáž KZS na podhledu, bez dodávky materiálu</t>
  </si>
  <si>
    <t>Položka pořadí 72 : 9,53000</t>
  </si>
  <si>
    <t>602011188RT6</t>
  </si>
  <si>
    <t>Omítky stěn z hotových směsí omítka vrchní tenkovrstvá, silikonová, zatřená, tloušťka vrstvy 1,5 mm, probarvená</t>
  </si>
  <si>
    <t>Položka pořadí 82 : 71,11000</t>
  </si>
  <si>
    <t>620991121R00</t>
  </si>
  <si>
    <t>Zakrývání výplní vnějších otvorů z postaveného lešení</t>
  </si>
  <si>
    <t>622311113R00</t>
  </si>
  <si>
    <t>7+1+1+4</t>
  </si>
  <si>
    <t>622311510R00</t>
  </si>
  <si>
    <t>Zateplení suterénu extrudovaným polysterenem, tloušťky 50 mm</t>
  </si>
  <si>
    <t>sklad nářadí, soc.zařízení : (3,37+2,79+4,65)*0,6</t>
  </si>
  <si>
    <t>622311512R00</t>
  </si>
  <si>
    <t>Zateplení suterénu extrudovaným polysterenem, tloušťky 100 mm</t>
  </si>
  <si>
    <t>výtahová šachta : (2,25+2*2,59)*1,75</t>
  </si>
  <si>
    <t>622311519RU1</t>
  </si>
  <si>
    <t>Zateplení soklu extrudovaným polystyrénem, tloušťky 50 mm, kontaktní nátěr a mozaiková omítka</t>
  </si>
  <si>
    <t>sklad nářadí, soc.zařízení : (3,37+2,79+4,65)*0,35</t>
  </si>
  <si>
    <t>622311522RU1</t>
  </si>
  <si>
    <t>Zateplení soklu extrudovaným polystyrénem, tloušťky 100 mm, kontaktní nátěr a mozaiková omítka</t>
  </si>
  <si>
    <t>výtahová šachta : (2,25+2,59)*0,35</t>
  </si>
  <si>
    <t>622421131R00</t>
  </si>
  <si>
    <t>Omítky vnější stěn vápenné nebo vápenocementové hladké, složitost 1÷ 2</t>
  </si>
  <si>
    <t>sklad nářadí, soc.zařízení : (3,37+2,79)*6,5+4,65*3,2</t>
  </si>
  <si>
    <t>-0,75*1,25*2-0,6*1,25-1,1*2,25+(0,75+2*1,25)*0,15*2+(0,6+2*1,25)*0,15+(1,1+2*2,25)*0,15</t>
  </si>
  <si>
    <t>výtahová šachta : (2,25+2,59)*3,2+2,79*1,0+2,59*1,0</t>
  </si>
  <si>
    <t>-1,24*2,17+(1,24+2*2,17)*0,15</t>
  </si>
  <si>
    <t>631313621R00</t>
  </si>
  <si>
    <t>Mazanina z betonu prostého tl. přes 80 do 120 mm třídy C 20/25</t>
  </si>
  <si>
    <t>S2 : 9,53*0,07</t>
  </si>
  <si>
    <t>S4 : (4,82+4,38)*0,06</t>
  </si>
  <si>
    <t>631313711R00</t>
  </si>
  <si>
    <t xml:space="preserve">Mazanina z betonu prostého tl. přes 80 do 120 mm třídy C 25/30 </t>
  </si>
  <si>
    <t>S1 : 3,28*0,1</t>
  </si>
  <si>
    <t>631319173R00</t>
  </si>
  <si>
    <t>Příplatek za stržení povrchu tloušťka mazaniny od 80 mm do 120 mm</t>
  </si>
  <si>
    <t>Položka pořadí 83 : 1,22000</t>
  </si>
  <si>
    <t>Položka pořadí 84 : 0,33000</t>
  </si>
  <si>
    <t>631361921RT5</t>
  </si>
  <si>
    <t>Výztuž mazanin z betonů a z lehkých betonů ze svařovaných sítí průměr drátu 6 mm, velikost oka 150/150 mm</t>
  </si>
  <si>
    <t>S1 : 2*3,28*0,00303*1,1</t>
  </si>
  <si>
    <t>S2 : 9,53*0,00303*1,1</t>
  </si>
  <si>
    <t>S4 : (4,82+4,38)*0,00303*1,1</t>
  </si>
  <si>
    <t>648991113RT2</t>
  </si>
  <si>
    <t>Osazení parapetních desek z plastických hmot Dodávka a osazení parapetních desek z plastických hmot šířky 250 mm</t>
  </si>
  <si>
    <t>P2 : 2*0,75</t>
  </si>
  <si>
    <t>P3 : 0,6</t>
  </si>
  <si>
    <t>916561111RT4</t>
  </si>
  <si>
    <t>Osazení záhonového obrubníku betonového včetně dodávky obrubníků_x000D_
 rozměrů 500/50/250 mm, do lože z betonu prostého C 12/15, s boční opěrou z betonu prostého</t>
  </si>
  <si>
    <t>3,37+0,25+0,25+2,79+0,15</t>
  </si>
  <si>
    <t>919735112R00</t>
  </si>
  <si>
    <t>Řezání stávajících krytů nebo podkladů živičných, hloubky přes 50 do 100 mm</t>
  </si>
  <si>
    <t>podél obrubníku : 8+2</t>
  </si>
  <si>
    <t>931961115X00</t>
  </si>
  <si>
    <t>Vložky do dilatačních spár, polystyren, tl 100 mm</t>
  </si>
  <si>
    <t>mezi novou stěnou a stáv.základem : 2,05*1,5+0,25*0,25</t>
  </si>
  <si>
    <t>pod zákl.překlad : 1,1*0,25</t>
  </si>
  <si>
    <t>931971111R00</t>
  </si>
  <si>
    <t>Vložky do dilatačních spár z lepenky jednoduché</t>
  </si>
  <si>
    <t>mezi novými pasy a podbetonováním : 1,5</t>
  </si>
  <si>
    <t>mezi novými a stávajícími stěnami : (0,2+3,5)*(3,25+0,23+2,5+0,5)</t>
  </si>
  <si>
    <t>941955001R00</t>
  </si>
  <si>
    <t>Lešení lehké pracovní pomocné pomocné, o výšce lešeňové podlahy do 1,2 m</t>
  </si>
  <si>
    <t>9,53+4,82+4,38</t>
  </si>
  <si>
    <t>943943221R00</t>
  </si>
  <si>
    <t>Montáž lešení prostorového lehkého bez podlah výšky do 10 m</t>
  </si>
  <si>
    <t>do výtahové šachty : 1,65*1,99*8,5</t>
  </si>
  <si>
    <t>943943291R00</t>
  </si>
  <si>
    <t>Montáž lešení prostorového lehkého bez podlah příplatek_x000D_
 za půdorysnou plochu do 6 m2</t>
  </si>
  <si>
    <t>Položka pořadí 93 : 27,91000</t>
  </si>
  <si>
    <t>943943292R00</t>
  </si>
  <si>
    <t xml:space="preserve">Montáž lešení prostorového lehkého bez podlah příplatek_x000D_
 za každý další i započatý měsíc použití lešení pro zatížení podlahové plochy do 2 kPa (200 kg/m2) </t>
  </si>
  <si>
    <t>943943821R00</t>
  </si>
  <si>
    <t>Demontáž lešení prostorového lehkého výšky do 10 m</t>
  </si>
  <si>
    <t>952901110R00</t>
  </si>
  <si>
    <t>Čištění budov mytím vnějších ploch oken a dveří</t>
  </si>
  <si>
    <t>2*(0,75*1,25*2+0,6*1,25+1,1*2,25)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</si>
  <si>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</si>
  <si>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</si>
  <si>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zárubněmi, umytí a vyčištění jiných zasklených a natíraných ploch a zařizovacích předmětů před předáním do užívání světlá výška podlaží do 4 m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</si>
  <si>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</si>
  <si>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</si>
  <si>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zárubněmi, umytí a vyčištění jiných zasklených a natíraných ploch a zařizovacích předmětů před předáním do užívání světlá výška podlaží přes 4 m</t>
  </si>
  <si>
    <t>712300833R00</t>
  </si>
  <si>
    <t xml:space="preserve">Odstranění povlakové krytiny a mechu na střechách plochých do 10° povlakové krytiny_x000D_
 třívrstvé,  </t>
  </si>
  <si>
    <t>3 - úprava stáv. střechy : 7*0,75</t>
  </si>
  <si>
    <t>764352810R00</t>
  </si>
  <si>
    <t>Demontáž žlabů podokapních půlkruhových rovných, rš 330 mm, sklonu do 30°</t>
  </si>
  <si>
    <t>764421830R00</t>
  </si>
  <si>
    <t>Demontáž oplechování říms rš od 100 do 200 mm</t>
  </si>
  <si>
    <t>pod plastovou prosklenou stěnou : 7,55+2,74</t>
  </si>
  <si>
    <t>900      V01</t>
  </si>
  <si>
    <t>HZS, Bourací a demontážní práce</t>
  </si>
  <si>
    <t>h</t>
  </si>
  <si>
    <t>nepředvídatelné práce při rekonstrukci : 20</t>
  </si>
  <si>
    <t>968083033R00</t>
  </si>
  <si>
    <t>Vybourání plastových výplní otvorů plastových stěn , nad 4 m2</t>
  </si>
  <si>
    <t>stávající plastová stěna : 7,55*2,38+2,74*2,38</t>
  </si>
  <si>
    <t>998011002R00</t>
  </si>
  <si>
    <t>Přesun hmot pro budovy s nosnou konstrukcí zděnou výšky přes 6 do 12 m</t>
  </si>
  <si>
    <t xml:space="preserve">20,21,22,23,25,26,27,28,30,31,32,33,34,35,36,37,38,39,40,41,42,43,45,46,47,48,49,50,51,52,53,55,57, : </t>
  </si>
  <si>
    <t xml:space="preserve">58,59,60,61,63,64,65,66,67,68,69,70,71,72,74,75,76,77,78,79,80,81,82,83,84,86,87,88,90,91,92,93,95, : </t>
  </si>
  <si>
    <t xml:space="preserve">97,98,99,100, : </t>
  </si>
  <si>
    <t>Součet: : 135,86758</t>
  </si>
  <si>
    <t>711111001RZ1</t>
  </si>
  <si>
    <t>Provedení izolace proti zemní vlhkosti natěradly za studena na ploše vodorovné nátěrem penetračním, 1 x nátěr, včetně dodávky penetračního laku ALP</t>
  </si>
  <si>
    <t>pod skladem nářadí : 4,65*2,79</t>
  </si>
  <si>
    <t>pod výtahovou šachtou : 2,25*2,59</t>
  </si>
  <si>
    <t>711112002RZ1</t>
  </si>
  <si>
    <t>Provedení izolace proti zemní vlhkosti natěradly za studena na ploše svislé, včetně pomocného lešení o výšce podlahy do 1900 mm a pro zatížení do 1,5 kPa. nátěrem asfaltovým lakem, 1x nátěr, včetně dodávky laku ALN</t>
  </si>
  <si>
    <t>dodávky laku ALN</t>
  </si>
  <si>
    <t>pod skladem nářadí : 0,5*(4,65+2,79+3,37)</t>
  </si>
  <si>
    <t>pod výtahovou šachtou : 2*(2,25+2,59)*1,75</t>
  </si>
  <si>
    <t>711141559RZ3</t>
  </si>
  <si>
    <t xml:space="preserve">Provedení izolace proti zemní vlhkosti pásy přitavením vodorovná, 1 vrstva, s dodávkou izolačního pásu se skleněnou nebo polyesterovou vložkou,  </t>
  </si>
  <si>
    <t>Položka pořadí 106 : 18,80000</t>
  </si>
  <si>
    <t>711142559RZ3</t>
  </si>
  <si>
    <t xml:space="preserve">Provedení izolace proti zemní vlhkosti pásy přitavením svislá, 1 vrstva, s dodávkou izolačního pásu se skleněnou nebo polyesterovou vložkou,  </t>
  </si>
  <si>
    <t>Položka pořadí 107 : 22,35000</t>
  </si>
  <si>
    <t>998711101R00</t>
  </si>
  <si>
    <t>Přesun hmot pro izolace proti vodě svisle do 6 m</t>
  </si>
  <si>
    <t xml:space="preserve">106,107,108,109, : </t>
  </si>
  <si>
    <t>Součet: : 0,25900</t>
  </si>
  <si>
    <t>712311101RZ1</t>
  </si>
  <si>
    <t>Povlakové krytiny střech do 10° za studena nátěrem 1 x, penetračním nebo asfaltovým lakem, včetně dodávky materiálu</t>
  </si>
  <si>
    <t>S5 : 4,65*2,79*1,1</t>
  </si>
  <si>
    <t>S6 : 2,25*2,59*1,1</t>
  </si>
  <si>
    <t>712341559RT2</t>
  </si>
  <si>
    <t>Povlakové krytiny střech do 10° pásy přitavením v celé ploše, 2 vrstvy, bez dodávky pásu</t>
  </si>
  <si>
    <t>S5 : 4,65*2,79*1,2</t>
  </si>
  <si>
    <t>S6 : 2,25*2,59*1,2</t>
  </si>
  <si>
    <t>712341559RZ3</t>
  </si>
  <si>
    <t>Povlakové krytiny střech do 10° pásy přitavením v celé ploše, 1 vrstva, včetně dodávky pásu izolačního z oxidovaného asfaltu natavitelného; nosná vložka skelná rohož</t>
  </si>
  <si>
    <t>Položka pořadí 111 : 20,68000</t>
  </si>
  <si>
    <t>712372121RS3</t>
  </si>
  <si>
    <t>Povlakové krytiny střech do 10° termoplasty kotvené do profilovaného plechu nebo do bednění, 4 kotvy/m2, tl. izolace do 160 mm, včetně dodávky fólie, tloušťky 1,5 mm</t>
  </si>
  <si>
    <t>3 - úprava stáv. střechy : 7*1,2</t>
  </si>
  <si>
    <t>712391171RZ3</t>
  </si>
  <si>
    <t>Povlakové krytiny střech do 10° ostatní textilie podkladní, 1 vrstva, včetně dodávky materiálu</t>
  </si>
  <si>
    <t>RTS 18/ I</t>
  </si>
  <si>
    <t>Položka pořadí 114 : 8,40000</t>
  </si>
  <si>
    <t xml:space="preserve">111,112,113,114,115,116,117, : </t>
  </si>
  <si>
    <t>Součet: : 0,37510</t>
  </si>
  <si>
    <t>62832134R</t>
  </si>
  <si>
    <t>pás izolační z oxidovaného asfaltu natavitelný; nosná vložka skelná rohož; horní strana jemný minerální posyp; spodní strana PE fólie; tl. 4,0 mm</t>
  </si>
  <si>
    <t>22,5612*1,20</t>
  </si>
  <si>
    <t>628522501R</t>
  </si>
  <si>
    <t>pás izolační z modifikovaného asfaltu barva modrozelená; natavitelný; nosná vložka polyester + skelná mříž; horní strana posyp - břidlice; spodní strana PE fólie; tl. 4,5 mm</t>
  </si>
  <si>
    <t>Položka pořadí 116 : 27,07000</t>
  </si>
  <si>
    <t>713121111RV1</t>
  </si>
  <si>
    <t>Izolace podlah tepelná na sucho, tloušťky 50 mm, jednovrstvá</t>
  </si>
  <si>
    <t>S2 : 9,53</t>
  </si>
  <si>
    <t>713141151R00</t>
  </si>
  <si>
    <t>Montáž tepelné izolace střech na plný podklad kladená na sucho, jednovrstvá</t>
  </si>
  <si>
    <t xml:space="preserve">spádové klíny : </t>
  </si>
  <si>
    <t>713141326R00</t>
  </si>
  <si>
    <t>Montáž tepelné izolace střech na plný podklad dvouvrstvé, tloušťky do 250 mm na kotvy</t>
  </si>
  <si>
    <t>713191100RT9</t>
  </si>
  <si>
    <t>Izolace tepelné běžných konstrukcí - doplňky položení izolační fólie, včetně dodávky materiálu</t>
  </si>
  <si>
    <t>713411111R00</t>
  </si>
  <si>
    <t>Montáž tepelné izolace potrubí a ohybů pásy nebo rohožemi ovinutými kolem potrubí a staženými ocelovým drátem_x000D_
 jednovrstvá</t>
  </si>
  <si>
    <t>102 - odpadní potrubí : 0,8*3,5</t>
  </si>
  <si>
    <t>722181214RT5</t>
  </si>
  <si>
    <t>Izolace vodovodního potrubí návleková trubice z pěnového polyetylenu, tloušťka stěny 20 mm, d 15 mm</t>
  </si>
  <si>
    <t>V položce je kalkulována dodávka izolační trubice, spon a lepicí pásky.</t>
  </si>
  <si>
    <t>722181214RT6</t>
  </si>
  <si>
    <t>Izolace vodovodního potrubí návleková trubice z pěnového polyetylenu, tloušťka stěny 20 mm, d 18 mm</t>
  </si>
  <si>
    <t>998713102R00</t>
  </si>
  <si>
    <t>Přesun hmot pro izolace tepelné v objektech výšky do 12 m</t>
  </si>
  <si>
    <t xml:space="preserve">119,122,123,124,125,126,127,128, : </t>
  </si>
  <si>
    <t>Součet: : 0,18541</t>
  </si>
  <si>
    <t>28375768.AR</t>
  </si>
  <si>
    <t>deska izolační EPS 150; pěnový polystyren; povrch hladký; součinitel tepelné vodivosti 0,035 W/mK; obj. hmotnost 25,00 kg/m3</t>
  </si>
  <si>
    <t>S5 : 4,65*2,79*0,14/2*1,1</t>
  </si>
  <si>
    <t>S6 : 2,25*2,59*0,06/2*1,1</t>
  </si>
  <si>
    <t>28375972R</t>
  </si>
  <si>
    <t>deska spádová, klín EPS 150; pěnový polystyren; součinitel tepelné vodivosti 0,035 W/mK</t>
  </si>
  <si>
    <t>S5 : 4,65*2,79*0,24*1,1</t>
  </si>
  <si>
    <t>S6 : 2,25*2,59*0,24*1,1</t>
  </si>
  <si>
    <t>63150833.AR</t>
  </si>
  <si>
    <t>rohož, pas izolační skelná vlna; tl. 100,0 mm; součinitel tepelné vodivosti 0,039 W/mK; R = 2,550 m2K/W; obj. hmotnost 15,00 kg/m3; hydrofobizováno</t>
  </si>
  <si>
    <t>102 - odpadní potrubí : 3</t>
  </si>
  <si>
    <t>721110906R00</t>
  </si>
  <si>
    <t>Opravy odpadního potrubí kameninového vsazení odbočky do potrubí, DN 125</t>
  </si>
  <si>
    <t>721176104R00</t>
  </si>
  <si>
    <t>Potrubí z plastových trub polypropylenové potrubí PP, připojovací, D 75 mmm, s 1,9 mm, DN 70</t>
  </si>
  <si>
    <t>Potrubí včetně tvarovek. Bez zednických výpomocí.</t>
  </si>
  <si>
    <t>Potrubí z plastových trub polyvinylchloridové potrubí PVC, svodné (ležaté) v zemi, D 125 mmm, s 3,2 mm, DN 125</t>
  </si>
  <si>
    <t>721194104R000</t>
  </si>
  <si>
    <t>Vyvedení odpadních výpustek D 40 x 1,8</t>
  </si>
  <si>
    <t>721194109R001</t>
  </si>
  <si>
    <t>Vyvedení odpadních výpustek D 110 x 2,3</t>
  </si>
  <si>
    <t>721273145RM11</t>
  </si>
  <si>
    <t>Hlavice ventilační z PVC  DN 70/930, hlavice HL 810</t>
  </si>
  <si>
    <t>721290111R00</t>
  </si>
  <si>
    <t>Zkouška těsnosti kanalizace v objektech vodou, DN 125</t>
  </si>
  <si>
    <t>757295T10</t>
  </si>
  <si>
    <t>Potrubí HT připojovací DN 40 x 1,8 mm</t>
  </si>
  <si>
    <t>757301T10</t>
  </si>
  <si>
    <t>Potrubí HT připojovací DN 100 x 2,7 mm</t>
  </si>
  <si>
    <t>998721202R00</t>
  </si>
  <si>
    <t>Přesun hmot pro vnitřní kanalizaci v objektech výšky do 12 m</t>
  </si>
  <si>
    <t xml:space="preserve">130,131,132,133,134,135,136,137,138, : </t>
  </si>
  <si>
    <t>Součet: : 112,26400</t>
  </si>
  <si>
    <t>722131932R00</t>
  </si>
  <si>
    <t>Opravy vodovodního potrubí závitového propojení dosavadního potrubí, DN 20</t>
  </si>
  <si>
    <t>722172332R00</t>
  </si>
  <si>
    <t>Potrubí z plastických hmot polypropylenové potrubí PP-R, D 25 mm, s 4,2 mm, PN 20, polyfuzně svařované</t>
  </si>
  <si>
    <t>Potrubí včetně tvarovek a zednických výpomocí.</t>
  </si>
  <si>
    <t>Včetně pomocného lešení o výšce podlahy do 1900 mm a pro zatížení do 1,5 kPa.</t>
  </si>
  <si>
    <t>722181212RT7</t>
  </si>
  <si>
    <t>Izolace vodovodního potrubí návleková trubice z pěnového polyetylenu, tloušťka stěny 9 mm, d 22 mm</t>
  </si>
  <si>
    <t>722181212RT8</t>
  </si>
  <si>
    <t>Izolace vodovodního potrubí návleková trubice z pěnového polyetylenu, tloušťka stěny 9 mm, d 25 mm</t>
  </si>
  <si>
    <t>722190401R00</t>
  </si>
  <si>
    <t>Přípojky ke strojům a zařízením vyvedení a připojení výpustek, DN 15</t>
  </si>
  <si>
    <t>722280106R00</t>
  </si>
  <si>
    <t>Tlakové zkoušky vodovodního potrubí do DN 32</t>
  </si>
  <si>
    <t>Včetně dodávky vody, uzavření a zabezpečení konců potrubí.</t>
  </si>
  <si>
    <t>722290234R00</t>
  </si>
  <si>
    <t>Proplach a dezinfekce vodovodního potrubí do DN 80</t>
  </si>
  <si>
    <t>Včetně dodání desinfekčního prostředku.</t>
  </si>
  <si>
    <t>734235121R00</t>
  </si>
  <si>
    <t>Ventily a kohouty uzavírací závitové včetně dodávky materiálu kulový kohout, DN 15, vnitřní-vnitřní, PN 42, mosaz</t>
  </si>
  <si>
    <t>757613T10</t>
  </si>
  <si>
    <t>Potrubí z PPR, D 20/3,4 mm</t>
  </si>
  <si>
    <t>998722201R00</t>
  </si>
  <si>
    <t>Přesun hmot pro vnitřní vodovod v objektech výšky do 6 m</t>
  </si>
  <si>
    <t xml:space="preserve">140,141,142,143,144,145,146,147,148, : </t>
  </si>
  <si>
    <t>Součet: : 54,22100</t>
  </si>
  <si>
    <t>725017151R001</t>
  </si>
  <si>
    <t>Umyvadlo invalidní 64 x 50,5 cm, bílé, stoj.pák.baterie</t>
  </si>
  <si>
    <t>725810402R00</t>
  </si>
  <si>
    <t>Ventily ventil uzavírací pro do rozvodu vytápění a sanity; kulový, těleso mosaz.rohový, bez připojovací trubičky, DN 10 mm</t>
  </si>
  <si>
    <t>998725201R00</t>
  </si>
  <si>
    <t>Přesun hmot pro zařizovací předměty v objektech výšky do 6 m</t>
  </si>
  <si>
    <t xml:space="preserve">150,151,152,153, : </t>
  </si>
  <si>
    <t>Součet: : 224,22000</t>
  </si>
  <si>
    <t>R05zt</t>
  </si>
  <si>
    <t>WC invalidní závěsné,mtž prvek a nádržka do stěny - dod+mtž</t>
  </si>
  <si>
    <t>ks</t>
  </si>
  <si>
    <t>R07zt</t>
  </si>
  <si>
    <t>El.průtokový ohřívač vody 3,5 kW, dod+mtž</t>
  </si>
  <si>
    <t>728114111R00</t>
  </si>
  <si>
    <t>Kruhové plastové potrubí montáž kruhového plastového potrubí, do průměru d 100 mm</t>
  </si>
  <si>
    <t>odvětrání výtahové šachty : 0,5</t>
  </si>
  <si>
    <t>728411311R00</t>
  </si>
  <si>
    <t xml:space="preserve">Vyústě montáž čtyřhranné vyústě, do průřezu 0,040 m2,  </t>
  </si>
  <si>
    <t>odvětrání výtahové šachty : 1</t>
  </si>
  <si>
    <t>998728102R00</t>
  </si>
  <si>
    <t>Přesun hmot pro vzduchotechniku v objektech výšky do 12 m</t>
  </si>
  <si>
    <t xml:space="preserve">157, : </t>
  </si>
  <si>
    <t>Součet: : 0,00050</t>
  </si>
  <si>
    <t>42972805R</t>
  </si>
  <si>
    <t>mřížka krycí; čtyřhranná; rozměr 200 x 200 mm; mater. výplň tahokov; barva základní nátěr; provedení s přírubou na volné konce potrubí</t>
  </si>
  <si>
    <t>429851110R</t>
  </si>
  <si>
    <t>potrubí kulaté ventilační; PVC; pr. 100,0 mm; l = 350 mm; tepl. odolnost -15 až 50 °C; použití koupelny, kuchyně</t>
  </si>
  <si>
    <t>733113113R00</t>
  </si>
  <si>
    <t>Potrubí z trubek závitových příplatek k ceně za zhotovení přípojky z ocelových trubek závitových,  ,  , DN 15</t>
  </si>
  <si>
    <t>733161104R00</t>
  </si>
  <si>
    <t>Potrubí z trubek měděných včetně dodávky materiálu_x000D_
 polotvrdé, D 15 mm, s 1,0 mm</t>
  </si>
  <si>
    <t>733161106R00</t>
  </si>
  <si>
    <t>Potrubí z trubek měděných včetně dodávky materiálu_x000D_
 polotvrdé, D 18 mm, s 1,0 mm</t>
  </si>
  <si>
    <t>733190106R00</t>
  </si>
  <si>
    <t>Tlakové zkoušky potrubí ocelových závitových, plastových, měděných do DN 32</t>
  </si>
  <si>
    <t>733191923R00</t>
  </si>
  <si>
    <t>Opravy rozvodu potrubí z ocelových trubek závitových normálních i zesílených_x000D_
 navaření odbočky na dosavadní potrubí, DN 15</t>
  </si>
  <si>
    <t>998733201R00</t>
  </si>
  <si>
    <t>Přesun hmot pro rozvody potrubí v objektech výšky do 6 m</t>
  </si>
  <si>
    <t xml:space="preserve">160,161,162,163,164, : </t>
  </si>
  <si>
    <t>Součet: : 87,82000</t>
  </si>
  <si>
    <t>734221672RT3</t>
  </si>
  <si>
    <t xml:space="preserve">Ventily a kohouty regulační závitové včetně dodávky materiálu termostatická hlavice,  ,  ,  ,  ,  ,  ,  </t>
  </si>
  <si>
    <t>734226222R00</t>
  </si>
  <si>
    <t>Ventily a kohouty regulační závitové včetně dodávky materiálu termostatický ventil, dvouregulační, DN 15, rohový, bronz, bez termostatické hlavice, PN 10, vnitřní závit</t>
  </si>
  <si>
    <t>734266422R00</t>
  </si>
  <si>
    <t>Šroubení včetně dodávky materiálu šroubení pro radiátory typu VK dvoutrubkový systém s vypouštěním, DN EK 20 x 15, přímé, PN 10, bronz</t>
  </si>
  <si>
    <t>998734201R00</t>
  </si>
  <si>
    <t>Přesun hmot pro armatury v objektech výšky do 6 m</t>
  </si>
  <si>
    <t xml:space="preserve">166,167,168, : </t>
  </si>
  <si>
    <t>Součet: : 32,30000</t>
  </si>
  <si>
    <t>735000912R00</t>
  </si>
  <si>
    <t>Regulace otopného systému při opravách vyregulování dvojregulačních ventilů a kohoutů s termostatickým ovládáním</t>
  </si>
  <si>
    <t>735159110R00</t>
  </si>
  <si>
    <t>Otopná tělesa panelová Montáž otopných těles panelových jednořadých, do délky 1500 mm</t>
  </si>
  <si>
    <t>735191905R00</t>
  </si>
  <si>
    <t>Ostatní opravy otopných těles odvzdušnění _x000D_
 otopných těles</t>
  </si>
  <si>
    <t>735191910R00</t>
  </si>
  <si>
    <t>Ostatní opravy otopných těles napuštění vody do otopného systému včetně potrubí (bez kotle a ohříváků)_x000D_
 otopných těles</t>
  </si>
  <si>
    <t>735494811R00</t>
  </si>
  <si>
    <t>Vypuštění vody z otopných soustav bez kotlů, ohříváků, zásobníků a nádrží</t>
  </si>
  <si>
    <t>998735201R00</t>
  </si>
  <si>
    <t>Přesun hmot pro otopná tělesa v objektech výšky do 6 m</t>
  </si>
  <si>
    <t xml:space="preserve">170,171,172,173,174,175,176,177, : </t>
  </si>
  <si>
    <t>Součet: : 73,16100</t>
  </si>
  <si>
    <t>904R02</t>
  </si>
  <si>
    <t>Hzs-zkousky v ramci montaz.praci Topná zkouška</t>
  </si>
  <si>
    <t>POL10_</t>
  </si>
  <si>
    <t>484569631R</t>
  </si>
  <si>
    <t>těleso otopné deskové ocelové; tepel.výkon 401 W; v = 600 mm; l = 400 mm; hloubka tělesa 63 mm; způsob připojení boční levé nebo pravé; čelní deska profilovaná; počet desek 1 kus; počet přídavných přestupných ploch 1</t>
  </si>
  <si>
    <t>přestupných ploch 1</t>
  </si>
  <si>
    <t>48456963R</t>
  </si>
  <si>
    <t>těleso otopné deskové ocelové; tepel.výkon 501 W; v = 600 mm; l = 500 mm; hloubka tělesa 63 mm; způsob připojení boční levé nebo pravé; čelní deska profilovaná; počet desek 1 kus; počet přídavných přestupných ploch 1</t>
  </si>
  <si>
    <t>D+M dřevěné klíny 100x200x300 mm</t>
  </si>
  <si>
    <t>3 - úprava stáv. střechy : 10</t>
  </si>
  <si>
    <t>762441112RT1</t>
  </si>
  <si>
    <t>Obložení atiky s dodávkou dřevoštěpkových desek, tloušťky 15 mm, 1 vrstva, upevněním šroubováním</t>
  </si>
  <si>
    <t>Okraje střech : 25*0,3</t>
  </si>
  <si>
    <t>Opláštění z dřevoštěpkových desek  bednění střech, z desek tl. do 18 mm, na P+D, šroubované</t>
  </si>
  <si>
    <t xml:space="preserve">179,180,182, : </t>
  </si>
  <si>
    <t>Součet: : 0,13629</t>
  </si>
  <si>
    <t>60726012.AR</t>
  </si>
  <si>
    <t>deska dřevoštěpková třívrstvá pro prostředí vlhké; strana nebroušená; hrana pero/drážka; tl = 15,0 mm</t>
  </si>
  <si>
    <t>3 - úprava stáv. střechy : 7*0,75*1,25</t>
  </si>
  <si>
    <t>764908101R00</t>
  </si>
  <si>
    <t>Klempířské prvky z plechu s povrchovou úpravou okapový systém žlabový kotlík kónický, ocelový žárově zinkovaný plech s povrchovou úpravou, velikost 125 mm, v barvě hnědé</t>
  </si>
  <si>
    <t>K2 : 2</t>
  </si>
  <si>
    <t>764908104R00</t>
  </si>
  <si>
    <t>Klempířské prvky z plechu s povrchovou úpravou okapový systém podokapní půlkruhový žlab, ocelový žárově zinkovaný plech s povrchovou úpravou, velikost 125 mm, v barvě hnědé</t>
  </si>
  <si>
    <t>K1 : 5,4</t>
  </si>
  <si>
    <t>764908110R00</t>
  </si>
  <si>
    <t>Klempířské prvky z plechu s povrchovou úpravou okapový systém odpadní trouby kruhové, ocelový žárově zinkovaný plech s povrchovou úpravou, průměr 120 mm, v barvě hnědé</t>
  </si>
  <si>
    <t>K2 : 1,2</t>
  </si>
  <si>
    <t>764918231R00</t>
  </si>
  <si>
    <t>Oplechování říms a okapů z ocelových plechů s povrchovou úpravou výroba (zhotovení) a montáž oplechování  okapů na  živičné fóliové krytině, rš 250 mm</t>
  </si>
  <si>
    <t>K5 : 5,5</t>
  </si>
  <si>
    <t>764918331R00</t>
  </si>
  <si>
    <t>Lemování z ocelových plechů s povrchovou úpravou výroba (zhotovení) a montáž lemování zdí_x000D_
 na plochých střechách včetně rohů, spojů, lišt a dilatací, rš 250 mm</t>
  </si>
  <si>
    <t>K3 : 16,1</t>
  </si>
  <si>
    <t>764918912R00</t>
  </si>
  <si>
    <t>Ostatní střešní prvky z ocelových plechů s povrchovou úpravou výroba a montáž _x000D_
 závětrné lišty, rš 400 mm</t>
  </si>
  <si>
    <t>K3 : 13</t>
  </si>
  <si>
    <t>764928107R00</t>
  </si>
  <si>
    <t>Oplechování parapetů z ocelových plechů s povrchovou úpravou výroba (zhotovení) a montáž _x000D_
 rš 500 mm</t>
  </si>
  <si>
    <t>P4 : 0,7</t>
  </si>
  <si>
    <t xml:space="preserve">184,185,186,187,188,189,190,191, : </t>
  </si>
  <si>
    <t>Součet: : 0,11729</t>
  </si>
  <si>
    <t>13851062R</t>
  </si>
  <si>
    <t>plech ocelový s povrchovou úpravou tvrdý; tl.  0,50 mm; rovinná tabule 1230x2000mm; povrchová úprava jednostranně; matný polyester,tl. 30 mikronů,  tvrdé ocelové jádro</t>
  </si>
  <si>
    <t xml:space="preserve">    (5,5*0,22+16,1*0,12+13*0,41+2,8*0,45)*1,1</t>
  </si>
  <si>
    <t>tabule 1,23/2,0 m : 1,23*2,0*5</t>
  </si>
  <si>
    <t>766669116R00</t>
  </si>
  <si>
    <t>Montáž dveřních křídel kompletizovaných dokování_x000D_
 samozavírače na dřevěnou zárubeň</t>
  </si>
  <si>
    <t>T1 : 1</t>
  </si>
  <si>
    <t>766670011R00</t>
  </si>
  <si>
    <t>Montáž obložkové zárubně a dveřního křídla jednokřídlového</t>
  </si>
  <si>
    <t>T2 : 1</t>
  </si>
  <si>
    <t xml:space="preserve">194,195,196,197,198,199,200,201, : </t>
  </si>
  <si>
    <t>Součet: : 0,10924</t>
  </si>
  <si>
    <t>54914620R</t>
  </si>
  <si>
    <t>kování interiérové kliky se štíty pro klíč; povrch - kliky pochromované; povrch - štíty leštěná nerez</t>
  </si>
  <si>
    <t>54917040R</t>
  </si>
  <si>
    <t>zavírač dveří hydraulický hmotnost dveří 30 až 60 kg; š. dveří 900 mm; stříbrný</t>
  </si>
  <si>
    <t>54926045R</t>
  </si>
  <si>
    <t>zámek zadlabací; vložkový; s převodem; dvouzápadový; levopravý; hl = 80 mm; h = 170 mm; rozteč 90 mm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</si>
  <si>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</si>
  <si>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</si>
  <si>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61165611R</t>
  </si>
  <si>
    <t>dveře speciální protipožární; vnitřní; vchodové; š = 800 mm; h = 1 970,0 mm; hladké; EI 30 min; otevíravé; počet křídel 1; plné; povrch. úprava laminát</t>
  </si>
  <si>
    <t>611815297R</t>
  </si>
  <si>
    <t>zárubeň dřevěná obkladová; otočná; pro dveře jednokřídlové; š průchodu 800 mm; h průchodu 1 970 mm; tloušťka stěny 260 až 350 mm; laminovaná; dub, ořech, olše, hruška, teak</t>
  </si>
  <si>
    <t>611815297X</t>
  </si>
  <si>
    <t>Zárubeň obložková protipožární EW 15 DP-C š. 80cm/st. 26-35cm CPL, viz výpis truhlářských výrobků</t>
  </si>
  <si>
    <t>766601211R00</t>
  </si>
  <si>
    <t xml:space="preserve">Těsnění připojovací spáry spára ostění, interiér - fólie parotěsná šířky 75 mm samolepicí, výplň PU pěnou, exteriér - páska paropropustná šířky 10 mm, tl. 2/10 mm expanzní,  </t>
  </si>
  <si>
    <t>Položka pořadí 204 : 11,70000</t>
  </si>
  <si>
    <t>Položka pořadí 205 : 6,10000</t>
  </si>
  <si>
    <t>Položka pořadí 206 : 17,86000</t>
  </si>
  <si>
    <t>766711001R00</t>
  </si>
  <si>
    <t xml:space="preserve">Montáž otvorových prvků plastových oken a balkonových dveří,  </t>
  </si>
  <si>
    <t>P2 : 2*(0,75+1,25)*2</t>
  </si>
  <si>
    <t>P3 : 2*(0,6+1,25)</t>
  </si>
  <si>
    <t>766711021R00</t>
  </si>
  <si>
    <t xml:space="preserve">Montáž otvorových prvků plastových vstupních dveří,  </t>
  </si>
  <si>
    <t>P1 : 2*(0,9+2,15)</t>
  </si>
  <si>
    <t>766711031R00</t>
  </si>
  <si>
    <t>Montáž otvorových prvků plastových plastových stěn prosklených,</t>
  </si>
  <si>
    <t>P4 : 2*(6,55+2,38)</t>
  </si>
  <si>
    <t>998769201T00</t>
  </si>
  <si>
    <t>Přesun hmot pro plastové a hliníkové výplně otvorů</t>
  </si>
  <si>
    <t xml:space="preserve">203,204,205,206,207,208,209,210, : </t>
  </si>
  <si>
    <t>Součet: : 507,36460</t>
  </si>
  <si>
    <t>61143790.AR</t>
  </si>
  <si>
    <t>dveře vchodové š = 900 mm; h = 2 200,0 mm; plastové; otevíravé; počet křídel 1</t>
  </si>
  <si>
    <t>P1 : 1</t>
  </si>
  <si>
    <t>61143802R</t>
  </si>
  <si>
    <t>okno plastové š = 600 mm; h = 1 200,0 mm; OS1; Uskla 1,10 W/m2K; barva bílá; profil 5-komorový; tl. rámu 70 mm; mikroventilace</t>
  </si>
  <si>
    <t>P3 : 1</t>
  </si>
  <si>
    <t>61143803R</t>
  </si>
  <si>
    <t>okno plastové š = 600 mm; h = 1 500,0 mm; OS1; Uskla 1,10 W/m2K; barva bílá; profil 5-komorový; tl. rámu 70 mm; mikroventilace</t>
  </si>
  <si>
    <t>P2 : 2</t>
  </si>
  <si>
    <t>61143805X</t>
  </si>
  <si>
    <t>Okno plastové jednokřídlé 66 x 238 cm P bílé (sklo/plná výplň), viz výpis plastových výrobků</t>
  </si>
  <si>
    <t>P4 : 1</t>
  </si>
  <si>
    <t>771101210R00</t>
  </si>
  <si>
    <t>Příprava podkladu pod dlažby penetrace podkladu pod dlažby</t>
  </si>
  <si>
    <t>18,73+19,86*0,1</t>
  </si>
  <si>
    <t>771212113R00</t>
  </si>
  <si>
    <t>Kladení dlažby keramické do tmele velikosti do 400 x 400 m</t>
  </si>
  <si>
    <t>771475014R00</t>
  </si>
  <si>
    <t>Montáž soklíků z dlaždic keramických výšky 100 mm, soklíků vodorovných, kladených do flexibilního tmele</t>
  </si>
  <si>
    <t>102 : 2*(4,35+2,19)-0,8</t>
  </si>
  <si>
    <t>202 : 2*(2+2,19)-0,8</t>
  </si>
  <si>
    <t>771577113R00</t>
  </si>
  <si>
    <t>Hrany schodů, dilatační, koutové, ukončovací a přechodové profily profily přechodové eloxovaný hliník, dekorativní spojení dvou podlah stejné výšky, uložení do tmele, výška profilu 8 mm, šířka profilu 10 mm</t>
  </si>
  <si>
    <t>profilu 10 mm</t>
  </si>
  <si>
    <t>Položka pořadí 215 : 2,84000</t>
  </si>
  <si>
    <t>771577842R00</t>
  </si>
  <si>
    <t>Hrany schodů, dilatační, koutové, ukončovací a přechodové profily profily dilatační s bočními díly z tvrdého PVC, horní dilatační zóna je z měkké plastické hmoty a tvoří 10 mm širokou pohledovou plochu, výšky 8 mm</t>
  </si>
  <si>
    <t>plochu, výšky 8 mm</t>
  </si>
  <si>
    <t>2*0,8+1,24</t>
  </si>
  <si>
    <t>771578011R00</t>
  </si>
  <si>
    <t>Zvláštní úpravy spár spára podlaha-stěna silikonem</t>
  </si>
  <si>
    <t>201 : 2*(2,2+2,19)-0,8</t>
  </si>
  <si>
    <t>771579793R00</t>
  </si>
  <si>
    <t>Příplatky k položkám montáže podlah keramických příplatek za spárovací hmotu - plošně</t>
  </si>
  <si>
    <t>Položka pořadí 212 : 20,72000</t>
  </si>
  <si>
    <t>998771101R00</t>
  </si>
  <si>
    <t>Přesun hmot pro podlahy z dlaždic v objektech výšky do 6 m</t>
  </si>
  <si>
    <t xml:space="preserve">212,214,215,216,217,218,219,220, : </t>
  </si>
  <si>
    <t>Součet: : 0,46706</t>
  </si>
  <si>
    <t>597642030R</t>
  </si>
  <si>
    <t>dlažba keramická š = 300 mm; l = 300 mm; h = 9,0 mm; povrch matný; pro interiér i exteriér</t>
  </si>
  <si>
    <t>18,73*1,1</t>
  </si>
  <si>
    <t>597642410R</t>
  </si>
  <si>
    <t>dlažba keramická sokl; š = 80 mm; l = 300 mm; h = 9,0 mm; povrch matný; pro interiér i exteriér</t>
  </si>
  <si>
    <t xml:space="preserve">    19,86/0,3*1,1</t>
  </si>
  <si>
    <t>75</t>
  </si>
  <si>
    <t>781101210R00</t>
  </si>
  <si>
    <t>Příprava podkladu pod obklady penetrace podkladu pod obklady</t>
  </si>
  <si>
    <t>Položka pořadí 223 : 20,34000</t>
  </si>
  <si>
    <t>781230121R00</t>
  </si>
  <si>
    <t>Obkládání stěn vnitřních z obkladaček keramických do tmele velikosti přes 100 x 100 do 300 x 300 mm</t>
  </si>
  <si>
    <t>201 : 2*(2,2+2,19)*2,5-0,6*1,25-1,6+2*(0,6+1,25)*0,2</t>
  </si>
  <si>
    <t>781419705R00</t>
  </si>
  <si>
    <t>Montáž obkladů vnitřních z obkládaček pórovinových příplatky k položkám montáže obkladů vnitřních z obkladaček pórovinových příplatek za spárovací hmotu - plošně</t>
  </si>
  <si>
    <t>781419711R00</t>
  </si>
  <si>
    <t>Montáž obkladů vnitřních z obkládaček pórovinových příplatky k položkám montáže obkladů vnitřních z obkladaček pórovinových příplatek k obkladu stěn za plochu do 10 m2 jedntl</t>
  </si>
  <si>
    <t>998781101R00</t>
  </si>
  <si>
    <t>Přesun hmot pro obklady keramické v objektech výšky do 6 m</t>
  </si>
  <si>
    <t xml:space="preserve">222,224,226, : </t>
  </si>
  <si>
    <t>Součet: : 0,29432</t>
  </si>
  <si>
    <t>597813660R</t>
  </si>
  <si>
    <t>obklad keramický š = 198 mm; l = 248 mm; h = 6,8 mm; pro interiér; barva bílá; mat</t>
  </si>
  <si>
    <t>20,34*1,1</t>
  </si>
  <si>
    <t>784450020RA0</t>
  </si>
  <si>
    <t>Malby z malířských směsí disperzní, penetrace jednonásobná, malba dvojnásobná, bílá</t>
  </si>
  <si>
    <t>101 : 2*(1,65+1,99)*(7,315+1,295)+3,28</t>
  </si>
  <si>
    <t>102 : 2*(4,35+2,19)*2,0+9,53</t>
  </si>
  <si>
    <t>202 : 2*(2+2,19)*1,0+4,38</t>
  </si>
  <si>
    <t>2.NP stávající chodba : (6,9+2,59)*1,0</t>
  </si>
  <si>
    <t>784450080TA0</t>
  </si>
  <si>
    <t>Malba omyvatelná fasádní, penetrace1x, barevná 2x</t>
  </si>
  <si>
    <t xml:space="preserve">m2    </t>
  </si>
  <si>
    <t>102 : 2*(4,35+2,19)*1,5</t>
  </si>
  <si>
    <t>202 : 2*(2+2,19)*1,5</t>
  </si>
  <si>
    <t>2.NP stávající chodba : (6,9+2,59)*1,5</t>
  </si>
  <si>
    <t>210010301</t>
  </si>
  <si>
    <t>Montáž krabic přístrojových zapuštěných plastových kruhových KU 68/1, KU68/1301, KP67, KP68/2</t>
  </si>
  <si>
    <t>210010321</t>
  </si>
  <si>
    <t>Montáž rozvodek zapuštěných plastových kruhových KU68-1903/KO, KR97/KO97V</t>
  </si>
  <si>
    <t>210010323</t>
  </si>
  <si>
    <t>Montáž rozvodek zapuštěných plastových čtyřhranných typ KR100, KR125</t>
  </si>
  <si>
    <t>210100003</t>
  </si>
  <si>
    <t>Ukončení vodičů v rozváděči nebo na přístroji včetně zapojení průřezu žíly do 16 mm2</t>
  </si>
  <si>
    <t>210100003D</t>
  </si>
  <si>
    <t>210100004</t>
  </si>
  <si>
    <t>Ukončení vodičů v rozváděči nebo na přístroji včetně zapojení průřezu žíly do 25 mm2</t>
  </si>
  <si>
    <t>210100004D</t>
  </si>
  <si>
    <t>210110104</t>
  </si>
  <si>
    <t>Montáž - spínač pohybový PIR, 10A, 250V</t>
  </si>
  <si>
    <t>210111011</t>
  </si>
  <si>
    <t>Montáž zásuvka (polo)zapuštěná šroubové připojení 2P+PE se zapojením vodičů</t>
  </si>
  <si>
    <t>210190152</t>
  </si>
  <si>
    <t>Montáž rozvaděčů nebo krabic nevýbušných do 10 kg</t>
  </si>
  <si>
    <t>Montáž skříní pojistkových tenkocementových přípojkových SP</t>
  </si>
  <si>
    <t>210191504</t>
  </si>
  <si>
    <t>Demontáž skříní pojistkových tenkocementových přípojkových</t>
  </si>
  <si>
    <t>Montáž svítidel  stropních přisazených 2 zdroje s krytem</t>
  </si>
  <si>
    <t>210280001</t>
  </si>
  <si>
    <t>Zkoušky a prohlídky el rozvodů a zařízení celková prohlídka pro objem mtž prací do 200 000 Kč</t>
  </si>
  <si>
    <t>210810054</t>
  </si>
  <si>
    <t>Montáž měděných kabelů CYKY, CYKYD, CYKYDY, NYM, NYY, YSLY 750 V 4x16mm2 uložených pevně</t>
  </si>
  <si>
    <t>210901070</t>
  </si>
  <si>
    <t>Opětovná montáž hliníkových kabelů AYKY, AMCMK, TFSP, NAYY-J-RE(-O-SM) 1kV 4x25 mm2 volně uložených</t>
  </si>
  <si>
    <t>210901070D</t>
  </si>
  <si>
    <t>Demontáž hliníkových kabelů AYKY, AMCMK, TFSP, NAYY-J-RE(-O-SM) 1kV 4x25 mm2 volně uložených</t>
  </si>
  <si>
    <t>345519552</t>
  </si>
  <si>
    <t>zásuvka 16A 2+N obyčejné prostředí</t>
  </si>
  <si>
    <t>345640000</t>
  </si>
  <si>
    <t>rozvodka 6454-30 16 mm2 500 V</t>
  </si>
  <si>
    <t>345670300</t>
  </si>
  <si>
    <t>oko kabelové Cu lisovací lehčené 16 x 8 KU-L</t>
  </si>
  <si>
    <t>345670400</t>
  </si>
  <si>
    <t>oko kabelové Cu lisovací lehčené 25 x 8 KU-L</t>
  </si>
  <si>
    <t>345715210</t>
  </si>
  <si>
    <t>krabice univerzální z PH KU 68/2-1903</t>
  </si>
  <si>
    <t>357117410</t>
  </si>
  <si>
    <t>skříň přípojková betonová s plastovými dveřmi - 3 x 63 A</t>
  </si>
  <si>
    <t>357118060S</t>
  </si>
  <si>
    <t>Rozváděč R-im</t>
  </si>
  <si>
    <t>358148550</t>
  </si>
  <si>
    <t>Spínač pohybový PIR, 10A, 250V - vnitřní</t>
  </si>
  <si>
    <t>341110800</t>
  </si>
  <si>
    <t>kabel silový s Cu jádrem CYKY 4x16 mm2</t>
  </si>
  <si>
    <t>345715110</t>
  </si>
  <si>
    <t>krabice přístrojová instalační KP 68/2</t>
  </si>
  <si>
    <t>220320221S</t>
  </si>
  <si>
    <t>Montáž optické signalizace</t>
  </si>
  <si>
    <t>220320233</t>
  </si>
  <si>
    <t>Montáž tlačítko koupelnové na zeď se šňůrou</t>
  </si>
  <si>
    <t>220320322S</t>
  </si>
  <si>
    <t>Montáž signalizační jednotky</t>
  </si>
  <si>
    <t>220321707S</t>
  </si>
  <si>
    <t>Montáž ústředny</t>
  </si>
  <si>
    <t>220321761S</t>
  </si>
  <si>
    <t>Odzkoušení zařízení a programování 1 ústředny</t>
  </si>
  <si>
    <t>220410161</t>
  </si>
  <si>
    <t>Montáž řízeného napáječe na zeď</t>
  </si>
  <si>
    <t>Sig1</t>
  </si>
  <si>
    <t>Svítidlo nástěnné - opticky signalizující výstrahu události imobilní osoby v uzavřeném inv. prostoru</t>
  </si>
  <si>
    <t xml:space="preserve">ks    </t>
  </si>
  <si>
    <t>Sig2</t>
  </si>
  <si>
    <t>Tlačítko nouzového volání pro imobilní osobu v prostru sociálního zařízení - aktivace v rizikové, situaci.</t>
  </si>
  <si>
    <t>Sig3</t>
  </si>
  <si>
    <t>Signalizační jednotka - akusticky a opticky signalizující mimořádnou událost imobilní osoby v, uzavřeném inv. Prostoru - přivolání pomoci</t>
  </si>
  <si>
    <t>Sig4</t>
  </si>
  <si>
    <t>Ústředna vyhodnocuje v rámci instalovaného SW události v imobilních prostorách na základě impulzů od, tlačítek nouzového volání a stanovuje režim - optická signalizace - nebo signalizační jednotka</t>
  </si>
  <si>
    <t>Sig5</t>
  </si>
  <si>
    <t>Napáječ systému imobilní signalizace - sestává z transformátoru a řízené stejnosměrné jednotky.</t>
  </si>
  <si>
    <t>330011001VC0</t>
  </si>
  <si>
    <t>Montážní háky</t>
  </si>
  <si>
    <t>330011002VC0</t>
  </si>
  <si>
    <t>Montážní lešení</t>
  </si>
  <si>
    <t>330030110XAA</t>
  </si>
  <si>
    <t>Výtah osobní 630kg/6 osob, rychlost 1 m/s, 2 stanice, 2 nástupiště, neprůchozí, viz PD</t>
  </si>
  <si>
    <t>460200164</t>
  </si>
  <si>
    <t>Hloubení kabelových nezapažených rýh ručně š 35 cm, hl 80 cm, v hornině tř 4</t>
  </si>
  <si>
    <t>460421012</t>
  </si>
  <si>
    <t>Lože kabelů z písku nebo štěrkopísku tl 5 cm nad kabel, zakryté cihlami, š lože do 30 cm</t>
  </si>
  <si>
    <t>460560164</t>
  </si>
  <si>
    <t>Zásyp rýh ručně šířky 35 cm, hloubky 80 cm, z horniny třídy 4</t>
  </si>
  <si>
    <t>460650031</t>
  </si>
  <si>
    <t>Zřízení podkladní vrstvy vozovky ze sypaniny se zhutněním tloušťky do 10 cm</t>
  </si>
  <si>
    <t>460650152</t>
  </si>
  <si>
    <t>Kladení dlažby z kostek kamenných drobných do lože z kameniva těženého</t>
  </si>
  <si>
    <t>460650172</t>
  </si>
  <si>
    <t>Očištění kostek kamenných malých z rozebraných dlažeb</t>
  </si>
  <si>
    <t>460680581</t>
  </si>
  <si>
    <t>Vysekání rýh pro montáž trubek a kabelů v cihelných zdech hloubky do 3 cm a šířky do 3 cm</t>
  </si>
  <si>
    <t>460710001</t>
  </si>
  <si>
    <t>Vyplnění a omítnutí rýh ve stropech hloubky do 3 cm a šířky do 3 cm</t>
  </si>
  <si>
    <t>979013312R00</t>
  </si>
  <si>
    <t>na výšku do 3,5 m</t>
  </si>
  <si>
    <t>Dem.hmotnost položky pořadí 100 : 1,35000</t>
  </si>
  <si>
    <t xml:space="preserve">1,2,100,101,102,103, : </t>
  </si>
  <si>
    <t>Součet: : 4,52122</t>
  </si>
  <si>
    <t>Součet: : 22,60609</t>
  </si>
  <si>
    <t>979087113R00</t>
  </si>
  <si>
    <t>Nakládání vybouraných hmot na dopravní prostředky</t>
  </si>
  <si>
    <t>979990001R00</t>
  </si>
  <si>
    <t>Poplatek za skládku stavební suti</t>
  </si>
  <si>
    <t>Dem.hmotnost položky pořadí 1 : 1,10000</t>
  </si>
  <si>
    <t>Dem.hmotnost položky pořadí 2 : 1,97000</t>
  </si>
  <si>
    <t xml:space="preserve">Dem.hmotnost položky pořadí 89 : </t>
  </si>
  <si>
    <t>Dem.hmotnost položky pořadí 102 : 0,02000</t>
  </si>
  <si>
    <t>Dem.hmotnost položky pořadí 103 : 0,01000</t>
  </si>
  <si>
    <t>979990163R00</t>
  </si>
  <si>
    <t>Poplatek za skládku suti - plast+sklo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</si>
</sst>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21"/>
      <name val="Arial CE"/>
      <charset val="238"/>
    </font>
    <font>
      <sz val="8"/>
      <color indexed="14"/>
      <name val="Arial CE"/>
      <charset val="238"/>
    </font>
    <font>
      <sz val="8"/>
      <color rgb="FFDE380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19" fillId="0" borderId="0" xfId="0" quotePrefix="1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164" fontId="22" fillId="0" borderId="0" xfId="0" quotePrefix="1" applyNumberFormat="1" applyFont="1" applyBorder="1" applyAlignment="1">
      <alignment horizontal="left" vertical="top" wrapText="1"/>
    </xf>
    <xf numFmtId="164" fontId="23" fillId="0" borderId="0" xfId="0" applyNumberFormat="1" applyFont="1" applyBorder="1" applyAlignment="1">
      <alignment horizontal="center" vertical="top" wrapText="1" shrinkToFit="1"/>
    </xf>
    <xf numFmtId="164" fontId="23" fillId="0" borderId="0" xfId="0" applyNumberFormat="1" applyFont="1" applyBorder="1" applyAlignment="1">
      <alignment vertical="top" wrapText="1" shrinkToFit="1"/>
    </xf>
    <xf numFmtId="164" fontId="23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p7Q83n/AM+6Kzq/j+ID1uVrQgYHrcmh5LUtNBa9i7I97o20iOuYnbLZd8lh9fG5+8GBm0eZDF/6Olqkj3y/osQ==" saltValue="ey758eQ8IS91CfTalsP8j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64</v>
      </c>
      <c r="C3" s="199" t="s">
        <v>65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66</v>
      </c>
      <c r="C4" s="202" t="s">
        <v>67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73</v>
      </c>
      <c r="C8" s="245" t="s">
        <v>82</v>
      </c>
      <c r="D8" s="223"/>
      <c r="E8" s="224"/>
      <c r="F8" s="225"/>
      <c r="G8" s="225">
        <f>SUMIF(AG9:AG15,"&lt;&gt;NOR",G9:G15)</f>
        <v>0</v>
      </c>
      <c r="H8" s="225"/>
      <c r="I8" s="225">
        <f>SUM(I9:I15)</f>
        <v>0</v>
      </c>
      <c r="J8" s="225"/>
      <c r="K8" s="225">
        <f>SUM(K9:K15)</f>
        <v>0</v>
      </c>
      <c r="L8" s="225"/>
      <c r="M8" s="225">
        <f>SUM(M9:M15)</f>
        <v>0</v>
      </c>
      <c r="N8" s="225"/>
      <c r="O8" s="225">
        <f>SUM(O9:O15)</f>
        <v>0.43</v>
      </c>
      <c r="P8" s="225"/>
      <c r="Q8" s="225">
        <f>SUM(Q9:Q15)</f>
        <v>0</v>
      </c>
      <c r="R8" s="225"/>
      <c r="S8" s="225"/>
      <c r="T8" s="226"/>
      <c r="U8" s="220"/>
      <c r="V8" s="220">
        <f>SUM(V9:V15)</f>
        <v>168.87</v>
      </c>
      <c r="W8" s="220"/>
      <c r="X8" s="220"/>
      <c r="AG8" t="s">
        <v>226</v>
      </c>
    </row>
    <row r="9" spans="1:60" outlineLevel="1" x14ac:dyDescent="0.2">
      <c r="A9" s="237">
        <v>1</v>
      </c>
      <c r="B9" s="238" t="s">
        <v>675</v>
      </c>
      <c r="C9" s="249" t="s">
        <v>676</v>
      </c>
      <c r="D9" s="239" t="s">
        <v>344</v>
      </c>
      <c r="E9" s="240">
        <v>205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21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296</v>
      </c>
      <c r="T9" s="243" t="s">
        <v>231</v>
      </c>
      <c r="U9" s="219">
        <v>9.6000000000000002E-2</v>
      </c>
      <c r="V9" s="219">
        <f>ROUND(E9*U9,2)</f>
        <v>19.68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27">
        <v>2</v>
      </c>
      <c r="B10" s="228" t="s">
        <v>900</v>
      </c>
      <c r="C10" s="246" t="s">
        <v>901</v>
      </c>
      <c r="D10" s="229" t="s">
        <v>344</v>
      </c>
      <c r="E10" s="230">
        <v>45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32">
        <v>9.4000000000000004E-3</v>
      </c>
      <c r="O10" s="232">
        <f>ROUND(E10*N10,2)</f>
        <v>0.42</v>
      </c>
      <c r="P10" s="232">
        <v>0</v>
      </c>
      <c r="Q10" s="232">
        <f>ROUND(E10*P10,2)</f>
        <v>0</v>
      </c>
      <c r="R10" s="232"/>
      <c r="S10" s="232" t="s">
        <v>230</v>
      </c>
      <c r="T10" s="233" t="s">
        <v>231</v>
      </c>
      <c r="U10" s="219">
        <v>0.86399999999999999</v>
      </c>
      <c r="V10" s="219">
        <f>ROUND(E10*U10,2)</f>
        <v>38.880000000000003</v>
      </c>
      <c r="W10" s="219"/>
      <c r="X10" s="219" t="s">
        <v>297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298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7" t="s">
        <v>902</v>
      </c>
      <c r="D11" s="253"/>
      <c r="E11" s="254">
        <v>45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300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>
        <v>3</v>
      </c>
      <c r="B12" s="228" t="s">
        <v>903</v>
      </c>
      <c r="C12" s="246" t="s">
        <v>904</v>
      </c>
      <c r="D12" s="229" t="s">
        <v>344</v>
      </c>
      <c r="E12" s="230">
        <v>45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230</v>
      </c>
      <c r="T12" s="233" t="s">
        <v>231</v>
      </c>
      <c r="U12" s="219">
        <v>0.371</v>
      </c>
      <c r="V12" s="219">
        <f>ROUND(E12*U12,2)</f>
        <v>16.7</v>
      </c>
      <c r="W12" s="219"/>
      <c r="X12" s="219" t="s">
        <v>297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298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7" t="s">
        <v>905</v>
      </c>
      <c r="D13" s="253"/>
      <c r="E13" s="254">
        <v>45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300</v>
      </c>
      <c r="AH13" s="210">
        <v>5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37">
        <v>4</v>
      </c>
      <c r="B14" s="238" t="s">
        <v>906</v>
      </c>
      <c r="C14" s="249" t="s">
        <v>907</v>
      </c>
      <c r="D14" s="239" t="s">
        <v>371</v>
      </c>
      <c r="E14" s="240">
        <v>2</v>
      </c>
      <c r="F14" s="241"/>
      <c r="G14" s="242">
        <f>ROUND(E14*F14,2)</f>
        <v>0</v>
      </c>
      <c r="H14" s="241"/>
      <c r="I14" s="242">
        <f>ROUND(E14*H14,2)</f>
        <v>0</v>
      </c>
      <c r="J14" s="241"/>
      <c r="K14" s="242">
        <f>ROUND(E14*J14,2)</f>
        <v>0</v>
      </c>
      <c r="L14" s="242">
        <v>21</v>
      </c>
      <c r="M14" s="242">
        <f>G14*(1+L14/100)</f>
        <v>0</v>
      </c>
      <c r="N14" s="242">
        <v>3.0400000000000002E-3</v>
      </c>
      <c r="O14" s="242">
        <f>ROUND(E14*N14,2)</f>
        <v>0.01</v>
      </c>
      <c r="P14" s="242">
        <v>0</v>
      </c>
      <c r="Q14" s="242">
        <f>ROUND(E14*P14,2)</f>
        <v>0</v>
      </c>
      <c r="R14" s="242"/>
      <c r="S14" s="242" t="s">
        <v>230</v>
      </c>
      <c r="T14" s="243" t="s">
        <v>231</v>
      </c>
      <c r="U14" s="219">
        <v>5.18</v>
      </c>
      <c r="V14" s="219">
        <f>ROUND(E14*U14,2)</f>
        <v>10.36</v>
      </c>
      <c r="W14" s="219"/>
      <c r="X14" s="219" t="s">
        <v>374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375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7">
        <v>5</v>
      </c>
      <c r="B15" s="238" t="s">
        <v>908</v>
      </c>
      <c r="C15" s="249" t="s">
        <v>909</v>
      </c>
      <c r="D15" s="239" t="s">
        <v>371</v>
      </c>
      <c r="E15" s="240">
        <v>15</v>
      </c>
      <c r="F15" s="241"/>
      <c r="G15" s="242">
        <f>ROUND(E15*F15,2)</f>
        <v>0</v>
      </c>
      <c r="H15" s="241"/>
      <c r="I15" s="242">
        <f>ROUND(E15*H15,2)</f>
        <v>0</v>
      </c>
      <c r="J15" s="241"/>
      <c r="K15" s="242">
        <f>ROUND(E15*J15,2)</f>
        <v>0</v>
      </c>
      <c r="L15" s="242">
        <v>21</v>
      </c>
      <c r="M15" s="242">
        <f>G15*(1+L15/100)</f>
        <v>0</v>
      </c>
      <c r="N15" s="242">
        <v>0</v>
      </c>
      <c r="O15" s="242">
        <f>ROUND(E15*N15,2)</f>
        <v>0</v>
      </c>
      <c r="P15" s="242">
        <v>0</v>
      </c>
      <c r="Q15" s="242">
        <f>ROUND(E15*P15,2)</f>
        <v>0</v>
      </c>
      <c r="R15" s="242"/>
      <c r="S15" s="242" t="s">
        <v>296</v>
      </c>
      <c r="T15" s="243" t="s">
        <v>231</v>
      </c>
      <c r="U15" s="219">
        <v>5.55</v>
      </c>
      <c r="V15" s="219">
        <f>ROUND(E15*U15,2)</f>
        <v>83.25</v>
      </c>
      <c r="W15" s="219"/>
      <c r="X15" s="219" t="s">
        <v>374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375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1" t="s">
        <v>225</v>
      </c>
      <c r="B16" s="222" t="s">
        <v>87</v>
      </c>
      <c r="C16" s="245" t="s">
        <v>88</v>
      </c>
      <c r="D16" s="223"/>
      <c r="E16" s="224"/>
      <c r="F16" s="225"/>
      <c r="G16" s="225">
        <f>SUMIF(AG17:AG22,"&lt;&gt;NOR",G17:G22)</f>
        <v>0</v>
      </c>
      <c r="H16" s="225"/>
      <c r="I16" s="225">
        <f>SUM(I17:I22)</f>
        <v>0</v>
      </c>
      <c r="J16" s="225"/>
      <c r="K16" s="225">
        <f>SUM(K17:K22)</f>
        <v>0</v>
      </c>
      <c r="L16" s="225"/>
      <c r="M16" s="225">
        <f>SUM(M17:M22)</f>
        <v>0</v>
      </c>
      <c r="N16" s="225"/>
      <c r="O16" s="225">
        <f>SUM(O17:O22)</f>
        <v>0</v>
      </c>
      <c r="P16" s="225"/>
      <c r="Q16" s="225">
        <f>SUM(Q17:Q22)</f>
        <v>0</v>
      </c>
      <c r="R16" s="225"/>
      <c r="S16" s="225"/>
      <c r="T16" s="226"/>
      <c r="U16" s="220"/>
      <c r="V16" s="220">
        <f>SUM(V17:V22)</f>
        <v>87.2</v>
      </c>
      <c r="W16" s="220"/>
      <c r="X16" s="220"/>
      <c r="AG16" t="s">
        <v>226</v>
      </c>
    </row>
    <row r="17" spans="1:60" outlineLevel="1" x14ac:dyDescent="0.2">
      <c r="A17" s="227">
        <v>6</v>
      </c>
      <c r="B17" s="228" t="s">
        <v>910</v>
      </c>
      <c r="C17" s="246" t="s">
        <v>911</v>
      </c>
      <c r="D17" s="229" t="s">
        <v>295</v>
      </c>
      <c r="E17" s="230">
        <v>304.2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230</v>
      </c>
      <c r="T17" s="233" t="s">
        <v>231</v>
      </c>
      <c r="U17" s="219">
        <v>9.2999999999999999E-2</v>
      </c>
      <c r="V17" s="219">
        <f>ROUND(E17*U17,2)</f>
        <v>28.29</v>
      </c>
      <c r="W17" s="219"/>
      <c r="X17" s="219" t="s">
        <v>297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298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7" t="s">
        <v>912</v>
      </c>
      <c r="D18" s="253"/>
      <c r="E18" s="254">
        <v>304.2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300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>
        <v>7</v>
      </c>
      <c r="B19" s="228" t="s">
        <v>913</v>
      </c>
      <c r="C19" s="246" t="s">
        <v>914</v>
      </c>
      <c r="D19" s="229" t="s">
        <v>295</v>
      </c>
      <c r="E19" s="230">
        <v>5779.8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296</v>
      </c>
      <c r="T19" s="233" t="s">
        <v>231</v>
      </c>
      <c r="U19" s="219">
        <v>0</v>
      </c>
      <c r="V19" s="219">
        <f>ROUND(E19*U19,2)</f>
        <v>0</v>
      </c>
      <c r="W19" s="219"/>
      <c r="X19" s="219" t="s">
        <v>297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298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7" t="s">
        <v>915</v>
      </c>
      <c r="D20" s="253"/>
      <c r="E20" s="254">
        <v>5779.8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300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7">
        <v>8</v>
      </c>
      <c r="B21" s="238" t="s">
        <v>671</v>
      </c>
      <c r="C21" s="249" t="s">
        <v>916</v>
      </c>
      <c r="D21" s="239" t="s">
        <v>295</v>
      </c>
      <c r="E21" s="240">
        <v>304.2</v>
      </c>
      <c r="F21" s="241"/>
      <c r="G21" s="242">
        <f>ROUND(E21*F21,2)</f>
        <v>0</v>
      </c>
      <c r="H21" s="241"/>
      <c r="I21" s="242">
        <f>ROUND(E21*H21,2)</f>
        <v>0</v>
      </c>
      <c r="J21" s="241"/>
      <c r="K21" s="242">
        <f>ROUND(E21*J21,2)</f>
        <v>0</v>
      </c>
      <c r="L21" s="242">
        <v>21</v>
      </c>
      <c r="M21" s="242">
        <f>G21*(1+L21/100)</f>
        <v>0</v>
      </c>
      <c r="N21" s="242">
        <v>0</v>
      </c>
      <c r="O21" s="242">
        <f>ROUND(E21*N21,2)</f>
        <v>0</v>
      </c>
      <c r="P21" s="242">
        <v>0</v>
      </c>
      <c r="Q21" s="242">
        <f>ROUND(E21*P21,2)</f>
        <v>0</v>
      </c>
      <c r="R21" s="242"/>
      <c r="S21" s="242" t="s">
        <v>296</v>
      </c>
      <c r="T21" s="243" t="s">
        <v>231</v>
      </c>
      <c r="U21" s="219">
        <v>6.7000000000000004E-2</v>
      </c>
      <c r="V21" s="219">
        <f>ROUND(E21*U21,2)</f>
        <v>20.38</v>
      </c>
      <c r="W21" s="219"/>
      <c r="X21" s="219" t="s">
        <v>297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298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ht="22.5" outlineLevel="1" x14ac:dyDescent="0.2">
      <c r="A22" s="237">
        <v>9</v>
      </c>
      <c r="B22" s="238" t="s">
        <v>917</v>
      </c>
      <c r="C22" s="249" t="s">
        <v>918</v>
      </c>
      <c r="D22" s="239" t="s">
        <v>344</v>
      </c>
      <c r="E22" s="240">
        <v>2028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296</v>
      </c>
      <c r="T22" s="243" t="s">
        <v>231</v>
      </c>
      <c r="U22" s="219">
        <v>1.9E-2</v>
      </c>
      <c r="V22" s="219">
        <f>ROUND(E22*U22,2)</f>
        <v>38.53</v>
      </c>
      <c r="W22" s="219"/>
      <c r="X22" s="219" t="s">
        <v>297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1" t="s">
        <v>225</v>
      </c>
      <c r="B23" s="222" t="s">
        <v>89</v>
      </c>
      <c r="C23" s="245" t="s">
        <v>90</v>
      </c>
      <c r="D23" s="223"/>
      <c r="E23" s="224"/>
      <c r="F23" s="225"/>
      <c r="G23" s="225">
        <f>SUMIF(AG24:AG65,"&lt;&gt;NOR",G24:G65)</f>
        <v>0</v>
      </c>
      <c r="H23" s="225"/>
      <c r="I23" s="225">
        <f>SUM(I24:I65)</f>
        <v>0</v>
      </c>
      <c r="J23" s="225"/>
      <c r="K23" s="225">
        <f>SUM(K24:K65)</f>
        <v>0</v>
      </c>
      <c r="L23" s="225"/>
      <c r="M23" s="225">
        <f>SUM(M24:M65)</f>
        <v>0</v>
      </c>
      <c r="N23" s="225"/>
      <c r="O23" s="225">
        <f>SUM(O24:O65)</f>
        <v>5.97</v>
      </c>
      <c r="P23" s="225"/>
      <c r="Q23" s="225">
        <f>SUM(Q24:Q65)</f>
        <v>0</v>
      </c>
      <c r="R23" s="225"/>
      <c r="S23" s="225"/>
      <c r="T23" s="226"/>
      <c r="U23" s="220"/>
      <c r="V23" s="220">
        <f>SUM(V24:V65)</f>
        <v>590.02</v>
      </c>
      <c r="W23" s="220"/>
      <c r="X23" s="220"/>
      <c r="AG23" t="s">
        <v>226</v>
      </c>
    </row>
    <row r="24" spans="1:60" outlineLevel="1" x14ac:dyDescent="0.2">
      <c r="A24" s="227">
        <v>10</v>
      </c>
      <c r="B24" s="228" t="s">
        <v>919</v>
      </c>
      <c r="C24" s="246" t="s">
        <v>920</v>
      </c>
      <c r="D24" s="229" t="s">
        <v>344</v>
      </c>
      <c r="E24" s="230">
        <v>2028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296</v>
      </c>
      <c r="T24" s="233" t="s">
        <v>231</v>
      </c>
      <c r="U24" s="219">
        <v>0.06</v>
      </c>
      <c r="V24" s="219">
        <f>ROUND(E24*U24,2)</f>
        <v>121.68</v>
      </c>
      <c r="W24" s="219"/>
      <c r="X24" s="219" t="s">
        <v>297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298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7" t="s">
        <v>921</v>
      </c>
      <c r="D25" s="253"/>
      <c r="E25" s="254">
        <v>2028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300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>
        <v>11</v>
      </c>
      <c r="B26" s="228" t="s">
        <v>922</v>
      </c>
      <c r="C26" s="246" t="s">
        <v>923</v>
      </c>
      <c r="D26" s="229" t="s">
        <v>371</v>
      </c>
      <c r="E26" s="230">
        <v>120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/>
      <c r="S26" s="232" t="s">
        <v>296</v>
      </c>
      <c r="T26" s="233" t="s">
        <v>231</v>
      </c>
      <c r="U26" s="219">
        <v>0.18</v>
      </c>
      <c r="V26" s="219">
        <f>ROUND(E26*U26,2)</f>
        <v>21.6</v>
      </c>
      <c r="W26" s="219"/>
      <c r="X26" s="219" t="s">
        <v>297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298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7" t="s">
        <v>924</v>
      </c>
      <c r="D27" s="253"/>
      <c r="E27" s="254">
        <v>120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300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27">
        <v>12</v>
      </c>
      <c r="B28" s="228" t="s">
        <v>925</v>
      </c>
      <c r="C28" s="246" t="s">
        <v>926</v>
      </c>
      <c r="D28" s="229" t="s">
        <v>371</v>
      </c>
      <c r="E28" s="230">
        <v>22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/>
      <c r="S28" s="232" t="s">
        <v>296</v>
      </c>
      <c r="T28" s="233" t="s">
        <v>231</v>
      </c>
      <c r="U28" s="219">
        <v>1.548</v>
      </c>
      <c r="V28" s="219">
        <f>ROUND(E28*U28,2)</f>
        <v>34.06</v>
      </c>
      <c r="W28" s="219"/>
      <c r="X28" s="219" t="s">
        <v>297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298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7" t="s">
        <v>927</v>
      </c>
      <c r="D29" s="253"/>
      <c r="E29" s="254">
        <v>22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300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7">
        <v>13</v>
      </c>
      <c r="B30" s="238" t="s">
        <v>928</v>
      </c>
      <c r="C30" s="249" t="s">
        <v>929</v>
      </c>
      <c r="D30" s="239" t="s">
        <v>344</v>
      </c>
      <c r="E30" s="240">
        <v>2028</v>
      </c>
      <c r="F30" s="241"/>
      <c r="G30" s="242">
        <f>ROUND(E30*F30,2)</f>
        <v>0</v>
      </c>
      <c r="H30" s="241"/>
      <c r="I30" s="242">
        <f>ROUND(E30*H30,2)</f>
        <v>0</v>
      </c>
      <c r="J30" s="241"/>
      <c r="K30" s="242">
        <f>ROUND(E30*J30,2)</f>
        <v>0</v>
      </c>
      <c r="L30" s="242">
        <v>21</v>
      </c>
      <c r="M30" s="242">
        <f>G30*(1+L30/100)</f>
        <v>0</v>
      </c>
      <c r="N30" s="242">
        <v>0</v>
      </c>
      <c r="O30" s="242">
        <f>ROUND(E30*N30,2)</f>
        <v>0</v>
      </c>
      <c r="P30" s="242">
        <v>0</v>
      </c>
      <c r="Q30" s="242">
        <f>ROUND(E30*P30,2)</f>
        <v>0</v>
      </c>
      <c r="R30" s="242"/>
      <c r="S30" s="242" t="s">
        <v>296</v>
      </c>
      <c r="T30" s="243" t="s">
        <v>231</v>
      </c>
      <c r="U30" s="219">
        <v>1E-3</v>
      </c>
      <c r="V30" s="219">
        <f>ROUND(E30*U30,2)</f>
        <v>2.0299999999999998</v>
      </c>
      <c r="W30" s="219"/>
      <c r="X30" s="219" t="s">
        <v>297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298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7">
        <v>14</v>
      </c>
      <c r="B31" s="238" t="s">
        <v>930</v>
      </c>
      <c r="C31" s="249" t="s">
        <v>931</v>
      </c>
      <c r="D31" s="239" t="s">
        <v>344</v>
      </c>
      <c r="E31" s="240">
        <v>2028</v>
      </c>
      <c r="F31" s="241"/>
      <c r="G31" s="242">
        <f>ROUND(E31*F31,2)</f>
        <v>0</v>
      </c>
      <c r="H31" s="241"/>
      <c r="I31" s="242">
        <f>ROUND(E31*H31,2)</f>
        <v>0</v>
      </c>
      <c r="J31" s="241"/>
      <c r="K31" s="242">
        <f>ROUND(E31*J31,2)</f>
        <v>0</v>
      </c>
      <c r="L31" s="242">
        <v>21</v>
      </c>
      <c r="M31" s="242">
        <f>G31*(1+L31/100)</f>
        <v>0</v>
      </c>
      <c r="N31" s="242">
        <v>0</v>
      </c>
      <c r="O31" s="242">
        <f>ROUND(E31*N31,2)</f>
        <v>0</v>
      </c>
      <c r="P31" s="242">
        <v>0</v>
      </c>
      <c r="Q31" s="242">
        <f>ROUND(E31*P31,2)</f>
        <v>0</v>
      </c>
      <c r="R31" s="242"/>
      <c r="S31" s="242" t="s">
        <v>296</v>
      </c>
      <c r="T31" s="243" t="s">
        <v>231</v>
      </c>
      <c r="U31" s="219">
        <v>0.08</v>
      </c>
      <c r="V31" s="219">
        <f>ROUND(E31*U31,2)</f>
        <v>162.24</v>
      </c>
      <c r="W31" s="219"/>
      <c r="X31" s="219" t="s">
        <v>297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298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7">
        <v>15</v>
      </c>
      <c r="B32" s="238" t="s">
        <v>932</v>
      </c>
      <c r="C32" s="249" t="s">
        <v>933</v>
      </c>
      <c r="D32" s="239" t="s">
        <v>344</v>
      </c>
      <c r="E32" s="240">
        <v>2028</v>
      </c>
      <c r="F32" s="241"/>
      <c r="G32" s="242">
        <f>ROUND(E32*F32,2)</f>
        <v>0</v>
      </c>
      <c r="H32" s="241"/>
      <c r="I32" s="242">
        <f>ROUND(E32*H32,2)</f>
        <v>0</v>
      </c>
      <c r="J32" s="241"/>
      <c r="K32" s="242">
        <f>ROUND(E32*J32,2)</f>
        <v>0</v>
      </c>
      <c r="L32" s="242">
        <v>21</v>
      </c>
      <c r="M32" s="242">
        <f>G32*(1+L32/100)</f>
        <v>0</v>
      </c>
      <c r="N32" s="242">
        <v>0</v>
      </c>
      <c r="O32" s="242">
        <f>ROUND(E32*N32,2)</f>
        <v>0</v>
      </c>
      <c r="P32" s="242">
        <v>0</v>
      </c>
      <c r="Q32" s="242">
        <f>ROUND(E32*P32,2)</f>
        <v>0</v>
      </c>
      <c r="R32" s="242"/>
      <c r="S32" s="242" t="s">
        <v>296</v>
      </c>
      <c r="T32" s="243" t="s">
        <v>231</v>
      </c>
      <c r="U32" s="219">
        <v>1.4999999999999999E-2</v>
      </c>
      <c r="V32" s="219">
        <f>ROUND(E32*U32,2)</f>
        <v>30.42</v>
      </c>
      <c r="W32" s="219"/>
      <c r="X32" s="219" t="s">
        <v>297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298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7">
        <v>16</v>
      </c>
      <c r="B33" s="238" t="s">
        <v>934</v>
      </c>
      <c r="C33" s="249" t="s">
        <v>935</v>
      </c>
      <c r="D33" s="239" t="s">
        <v>344</v>
      </c>
      <c r="E33" s="240">
        <v>2028</v>
      </c>
      <c r="F33" s="241"/>
      <c r="G33" s="242">
        <f>ROUND(E33*F33,2)</f>
        <v>0</v>
      </c>
      <c r="H33" s="241"/>
      <c r="I33" s="242">
        <f>ROUND(E33*H33,2)</f>
        <v>0</v>
      </c>
      <c r="J33" s="241"/>
      <c r="K33" s="242">
        <f>ROUND(E33*J33,2)</f>
        <v>0</v>
      </c>
      <c r="L33" s="242">
        <v>21</v>
      </c>
      <c r="M33" s="242">
        <f>G33*(1+L33/100)</f>
        <v>0</v>
      </c>
      <c r="N33" s="242">
        <v>0</v>
      </c>
      <c r="O33" s="242">
        <f>ROUND(E33*N33,2)</f>
        <v>0</v>
      </c>
      <c r="P33" s="242">
        <v>0</v>
      </c>
      <c r="Q33" s="242">
        <f>ROUND(E33*P33,2)</f>
        <v>0</v>
      </c>
      <c r="R33" s="242"/>
      <c r="S33" s="242" t="s">
        <v>296</v>
      </c>
      <c r="T33" s="243" t="s">
        <v>231</v>
      </c>
      <c r="U33" s="219">
        <v>1E-3</v>
      </c>
      <c r="V33" s="219">
        <f>ROUND(E33*U33,2)</f>
        <v>2.0299999999999998</v>
      </c>
      <c r="W33" s="219"/>
      <c r="X33" s="219" t="s">
        <v>297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298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7">
        <v>17</v>
      </c>
      <c r="B34" s="238" t="s">
        <v>936</v>
      </c>
      <c r="C34" s="249" t="s">
        <v>937</v>
      </c>
      <c r="D34" s="239" t="s">
        <v>371</v>
      </c>
      <c r="E34" s="240">
        <v>22</v>
      </c>
      <c r="F34" s="241"/>
      <c r="G34" s="242">
        <f>ROUND(E34*F34,2)</f>
        <v>0</v>
      </c>
      <c r="H34" s="241"/>
      <c r="I34" s="242">
        <f>ROUND(E34*H34,2)</f>
        <v>0</v>
      </c>
      <c r="J34" s="241"/>
      <c r="K34" s="242">
        <f>ROUND(E34*J34,2)</f>
        <v>0</v>
      </c>
      <c r="L34" s="242">
        <v>21</v>
      </c>
      <c r="M34" s="242">
        <f>G34*(1+L34/100)</f>
        <v>0</v>
      </c>
      <c r="N34" s="242">
        <v>0</v>
      </c>
      <c r="O34" s="242">
        <f>ROUND(E34*N34,2)</f>
        <v>0</v>
      </c>
      <c r="P34" s="242">
        <v>0</v>
      </c>
      <c r="Q34" s="242">
        <f>ROUND(E34*P34,2)</f>
        <v>0</v>
      </c>
      <c r="R34" s="242"/>
      <c r="S34" s="242" t="s">
        <v>296</v>
      </c>
      <c r="T34" s="243" t="s">
        <v>231</v>
      </c>
      <c r="U34" s="219">
        <v>3.0920000000000001</v>
      </c>
      <c r="V34" s="219">
        <f>ROUND(E34*U34,2)</f>
        <v>68.02</v>
      </c>
      <c r="W34" s="219"/>
      <c r="X34" s="219" t="s">
        <v>297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7">
        <v>18</v>
      </c>
      <c r="B35" s="238" t="s">
        <v>938</v>
      </c>
      <c r="C35" s="249" t="s">
        <v>939</v>
      </c>
      <c r="D35" s="239" t="s">
        <v>371</v>
      </c>
      <c r="E35" s="240">
        <v>120</v>
      </c>
      <c r="F35" s="241"/>
      <c r="G35" s="242">
        <f>ROUND(E35*F35,2)</f>
        <v>0</v>
      </c>
      <c r="H35" s="241"/>
      <c r="I35" s="242">
        <f>ROUND(E35*H35,2)</f>
        <v>0</v>
      </c>
      <c r="J35" s="241"/>
      <c r="K35" s="242">
        <f>ROUND(E35*J35,2)</f>
        <v>0</v>
      </c>
      <c r="L35" s="242">
        <v>21</v>
      </c>
      <c r="M35" s="242">
        <f>G35*(1+L35/100)</f>
        <v>0</v>
      </c>
      <c r="N35" s="242">
        <v>0</v>
      </c>
      <c r="O35" s="242">
        <f>ROUND(E35*N35,2)</f>
        <v>0</v>
      </c>
      <c r="P35" s="242">
        <v>0</v>
      </c>
      <c r="Q35" s="242">
        <f>ROUND(E35*P35,2)</f>
        <v>0</v>
      </c>
      <c r="R35" s="242"/>
      <c r="S35" s="242" t="s">
        <v>296</v>
      </c>
      <c r="T35" s="243" t="s">
        <v>231</v>
      </c>
      <c r="U35" s="219">
        <v>9.5000000000000001E-2</v>
      </c>
      <c r="V35" s="219">
        <f>ROUND(E35*U35,2)</f>
        <v>11.4</v>
      </c>
      <c r="W35" s="219"/>
      <c r="X35" s="219" t="s">
        <v>297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298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7">
        <v>19</v>
      </c>
      <c r="B36" s="238" t="s">
        <v>940</v>
      </c>
      <c r="C36" s="249" t="s">
        <v>941</v>
      </c>
      <c r="D36" s="239" t="s">
        <v>371</v>
      </c>
      <c r="E36" s="240">
        <v>120</v>
      </c>
      <c r="F36" s="241"/>
      <c r="G36" s="242">
        <f>ROUND(E36*F36,2)</f>
        <v>0</v>
      </c>
      <c r="H36" s="241"/>
      <c r="I36" s="242">
        <f>ROUND(E36*H36,2)</f>
        <v>0</v>
      </c>
      <c r="J36" s="241"/>
      <c r="K36" s="242">
        <f>ROUND(E36*J36,2)</f>
        <v>0</v>
      </c>
      <c r="L36" s="242">
        <v>21</v>
      </c>
      <c r="M36" s="242">
        <f>G36*(1+L36/100)</f>
        <v>0</v>
      </c>
      <c r="N36" s="242">
        <v>0</v>
      </c>
      <c r="O36" s="242">
        <f>ROUND(E36*N36,2)</f>
        <v>0</v>
      </c>
      <c r="P36" s="242">
        <v>0</v>
      </c>
      <c r="Q36" s="242">
        <f>ROUND(E36*P36,2)</f>
        <v>0</v>
      </c>
      <c r="R36" s="242"/>
      <c r="S36" s="242" t="s">
        <v>230</v>
      </c>
      <c r="T36" s="243" t="s">
        <v>231</v>
      </c>
      <c r="U36" s="219">
        <v>5.6000000000000001E-2</v>
      </c>
      <c r="V36" s="219">
        <f>ROUND(E36*U36,2)</f>
        <v>6.72</v>
      </c>
      <c r="W36" s="219"/>
      <c r="X36" s="219" t="s">
        <v>297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298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7">
        <v>20</v>
      </c>
      <c r="B37" s="238" t="s">
        <v>942</v>
      </c>
      <c r="C37" s="249" t="s">
        <v>943</v>
      </c>
      <c r="D37" s="239" t="s">
        <v>371</v>
      </c>
      <c r="E37" s="240">
        <v>22</v>
      </c>
      <c r="F37" s="241"/>
      <c r="G37" s="242">
        <f>ROUND(E37*F37,2)</f>
        <v>0</v>
      </c>
      <c r="H37" s="241"/>
      <c r="I37" s="242">
        <f>ROUND(E37*H37,2)</f>
        <v>0</v>
      </c>
      <c r="J37" s="241"/>
      <c r="K37" s="242">
        <f>ROUND(E37*J37,2)</f>
        <v>0</v>
      </c>
      <c r="L37" s="242">
        <v>21</v>
      </c>
      <c r="M37" s="242">
        <f>G37*(1+L37/100)</f>
        <v>0</v>
      </c>
      <c r="N37" s="242">
        <v>4.4999999999999999E-4</v>
      </c>
      <c r="O37" s="242">
        <f>ROUND(E37*N37,2)</f>
        <v>0.01</v>
      </c>
      <c r="P37" s="242">
        <v>0</v>
      </c>
      <c r="Q37" s="242">
        <f>ROUND(E37*P37,2)</f>
        <v>0</v>
      </c>
      <c r="R37" s="242"/>
      <c r="S37" s="242" t="s">
        <v>296</v>
      </c>
      <c r="T37" s="243" t="s">
        <v>231</v>
      </c>
      <c r="U37" s="219">
        <v>0.57099999999999995</v>
      </c>
      <c r="V37" s="219">
        <f>ROUND(E37*U37,2)</f>
        <v>12.56</v>
      </c>
      <c r="W37" s="219"/>
      <c r="X37" s="219" t="s">
        <v>297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298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7">
        <v>21</v>
      </c>
      <c r="B38" s="238" t="s">
        <v>944</v>
      </c>
      <c r="C38" s="249" t="s">
        <v>945</v>
      </c>
      <c r="D38" s="239" t="s">
        <v>344</v>
      </c>
      <c r="E38" s="240">
        <v>2028</v>
      </c>
      <c r="F38" s="241"/>
      <c r="G38" s="242">
        <f>ROUND(E38*F38,2)</f>
        <v>0</v>
      </c>
      <c r="H38" s="241"/>
      <c r="I38" s="242">
        <f>ROUND(E38*H38,2)</f>
        <v>0</v>
      </c>
      <c r="J38" s="241"/>
      <c r="K38" s="242">
        <f>ROUND(E38*J38,2)</f>
        <v>0</v>
      </c>
      <c r="L38" s="242">
        <v>21</v>
      </c>
      <c r="M38" s="242">
        <f>G38*(1+L38/100)</f>
        <v>0</v>
      </c>
      <c r="N38" s="242">
        <v>0</v>
      </c>
      <c r="O38" s="242">
        <f>ROUND(E38*N38,2)</f>
        <v>0</v>
      </c>
      <c r="P38" s="242">
        <v>0</v>
      </c>
      <c r="Q38" s="242">
        <f>ROUND(E38*P38,2)</f>
        <v>0</v>
      </c>
      <c r="R38" s="242"/>
      <c r="S38" s="242" t="s">
        <v>230</v>
      </c>
      <c r="T38" s="243" t="s">
        <v>231</v>
      </c>
      <c r="U38" s="219">
        <v>3.0000000000000001E-3</v>
      </c>
      <c r="V38" s="219">
        <f>ROUND(E38*U38,2)</f>
        <v>6.08</v>
      </c>
      <c r="W38" s="219"/>
      <c r="X38" s="219" t="s">
        <v>297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298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27">
        <v>22</v>
      </c>
      <c r="B39" s="228" t="s">
        <v>946</v>
      </c>
      <c r="C39" s="246" t="s">
        <v>947</v>
      </c>
      <c r="D39" s="229" t="s">
        <v>371</v>
      </c>
      <c r="E39" s="230">
        <v>66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32">
        <v>1.0000000000000001E-5</v>
      </c>
      <c r="O39" s="232">
        <f>ROUND(E39*N39,2)</f>
        <v>0</v>
      </c>
      <c r="P39" s="232">
        <v>0</v>
      </c>
      <c r="Q39" s="232">
        <f>ROUND(E39*P39,2)</f>
        <v>0</v>
      </c>
      <c r="R39" s="232"/>
      <c r="S39" s="232" t="s">
        <v>296</v>
      </c>
      <c r="T39" s="233" t="s">
        <v>231</v>
      </c>
      <c r="U39" s="219">
        <v>8.4000000000000005E-2</v>
      </c>
      <c r="V39" s="219">
        <f>ROUND(E39*U39,2)</f>
        <v>5.54</v>
      </c>
      <c r="W39" s="219"/>
      <c r="X39" s="219" t="s">
        <v>297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298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7" t="s">
        <v>948</v>
      </c>
      <c r="D40" s="253"/>
      <c r="E40" s="254">
        <v>66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300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27">
        <v>23</v>
      </c>
      <c r="B41" s="228" t="s">
        <v>949</v>
      </c>
      <c r="C41" s="246" t="s">
        <v>950</v>
      </c>
      <c r="D41" s="229" t="s">
        <v>344</v>
      </c>
      <c r="E41" s="230">
        <v>52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296</v>
      </c>
      <c r="T41" s="233" t="s">
        <v>231</v>
      </c>
      <c r="U41" s="219">
        <v>0.252</v>
      </c>
      <c r="V41" s="219">
        <f>ROUND(E41*U41,2)</f>
        <v>13.1</v>
      </c>
      <c r="W41" s="219"/>
      <c r="X41" s="219" t="s">
        <v>297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298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7" t="s">
        <v>951</v>
      </c>
      <c r="D42" s="253"/>
      <c r="E42" s="254">
        <v>22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300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7" t="s">
        <v>952</v>
      </c>
      <c r="D43" s="253"/>
      <c r="E43" s="254">
        <v>30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300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37">
        <v>24</v>
      </c>
      <c r="B44" s="238" t="s">
        <v>953</v>
      </c>
      <c r="C44" s="249" t="s">
        <v>954</v>
      </c>
      <c r="D44" s="239" t="s">
        <v>352</v>
      </c>
      <c r="E44" s="240">
        <v>0.20280000000000001</v>
      </c>
      <c r="F44" s="241"/>
      <c r="G44" s="242">
        <f>ROUND(E44*F44,2)</f>
        <v>0</v>
      </c>
      <c r="H44" s="241"/>
      <c r="I44" s="242">
        <f>ROUND(E44*H44,2)</f>
        <v>0</v>
      </c>
      <c r="J44" s="241"/>
      <c r="K44" s="242">
        <f>ROUND(E44*J44,2)</f>
        <v>0</v>
      </c>
      <c r="L44" s="242">
        <v>21</v>
      </c>
      <c r="M44" s="242">
        <f>G44*(1+L44/100)</f>
        <v>0</v>
      </c>
      <c r="N44" s="242">
        <v>0</v>
      </c>
      <c r="O44" s="242">
        <f>ROUND(E44*N44,2)</f>
        <v>0</v>
      </c>
      <c r="P44" s="242">
        <v>0</v>
      </c>
      <c r="Q44" s="242">
        <f>ROUND(E44*P44,2)</f>
        <v>0</v>
      </c>
      <c r="R44" s="242"/>
      <c r="S44" s="242" t="s">
        <v>296</v>
      </c>
      <c r="T44" s="243" t="s">
        <v>231</v>
      </c>
      <c r="U44" s="219">
        <v>21.428999999999998</v>
      </c>
      <c r="V44" s="219">
        <f>ROUND(E44*U44,2)</f>
        <v>4.3499999999999996</v>
      </c>
      <c r="W44" s="219"/>
      <c r="X44" s="219" t="s">
        <v>297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298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>
        <v>25</v>
      </c>
      <c r="B45" s="228" t="s">
        <v>955</v>
      </c>
      <c r="C45" s="246" t="s">
        <v>956</v>
      </c>
      <c r="D45" s="229" t="s">
        <v>295</v>
      </c>
      <c r="E45" s="230">
        <v>339.2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0</v>
      </c>
      <c r="O45" s="232">
        <f>ROUND(E45*N45,2)</f>
        <v>0</v>
      </c>
      <c r="P45" s="232">
        <v>0</v>
      </c>
      <c r="Q45" s="232">
        <f>ROUND(E45*P45,2)</f>
        <v>0</v>
      </c>
      <c r="R45" s="232"/>
      <c r="S45" s="232" t="s">
        <v>296</v>
      </c>
      <c r="T45" s="233" t="s">
        <v>231</v>
      </c>
      <c r="U45" s="219">
        <v>0.26</v>
      </c>
      <c r="V45" s="219">
        <f>ROUND(E45*U45,2)</f>
        <v>88.19</v>
      </c>
      <c r="W45" s="219"/>
      <c r="X45" s="219" t="s">
        <v>297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298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7" t="s">
        <v>957</v>
      </c>
      <c r="D46" s="253"/>
      <c r="E46" s="254">
        <v>304.2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300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7" t="s">
        <v>958</v>
      </c>
      <c r="D47" s="253"/>
      <c r="E47" s="254">
        <v>11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300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7" t="s">
        <v>959</v>
      </c>
      <c r="D48" s="253"/>
      <c r="E48" s="254">
        <v>24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300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37">
        <v>26</v>
      </c>
      <c r="B49" s="238" t="s">
        <v>960</v>
      </c>
      <c r="C49" s="249" t="s">
        <v>961</v>
      </c>
      <c r="D49" s="239" t="s">
        <v>636</v>
      </c>
      <c r="E49" s="240">
        <v>75</v>
      </c>
      <c r="F49" s="241"/>
      <c r="G49" s="242">
        <f>ROUND(E49*F49,2)</f>
        <v>0</v>
      </c>
      <c r="H49" s="241"/>
      <c r="I49" s="242">
        <f>ROUND(E49*H49,2)</f>
        <v>0</v>
      </c>
      <c r="J49" s="241"/>
      <c r="K49" s="242">
        <f>ROUND(E49*J49,2)</f>
        <v>0</v>
      </c>
      <c r="L49" s="242">
        <v>21</v>
      </c>
      <c r="M49" s="242">
        <f>G49*(1+L49/100)</f>
        <v>0</v>
      </c>
      <c r="N49" s="242">
        <v>1E-3</v>
      </c>
      <c r="O49" s="242">
        <f>ROUND(E49*N49,2)</f>
        <v>0.08</v>
      </c>
      <c r="P49" s="242">
        <v>0</v>
      </c>
      <c r="Q49" s="242">
        <f>ROUND(E49*P49,2)</f>
        <v>0</v>
      </c>
      <c r="R49" s="242"/>
      <c r="S49" s="242" t="s">
        <v>230</v>
      </c>
      <c r="T49" s="243" t="s">
        <v>231</v>
      </c>
      <c r="U49" s="219">
        <v>0</v>
      </c>
      <c r="V49" s="219">
        <f>ROUND(E49*U49,2)</f>
        <v>0</v>
      </c>
      <c r="W49" s="219"/>
      <c r="X49" s="219" t="s">
        <v>471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472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>
        <v>27</v>
      </c>
      <c r="B50" s="228" t="s">
        <v>962</v>
      </c>
      <c r="C50" s="246" t="s">
        <v>963</v>
      </c>
      <c r="D50" s="229" t="s">
        <v>371</v>
      </c>
      <c r="E50" s="230">
        <v>112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32">
        <v>2.5000000000000001E-2</v>
      </c>
      <c r="O50" s="232">
        <f>ROUND(E50*N50,2)</f>
        <v>2.8</v>
      </c>
      <c r="P50" s="232">
        <v>0</v>
      </c>
      <c r="Q50" s="232">
        <f>ROUND(E50*P50,2)</f>
        <v>0</v>
      </c>
      <c r="R50" s="232"/>
      <c r="S50" s="232" t="s">
        <v>230</v>
      </c>
      <c r="T50" s="233" t="s">
        <v>231</v>
      </c>
      <c r="U50" s="219">
        <v>0</v>
      </c>
      <c r="V50" s="219">
        <f>ROUND(E50*U50,2)</f>
        <v>0</v>
      </c>
      <c r="W50" s="219"/>
      <c r="X50" s="219" t="s">
        <v>471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472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61" t="s">
        <v>761</v>
      </c>
      <c r="D51" s="259"/>
      <c r="E51" s="260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300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62" t="s">
        <v>964</v>
      </c>
      <c r="D52" s="259"/>
      <c r="E52" s="260">
        <v>3.3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300</v>
      </c>
      <c r="AH52" s="210">
        <v>2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62" t="s">
        <v>965</v>
      </c>
      <c r="D53" s="259"/>
      <c r="E53" s="260">
        <v>4.5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300</v>
      </c>
      <c r="AH53" s="210">
        <v>2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68" t="s">
        <v>966</v>
      </c>
      <c r="D54" s="266"/>
      <c r="E54" s="267">
        <v>7.8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300</v>
      </c>
      <c r="AH54" s="210">
        <v>3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62" t="s">
        <v>967</v>
      </c>
      <c r="D55" s="259"/>
      <c r="E55" s="260">
        <v>111.43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300</v>
      </c>
      <c r="AH55" s="210">
        <v>2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61" t="s">
        <v>763</v>
      </c>
      <c r="D56" s="259"/>
      <c r="E56" s="260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300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7" t="s">
        <v>968</v>
      </c>
      <c r="D57" s="253"/>
      <c r="E57" s="254">
        <v>112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300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37">
        <v>28</v>
      </c>
      <c r="B58" s="238" t="s">
        <v>969</v>
      </c>
      <c r="C58" s="249" t="s">
        <v>970</v>
      </c>
      <c r="D58" s="239" t="s">
        <v>352</v>
      </c>
      <c r="E58" s="240">
        <v>0.2</v>
      </c>
      <c r="F58" s="241"/>
      <c r="G58" s="242">
        <f>ROUND(E58*F58,2)</f>
        <v>0</v>
      </c>
      <c r="H58" s="241"/>
      <c r="I58" s="242">
        <f>ROUND(E58*H58,2)</f>
        <v>0</v>
      </c>
      <c r="J58" s="241"/>
      <c r="K58" s="242">
        <f>ROUND(E58*J58,2)</f>
        <v>0</v>
      </c>
      <c r="L58" s="242">
        <v>21</v>
      </c>
      <c r="M58" s="242">
        <f>G58*(1+L58/100)</f>
        <v>0</v>
      </c>
      <c r="N58" s="242">
        <v>1</v>
      </c>
      <c r="O58" s="242">
        <f>ROUND(E58*N58,2)</f>
        <v>0.2</v>
      </c>
      <c r="P58" s="242">
        <v>0</v>
      </c>
      <c r="Q58" s="242">
        <f>ROUND(E58*P58,2)</f>
        <v>0</v>
      </c>
      <c r="R58" s="242"/>
      <c r="S58" s="242" t="s">
        <v>230</v>
      </c>
      <c r="T58" s="243" t="s">
        <v>231</v>
      </c>
      <c r="U58" s="219">
        <v>0</v>
      </c>
      <c r="V58" s="219">
        <f>ROUND(E58*U58,2)</f>
        <v>0</v>
      </c>
      <c r="W58" s="219"/>
      <c r="X58" s="219" t="s">
        <v>471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472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ht="22.5" outlineLevel="1" x14ac:dyDescent="0.2">
      <c r="A59" s="237">
        <v>29</v>
      </c>
      <c r="B59" s="238" t="s">
        <v>971</v>
      </c>
      <c r="C59" s="249" t="s">
        <v>972</v>
      </c>
      <c r="D59" s="239" t="s">
        <v>973</v>
      </c>
      <c r="E59" s="240">
        <v>220</v>
      </c>
      <c r="F59" s="241"/>
      <c r="G59" s="242">
        <f>ROUND(E59*F59,2)</f>
        <v>0</v>
      </c>
      <c r="H59" s="241"/>
      <c r="I59" s="242">
        <f>ROUND(E59*H59,2)</f>
        <v>0</v>
      </c>
      <c r="J59" s="241"/>
      <c r="K59" s="242">
        <f>ROUND(E59*J59,2)</f>
        <v>0</v>
      </c>
      <c r="L59" s="242">
        <v>21</v>
      </c>
      <c r="M59" s="242">
        <f>G59*(1+L59/100)</f>
        <v>0</v>
      </c>
      <c r="N59" s="242">
        <v>1E-3</v>
      </c>
      <c r="O59" s="242">
        <f>ROUND(E59*N59,2)</f>
        <v>0.22</v>
      </c>
      <c r="P59" s="242">
        <v>0</v>
      </c>
      <c r="Q59" s="242">
        <f>ROUND(E59*P59,2)</f>
        <v>0</v>
      </c>
      <c r="R59" s="242"/>
      <c r="S59" s="242" t="s">
        <v>230</v>
      </c>
      <c r="T59" s="243" t="s">
        <v>231</v>
      </c>
      <c r="U59" s="219">
        <v>0</v>
      </c>
      <c r="V59" s="219">
        <f>ROUND(E59*U59,2)</f>
        <v>0</v>
      </c>
      <c r="W59" s="219"/>
      <c r="X59" s="219" t="s">
        <v>471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472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1" x14ac:dyDescent="0.2">
      <c r="A60" s="237">
        <v>30</v>
      </c>
      <c r="B60" s="238" t="s">
        <v>974</v>
      </c>
      <c r="C60" s="249" t="s">
        <v>975</v>
      </c>
      <c r="D60" s="239" t="s">
        <v>371</v>
      </c>
      <c r="E60" s="240">
        <v>66</v>
      </c>
      <c r="F60" s="241"/>
      <c r="G60" s="242">
        <f>ROUND(E60*F60,2)</f>
        <v>0</v>
      </c>
      <c r="H60" s="241"/>
      <c r="I60" s="242">
        <f>ROUND(E60*H60,2)</f>
        <v>0</v>
      </c>
      <c r="J60" s="241"/>
      <c r="K60" s="242">
        <f>ROUND(E60*J60,2)</f>
        <v>0</v>
      </c>
      <c r="L60" s="242">
        <v>21</v>
      </c>
      <c r="M60" s="242">
        <f>G60*(1+L60/100)</f>
        <v>0</v>
      </c>
      <c r="N60" s="242">
        <v>6.0000000000000001E-3</v>
      </c>
      <c r="O60" s="242">
        <f>ROUND(E60*N60,2)</f>
        <v>0.4</v>
      </c>
      <c r="P60" s="242">
        <v>0</v>
      </c>
      <c r="Q60" s="242">
        <f>ROUND(E60*P60,2)</f>
        <v>0</v>
      </c>
      <c r="R60" s="242"/>
      <c r="S60" s="242" t="s">
        <v>230</v>
      </c>
      <c r="T60" s="243" t="s">
        <v>231</v>
      </c>
      <c r="U60" s="219">
        <v>0</v>
      </c>
      <c r="V60" s="219">
        <f>ROUND(E60*U60,2)</f>
        <v>0</v>
      </c>
      <c r="W60" s="219"/>
      <c r="X60" s="219" t="s">
        <v>471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472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ht="22.5" outlineLevel="1" x14ac:dyDescent="0.2">
      <c r="A61" s="237">
        <v>31</v>
      </c>
      <c r="B61" s="238" t="s">
        <v>976</v>
      </c>
      <c r="C61" s="249" t="s">
        <v>977</v>
      </c>
      <c r="D61" s="239" t="s">
        <v>371</v>
      </c>
      <c r="E61" s="240">
        <v>66</v>
      </c>
      <c r="F61" s="241"/>
      <c r="G61" s="242">
        <f>ROUND(E61*F61,2)</f>
        <v>0</v>
      </c>
      <c r="H61" s="241"/>
      <c r="I61" s="242">
        <f>ROUND(E61*H61,2)</f>
        <v>0</v>
      </c>
      <c r="J61" s="241"/>
      <c r="K61" s="242">
        <f>ROUND(E61*J61,2)</f>
        <v>0</v>
      </c>
      <c r="L61" s="242">
        <v>21</v>
      </c>
      <c r="M61" s="242">
        <f>G61*(1+L61/100)</f>
        <v>0</v>
      </c>
      <c r="N61" s="242">
        <v>2E-3</v>
      </c>
      <c r="O61" s="242">
        <f>ROUND(E61*N61,2)</f>
        <v>0.13</v>
      </c>
      <c r="P61" s="242">
        <v>0</v>
      </c>
      <c r="Q61" s="242">
        <f>ROUND(E61*P61,2)</f>
        <v>0</v>
      </c>
      <c r="R61" s="242"/>
      <c r="S61" s="242" t="s">
        <v>230</v>
      </c>
      <c r="T61" s="243" t="s">
        <v>231</v>
      </c>
      <c r="U61" s="219">
        <v>0</v>
      </c>
      <c r="V61" s="219">
        <f>ROUND(E61*U61,2)</f>
        <v>0</v>
      </c>
      <c r="W61" s="219"/>
      <c r="X61" s="219" t="s">
        <v>471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472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27">
        <v>32</v>
      </c>
      <c r="B62" s="228" t="s">
        <v>978</v>
      </c>
      <c r="C62" s="246" t="s">
        <v>979</v>
      </c>
      <c r="D62" s="229" t="s">
        <v>371</v>
      </c>
      <c r="E62" s="230">
        <v>0.74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32">
        <v>3.6999999999999999E-4</v>
      </c>
      <c r="O62" s="232">
        <f>ROUND(E62*N62,2)</f>
        <v>0</v>
      </c>
      <c r="P62" s="232">
        <v>0</v>
      </c>
      <c r="Q62" s="232">
        <f>ROUND(E62*P62,2)</f>
        <v>0</v>
      </c>
      <c r="R62" s="232"/>
      <c r="S62" s="232" t="s">
        <v>230</v>
      </c>
      <c r="T62" s="233" t="s">
        <v>231</v>
      </c>
      <c r="U62" s="219">
        <v>0</v>
      </c>
      <c r="V62" s="219">
        <f>ROUND(E62*U62,2)</f>
        <v>0</v>
      </c>
      <c r="W62" s="219"/>
      <c r="X62" s="219" t="s">
        <v>471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472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7" t="s">
        <v>980</v>
      </c>
      <c r="D63" s="253"/>
      <c r="E63" s="254">
        <v>0.74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300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37">
        <v>33</v>
      </c>
      <c r="B64" s="238" t="s">
        <v>981</v>
      </c>
      <c r="C64" s="249" t="s">
        <v>982</v>
      </c>
      <c r="D64" s="239" t="s">
        <v>371</v>
      </c>
      <c r="E64" s="240">
        <v>22</v>
      </c>
      <c r="F64" s="241"/>
      <c r="G64" s="242">
        <f>ROUND(E64*F64,2)</f>
        <v>0</v>
      </c>
      <c r="H64" s="241"/>
      <c r="I64" s="242">
        <f>ROUND(E64*H64,2)</f>
        <v>0</v>
      </c>
      <c r="J64" s="241"/>
      <c r="K64" s="242">
        <f>ROUND(E64*J64,2)</f>
        <v>0</v>
      </c>
      <c r="L64" s="242">
        <v>21</v>
      </c>
      <c r="M64" s="242">
        <f>G64*(1+L64/100)</f>
        <v>0</v>
      </c>
      <c r="N64" s="242">
        <v>1.4999999999999999E-2</v>
      </c>
      <c r="O64" s="242">
        <f>ROUND(E64*N64,2)</f>
        <v>0.33</v>
      </c>
      <c r="P64" s="242">
        <v>0</v>
      </c>
      <c r="Q64" s="242">
        <f>ROUND(E64*P64,2)</f>
        <v>0</v>
      </c>
      <c r="R64" s="242"/>
      <c r="S64" s="242" t="s">
        <v>230</v>
      </c>
      <c r="T64" s="243" t="s">
        <v>231</v>
      </c>
      <c r="U64" s="219">
        <v>0</v>
      </c>
      <c r="V64" s="219">
        <f>ROUND(E64*U64,2)</f>
        <v>0</v>
      </c>
      <c r="W64" s="219"/>
      <c r="X64" s="219" t="s">
        <v>471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472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37">
        <v>34</v>
      </c>
      <c r="B65" s="238" t="s">
        <v>983</v>
      </c>
      <c r="C65" s="249" t="s">
        <v>984</v>
      </c>
      <c r="D65" s="239" t="s">
        <v>371</v>
      </c>
      <c r="E65" s="240">
        <v>120</v>
      </c>
      <c r="F65" s="241"/>
      <c r="G65" s="242">
        <f>ROUND(E65*F65,2)</f>
        <v>0</v>
      </c>
      <c r="H65" s="241"/>
      <c r="I65" s="242">
        <f>ROUND(E65*H65,2)</f>
        <v>0</v>
      </c>
      <c r="J65" s="241"/>
      <c r="K65" s="242">
        <f>ROUND(E65*J65,2)</f>
        <v>0</v>
      </c>
      <c r="L65" s="242">
        <v>21</v>
      </c>
      <c r="M65" s="242">
        <f>G65*(1+L65/100)</f>
        <v>0</v>
      </c>
      <c r="N65" s="242">
        <v>1.4999999999999999E-2</v>
      </c>
      <c r="O65" s="242">
        <f>ROUND(E65*N65,2)</f>
        <v>1.8</v>
      </c>
      <c r="P65" s="242">
        <v>0</v>
      </c>
      <c r="Q65" s="242">
        <f>ROUND(E65*P65,2)</f>
        <v>0</v>
      </c>
      <c r="R65" s="242"/>
      <c r="S65" s="242" t="s">
        <v>230</v>
      </c>
      <c r="T65" s="243" t="s">
        <v>231</v>
      </c>
      <c r="U65" s="219">
        <v>0</v>
      </c>
      <c r="V65" s="219">
        <f>ROUND(E65*U65,2)</f>
        <v>0</v>
      </c>
      <c r="W65" s="219"/>
      <c r="X65" s="219" t="s">
        <v>471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472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x14ac:dyDescent="0.2">
      <c r="A66" s="221" t="s">
        <v>225</v>
      </c>
      <c r="B66" s="222" t="s">
        <v>137</v>
      </c>
      <c r="C66" s="245" t="s">
        <v>138</v>
      </c>
      <c r="D66" s="223"/>
      <c r="E66" s="224"/>
      <c r="F66" s="225"/>
      <c r="G66" s="225">
        <f>SUMIF(AG67:AG67,"&lt;&gt;NOR",G67:G67)</f>
        <v>0</v>
      </c>
      <c r="H66" s="225"/>
      <c r="I66" s="225">
        <f>SUM(I67:I67)</f>
        <v>0</v>
      </c>
      <c r="J66" s="225"/>
      <c r="K66" s="225">
        <f>SUM(K67:K67)</f>
        <v>0</v>
      </c>
      <c r="L66" s="225"/>
      <c r="M66" s="225">
        <f>SUM(M67:M67)</f>
        <v>0</v>
      </c>
      <c r="N66" s="225"/>
      <c r="O66" s="225">
        <f>SUM(O67:O67)</f>
        <v>0</v>
      </c>
      <c r="P66" s="225"/>
      <c r="Q66" s="225">
        <f>SUM(Q67:Q67)</f>
        <v>0</v>
      </c>
      <c r="R66" s="225"/>
      <c r="S66" s="225"/>
      <c r="T66" s="226"/>
      <c r="U66" s="220"/>
      <c r="V66" s="220">
        <f>SUM(V67:V67)</f>
        <v>0</v>
      </c>
      <c r="W66" s="220"/>
      <c r="X66" s="220"/>
      <c r="AG66" t="s">
        <v>226</v>
      </c>
    </row>
    <row r="67" spans="1:60" outlineLevel="1" x14ac:dyDescent="0.2">
      <c r="A67" s="237">
        <v>35</v>
      </c>
      <c r="B67" s="238" t="s">
        <v>985</v>
      </c>
      <c r="C67" s="249" t="s">
        <v>986</v>
      </c>
      <c r="D67" s="239" t="s">
        <v>371</v>
      </c>
      <c r="E67" s="240">
        <v>7</v>
      </c>
      <c r="F67" s="241"/>
      <c r="G67" s="242">
        <f>ROUND(E67*F67,2)</f>
        <v>0</v>
      </c>
      <c r="H67" s="241"/>
      <c r="I67" s="242">
        <f>ROUND(E67*H67,2)</f>
        <v>0</v>
      </c>
      <c r="J67" s="241"/>
      <c r="K67" s="242">
        <f>ROUND(E67*J67,2)</f>
        <v>0</v>
      </c>
      <c r="L67" s="242">
        <v>21</v>
      </c>
      <c r="M67" s="242">
        <f>G67*(1+L67/100)</f>
        <v>0</v>
      </c>
      <c r="N67" s="242">
        <v>0</v>
      </c>
      <c r="O67" s="242">
        <f>ROUND(E67*N67,2)</f>
        <v>0</v>
      </c>
      <c r="P67" s="242">
        <v>0</v>
      </c>
      <c r="Q67" s="242">
        <f>ROUND(E67*P67,2)</f>
        <v>0</v>
      </c>
      <c r="R67" s="242"/>
      <c r="S67" s="242" t="s">
        <v>230</v>
      </c>
      <c r="T67" s="243" t="s">
        <v>231</v>
      </c>
      <c r="U67" s="219">
        <v>0</v>
      </c>
      <c r="V67" s="219">
        <f>ROUND(E67*U67,2)</f>
        <v>0</v>
      </c>
      <c r="W67" s="219"/>
      <c r="X67" s="219" t="s">
        <v>297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298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x14ac:dyDescent="0.2">
      <c r="A68" s="221" t="s">
        <v>225</v>
      </c>
      <c r="B68" s="222" t="s">
        <v>139</v>
      </c>
      <c r="C68" s="245" t="s">
        <v>140</v>
      </c>
      <c r="D68" s="223"/>
      <c r="E68" s="224"/>
      <c r="F68" s="225"/>
      <c r="G68" s="225">
        <f>SUMIF(AG69:AG72,"&lt;&gt;NOR",G69:G72)</f>
        <v>0</v>
      </c>
      <c r="H68" s="225"/>
      <c r="I68" s="225">
        <f>SUM(I69:I72)</f>
        <v>0</v>
      </c>
      <c r="J68" s="225"/>
      <c r="K68" s="225">
        <f>SUM(K69:K72)</f>
        <v>0</v>
      </c>
      <c r="L68" s="225"/>
      <c r="M68" s="225">
        <f>SUM(M69:M72)</f>
        <v>0</v>
      </c>
      <c r="N68" s="225"/>
      <c r="O68" s="225">
        <f>SUM(O69:O72)</f>
        <v>0</v>
      </c>
      <c r="P68" s="225"/>
      <c r="Q68" s="225">
        <f>SUM(Q69:Q72)</f>
        <v>0</v>
      </c>
      <c r="R68" s="225"/>
      <c r="S68" s="225"/>
      <c r="T68" s="226"/>
      <c r="U68" s="220"/>
      <c r="V68" s="220">
        <f>SUM(V69:V72)</f>
        <v>0.45</v>
      </c>
      <c r="W68" s="220"/>
      <c r="X68" s="220"/>
      <c r="AG68" t="s">
        <v>226</v>
      </c>
    </row>
    <row r="69" spans="1:60" outlineLevel="1" x14ac:dyDescent="0.2">
      <c r="A69" s="227">
        <v>36</v>
      </c>
      <c r="B69" s="228" t="s">
        <v>987</v>
      </c>
      <c r="C69" s="246" t="s">
        <v>988</v>
      </c>
      <c r="D69" s="229" t="s">
        <v>352</v>
      </c>
      <c r="E69" s="230">
        <v>0.23293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32">
        <v>0</v>
      </c>
      <c r="O69" s="232">
        <f>ROUND(E69*N69,2)</f>
        <v>0</v>
      </c>
      <c r="P69" s="232">
        <v>0</v>
      </c>
      <c r="Q69" s="232">
        <f>ROUND(E69*P69,2)</f>
        <v>0</v>
      </c>
      <c r="R69" s="232"/>
      <c r="S69" s="232" t="s">
        <v>296</v>
      </c>
      <c r="T69" s="233" t="s">
        <v>231</v>
      </c>
      <c r="U69" s="219">
        <v>1.925</v>
      </c>
      <c r="V69" s="219">
        <f>ROUND(E69*U69,2)</f>
        <v>0.45</v>
      </c>
      <c r="W69" s="219"/>
      <c r="X69" s="219" t="s">
        <v>297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378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7" t="s">
        <v>379</v>
      </c>
      <c r="D70" s="253"/>
      <c r="E70" s="254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300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7" t="s">
        <v>989</v>
      </c>
      <c r="D71" s="253"/>
      <c r="E71" s="254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300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990</v>
      </c>
      <c r="D72" s="253"/>
      <c r="E72" s="254">
        <v>0.23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300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x14ac:dyDescent="0.2">
      <c r="A73" s="3"/>
      <c r="B73" s="4"/>
      <c r="C73" s="250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AE73">
        <v>15</v>
      </c>
      <c r="AF73">
        <v>21</v>
      </c>
    </row>
    <row r="74" spans="1:60" x14ac:dyDescent="0.2">
      <c r="A74" s="213"/>
      <c r="B74" s="214" t="s">
        <v>29</v>
      </c>
      <c r="C74" s="251"/>
      <c r="D74" s="215"/>
      <c r="E74" s="216"/>
      <c r="F74" s="216"/>
      <c r="G74" s="244">
        <f>G8+G16+G23+G66+G68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AE74">
        <f>SUMIF(L7:L72,AE73,G7:G72)</f>
        <v>0</v>
      </c>
      <c r="AF74">
        <f>SUMIF(L7:L72,AF73,G7:G72)</f>
        <v>0</v>
      </c>
      <c r="AG74" t="s">
        <v>271</v>
      </c>
    </row>
    <row r="75" spans="1:60" x14ac:dyDescent="0.2">
      <c r="C75" s="252"/>
      <c r="D75" s="10"/>
      <c r="AG75" t="s">
        <v>272</v>
      </c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4aMjW/kDX0G7MU7eH4S6K50YY+ZrcKh5hPcS5l5IAQpYmsb3zLwlRjHpYWR8shTrnc1FPD7Xe+ooglHM/6+9Q==" saltValue="bx48rfp8Bo5zeHbhecGzD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68</v>
      </c>
      <c r="C3" s="199" t="s">
        <v>69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51</v>
      </c>
      <c r="C4" s="202" t="s">
        <v>70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73</v>
      </c>
      <c r="C8" s="245" t="s">
        <v>82</v>
      </c>
      <c r="D8" s="223"/>
      <c r="E8" s="224"/>
      <c r="F8" s="225"/>
      <c r="G8" s="225">
        <f>SUMIF(AG9:AG23,"&lt;&gt;NOR",G9:G23)</f>
        <v>0</v>
      </c>
      <c r="H8" s="225"/>
      <c r="I8" s="225">
        <f>SUM(I9:I23)</f>
        <v>0</v>
      </c>
      <c r="J8" s="225"/>
      <c r="K8" s="225">
        <f>SUM(K9:K23)</f>
        <v>0</v>
      </c>
      <c r="L8" s="225"/>
      <c r="M8" s="225">
        <f>SUM(M9:M23)</f>
        <v>0</v>
      </c>
      <c r="N8" s="225"/>
      <c r="O8" s="225">
        <f>SUM(O9:O23)</f>
        <v>0</v>
      </c>
      <c r="P8" s="225"/>
      <c r="Q8" s="225">
        <f>SUM(Q9:Q23)</f>
        <v>0</v>
      </c>
      <c r="R8" s="225"/>
      <c r="S8" s="225"/>
      <c r="T8" s="226"/>
      <c r="U8" s="220"/>
      <c r="V8" s="220">
        <f>SUM(V9:V23)</f>
        <v>42.410000000000004</v>
      </c>
      <c r="W8" s="220"/>
      <c r="X8" s="220"/>
      <c r="AG8" t="s">
        <v>226</v>
      </c>
    </row>
    <row r="9" spans="1:60" ht="22.5" outlineLevel="1" x14ac:dyDescent="0.2">
      <c r="A9" s="227">
        <v>1</v>
      </c>
      <c r="B9" s="228" t="s">
        <v>840</v>
      </c>
      <c r="C9" s="246" t="s">
        <v>841</v>
      </c>
      <c r="D9" s="229" t="s">
        <v>295</v>
      </c>
      <c r="E9" s="230">
        <v>26.532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296</v>
      </c>
      <c r="T9" s="233" t="s">
        <v>231</v>
      </c>
      <c r="U9" s="219">
        <v>0.36799999999999999</v>
      </c>
      <c r="V9" s="219">
        <f>ROUND(E9*U9,2)</f>
        <v>9.76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991</v>
      </c>
      <c r="D10" s="253"/>
      <c r="E10" s="254">
        <v>26.53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300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1" x14ac:dyDescent="0.2">
      <c r="A11" s="227">
        <v>2</v>
      </c>
      <c r="B11" s="228" t="s">
        <v>992</v>
      </c>
      <c r="C11" s="246" t="s">
        <v>993</v>
      </c>
      <c r="D11" s="229" t="s">
        <v>295</v>
      </c>
      <c r="E11" s="230">
        <v>26.532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296</v>
      </c>
      <c r="T11" s="233" t="s">
        <v>231</v>
      </c>
      <c r="U11" s="219">
        <v>5.8000000000000003E-2</v>
      </c>
      <c r="V11" s="219">
        <f>ROUND(E11*U11,2)</f>
        <v>1.54</v>
      </c>
      <c r="W11" s="219"/>
      <c r="X11" s="219" t="s">
        <v>297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298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7" t="s">
        <v>994</v>
      </c>
      <c r="D12" s="253"/>
      <c r="E12" s="254">
        <v>26.53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300</v>
      </c>
      <c r="AH12" s="210">
        <v>5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7">
        <v>3</v>
      </c>
      <c r="B13" s="228" t="s">
        <v>843</v>
      </c>
      <c r="C13" s="246" t="s">
        <v>844</v>
      </c>
      <c r="D13" s="229" t="s">
        <v>295</v>
      </c>
      <c r="E13" s="230">
        <v>3.1567500000000002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296</v>
      </c>
      <c r="T13" s="233" t="s">
        <v>231</v>
      </c>
      <c r="U13" s="219">
        <v>3.5329999999999999</v>
      </c>
      <c r="V13" s="219">
        <f>ROUND(E13*U13,2)</f>
        <v>11.15</v>
      </c>
      <c r="W13" s="219"/>
      <c r="X13" s="219" t="s">
        <v>297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298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7" t="s">
        <v>995</v>
      </c>
      <c r="D14" s="253"/>
      <c r="E14" s="254">
        <v>3.16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300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1" x14ac:dyDescent="0.2">
      <c r="A15" s="227">
        <v>4</v>
      </c>
      <c r="B15" s="228" t="s">
        <v>313</v>
      </c>
      <c r="C15" s="246" t="s">
        <v>314</v>
      </c>
      <c r="D15" s="229" t="s">
        <v>295</v>
      </c>
      <c r="E15" s="230">
        <v>29.688749999999999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296</v>
      </c>
      <c r="T15" s="233" t="s">
        <v>231</v>
      </c>
      <c r="U15" s="219">
        <v>1.0999999999999999E-2</v>
      </c>
      <c r="V15" s="219">
        <f>ROUND(E15*U15,2)</f>
        <v>0.33</v>
      </c>
      <c r="W15" s="219"/>
      <c r="X15" s="219" t="s">
        <v>297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298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7" t="s">
        <v>994</v>
      </c>
      <c r="D16" s="253"/>
      <c r="E16" s="254">
        <v>26.53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300</v>
      </c>
      <c r="AH16" s="210">
        <v>5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7" t="s">
        <v>996</v>
      </c>
      <c r="D17" s="253"/>
      <c r="E17" s="254">
        <v>3.16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300</v>
      </c>
      <c r="AH17" s="210">
        <v>5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27">
        <v>5</v>
      </c>
      <c r="B18" s="228" t="s">
        <v>316</v>
      </c>
      <c r="C18" s="246" t="s">
        <v>317</v>
      </c>
      <c r="D18" s="229" t="s">
        <v>295</v>
      </c>
      <c r="E18" s="230">
        <v>29.688749999999999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296</v>
      </c>
      <c r="T18" s="233" t="s">
        <v>231</v>
      </c>
      <c r="U18" s="219">
        <v>0.65200000000000002</v>
      </c>
      <c r="V18" s="219">
        <f>ROUND(E18*U18,2)</f>
        <v>19.36</v>
      </c>
      <c r="W18" s="219"/>
      <c r="X18" s="219" t="s">
        <v>297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298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7" t="s">
        <v>997</v>
      </c>
      <c r="D19" s="253"/>
      <c r="E19" s="254">
        <v>29.69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300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>
        <v>6</v>
      </c>
      <c r="B20" s="228" t="s">
        <v>319</v>
      </c>
      <c r="C20" s="246" t="s">
        <v>320</v>
      </c>
      <c r="D20" s="229" t="s">
        <v>295</v>
      </c>
      <c r="E20" s="230">
        <v>29.688749999999999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230</v>
      </c>
      <c r="T20" s="233" t="s">
        <v>231</v>
      </c>
      <c r="U20" s="219">
        <v>8.9999999999999993E-3</v>
      </c>
      <c r="V20" s="219">
        <f>ROUND(E20*U20,2)</f>
        <v>0.27</v>
      </c>
      <c r="W20" s="219"/>
      <c r="X20" s="219" t="s">
        <v>297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298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7" t="s">
        <v>997</v>
      </c>
      <c r="D21" s="253"/>
      <c r="E21" s="254">
        <v>29.69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300</v>
      </c>
      <c r="AH21" s="210">
        <v>5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27">
        <v>7</v>
      </c>
      <c r="B22" s="228" t="s">
        <v>326</v>
      </c>
      <c r="C22" s="246" t="s">
        <v>327</v>
      </c>
      <c r="D22" s="229" t="s">
        <v>295</v>
      </c>
      <c r="E22" s="230">
        <v>29.688749999999999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/>
      <c r="S22" s="232" t="s">
        <v>296</v>
      </c>
      <c r="T22" s="233" t="s">
        <v>231</v>
      </c>
      <c r="U22" s="219">
        <v>0</v>
      </c>
      <c r="V22" s="219">
        <f>ROUND(E22*U22,2)</f>
        <v>0</v>
      </c>
      <c r="W22" s="219"/>
      <c r="X22" s="219" t="s">
        <v>297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7" t="s">
        <v>997</v>
      </c>
      <c r="D23" s="253"/>
      <c r="E23" s="254">
        <v>29.69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300</v>
      </c>
      <c r="AH23" s="210">
        <v>5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1" t="s">
        <v>225</v>
      </c>
      <c r="B24" s="222" t="s">
        <v>56</v>
      </c>
      <c r="C24" s="245" t="s">
        <v>91</v>
      </c>
      <c r="D24" s="223"/>
      <c r="E24" s="224"/>
      <c r="F24" s="225"/>
      <c r="G24" s="225">
        <f>SUMIF(AG25:AG36,"&lt;&gt;NOR",G25:G36)</f>
        <v>0</v>
      </c>
      <c r="H24" s="225"/>
      <c r="I24" s="225">
        <f>SUM(I25:I36)</f>
        <v>0</v>
      </c>
      <c r="J24" s="225"/>
      <c r="K24" s="225">
        <f>SUM(K25:K36)</f>
        <v>0</v>
      </c>
      <c r="L24" s="225"/>
      <c r="M24" s="225">
        <f>SUM(M25:M36)</f>
        <v>0</v>
      </c>
      <c r="N24" s="225"/>
      <c r="O24" s="225">
        <f>SUM(O25:O36)</f>
        <v>14</v>
      </c>
      <c r="P24" s="225"/>
      <c r="Q24" s="225">
        <f>SUM(Q25:Q36)</f>
        <v>0</v>
      </c>
      <c r="R24" s="225"/>
      <c r="S24" s="225"/>
      <c r="T24" s="226"/>
      <c r="U24" s="220"/>
      <c r="V24" s="220">
        <f>SUM(V25:V36)</f>
        <v>5.2200000000000006</v>
      </c>
      <c r="W24" s="220"/>
      <c r="X24" s="220"/>
      <c r="AG24" t="s">
        <v>226</v>
      </c>
    </row>
    <row r="25" spans="1:60" outlineLevel="1" x14ac:dyDescent="0.2">
      <c r="A25" s="227">
        <v>8</v>
      </c>
      <c r="B25" s="228" t="s">
        <v>338</v>
      </c>
      <c r="C25" s="246" t="s">
        <v>998</v>
      </c>
      <c r="D25" s="229" t="s">
        <v>295</v>
      </c>
      <c r="E25" s="230">
        <v>0.2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1.9397</v>
      </c>
      <c r="O25" s="232">
        <f>ROUND(E25*N25,2)</f>
        <v>0.39</v>
      </c>
      <c r="P25" s="232">
        <v>0</v>
      </c>
      <c r="Q25" s="232">
        <f>ROUND(E25*P25,2)</f>
        <v>0</v>
      </c>
      <c r="R25" s="232"/>
      <c r="S25" s="232" t="s">
        <v>230</v>
      </c>
      <c r="T25" s="233" t="s">
        <v>231</v>
      </c>
      <c r="U25" s="219">
        <v>0.96499999999999997</v>
      </c>
      <c r="V25" s="219">
        <f>ROUND(E25*U25,2)</f>
        <v>0.19</v>
      </c>
      <c r="W25" s="219"/>
      <c r="X25" s="219" t="s">
        <v>297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298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7" t="s">
        <v>999</v>
      </c>
      <c r="D26" s="253"/>
      <c r="E26" s="254">
        <v>0.2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300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27">
        <v>9</v>
      </c>
      <c r="B27" s="228" t="s">
        <v>1000</v>
      </c>
      <c r="C27" s="246" t="s">
        <v>1001</v>
      </c>
      <c r="D27" s="229" t="s">
        <v>295</v>
      </c>
      <c r="E27" s="230">
        <v>0.3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32">
        <v>2.5249999999999999</v>
      </c>
      <c r="O27" s="232">
        <f>ROUND(E27*N27,2)</f>
        <v>0.76</v>
      </c>
      <c r="P27" s="232">
        <v>0</v>
      </c>
      <c r="Q27" s="232">
        <f>ROUND(E27*P27,2)</f>
        <v>0</v>
      </c>
      <c r="R27" s="232"/>
      <c r="S27" s="232" t="s">
        <v>296</v>
      </c>
      <c r="T27" s="233" t="s">
        <v>231</v>
      </c>
      <c r="U27" s="219">
        <v>0.48</v>
      </c>
      <c r="V27" s="219">
        <f>ROUND(E27*U27,2)</f>
        <v>0.14000000000000001</v>
      </c>
      <c r="W27" s="219"/>
      <c r="X27" s="219" t="s">
        <v>297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298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7" t="s">
        <v>1002</v>
      </c>
      <c r="D28" s="253"/>
      <c r="E28" s="254">
        <v>0.3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300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>
        <v>10</v>
      </c>
      <c r="B29" s="228" t="s">
        <v>1003</v>
      </c>
      <c r="C29" s="246" t="s">
        <v>1004</v>
      </c>
      <c r="D29" s="229" t="s">
        <v>344</v>
      </c>
      <c r="E29" s="230">
        <v>2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3.6339999999999997E-2</v>
      </c>
      <c r="O29" s="232">
        <f>ROUND(E29*N29,2)</f>
        <v>7.0000000000000007E-2</v>
      </c>
      <c r="P29" s="232">
        <v>0</v>
      </c>
      <c r="Q29" s="232">
        <f>ROUND(E29*P29,2)</f>
        <v>0</v>
      </c>
      <c r="R29" s="232"/>
      <c r="S29" s="232" t="s">
        <v>296</v>
      </c>
      <c r="T29" s="233" t="s">
        <v>231</v>
      </c>
      <c r="U29" s="219">
        <v>0.52700000000000002</v>
      </c>
      <c r="V29" s="219">
        <f>ROUND(E29*U29,2)</f>
        <v>1.05</v>
      </c>
      <c r="W29" s="219"/>
      <c r="X29" s="219" t="s">
        <v>297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298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7" t="s">
        <v>1005</v>
      </c>
      <c r="D30" s="253"/>
      <c r="E30" s="254">
        <v>2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300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7">
        <v>11</v>
      </c>
      <c r="B31" s="238" t="s">
        <v>1006</v>
      </c>
      <c r="C31" s="249" t="s">
        <v>1007</v>
      </c>
      <c r="D31" s="239" t="s">
        <v>344</v>
      </c>
      <c r="E31" s="240">
        <v>2</v>
      </c>
      <c r="F31" s="241"/>
      <c r="G31" s="242">
        <f>ROUND(E31*F31,2)</f>
        <v>0</v>
      </c>
      <c r="H31" s="241"/>
      <c r="I31" s="242">
        <f>ROUND(E31*H31,2)</f>
        <v>0</v>
      </c>
      <c r="J31" s="241"/>
      <c r="K31" s="242">
        <f>ROUND(E31*J31,2)</f>
        <v>0</v>
      </c>
      <c r="L31" s="242">
        <v>21</v>
      </c>
      <c r="M31" s="242">
        <f>G31*(1+L31/100)</f>
        <v>0</v>
      </c>
      <c r="N31" s="242">
        <v>0</v>
      </c>
      <c r="O31" s="242">
        <f>ROUND(E31*N31,2)</f>
        <v>0</v>
      </c>
      <c r="P31" s="242">
        <v>0</v>
      </c>
      <c r="Q31" s="242">
        <f>ROUND(E31*P31,2)</f>
        <v>0</v>
      </c>
      <c r="R31" s="242"/>
      <c r="S31" s="242" t="s">
        <v>230</v>
      </c>
      <c r="T31" s="243" t="s">
        <v>231</v>
      </c>
      <c r="U31" s="219">
        <v>0.32</v>
      </c>
      <c r="V31" s="219">
        <f>ROUND(E31*U31,2)</f>
        <v>0.64</v>
      </c>
      <c r="W31" s="219"/>
      <c r="X31" s="219" t="s">
        <v>297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298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>
        <v>12</v>
      </c>
      <c r="B32" s="228" t="s">
        <v>1008</v>
      </c>
      <c r="C32" s="246" t="s">
        <v>1009</v>
      </c>
      <c r="D32" s="229" t="s">
        <v>352</v>
      </c>
      <c r="E32" s="230">
        <v>3.3439999999999998E-2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1.0211600000000001</v>
      </c>
      <c r="O32" s="232">
        <f>ROUND(E32*N32,2)</f>
        <v>0.03</v>
      </c>
      <c r="P32" s="232">
        <v>0</v>
      </c>
      <c r="Q32" s="232">
        <f>ROUND(E32*P32,2)</f>
        <v>0</v>
      </c>
      <c r="R32" s="232"/>
      <c r="S32" s="232" t="s">
        <v>296</v>
      </c>
      <c r="T32" s="233" t="s">
        <v>231</v>
      </c>
      <c r="U32" s="219">
        <v>23.530999999999999</v>
      </c>
      <c r="V32" s="219">
        <f>ROUND(E32*U32,2)</f>
        <v>0.79</v>
      </c>
      <c r="W32" s="219"/>
      <c r="X32" s="219" t="s">
        <v>297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298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7" t="s">
        <v>1010</v>
      </c>
      <c r="D33" s="253"/>
      <c r="E33" s="254">
        <v>0.02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300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7" t="s">
        <v>1011</v>
      </c>
      <c r="D34" s="253"/>
      <c r="E34" s="254">
        <v>0.01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300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7">
        <v>13</v>
      </c>
      <c r="B35" s="228" t="s">
        <v>1012</v>
      </c>
      <c r="C35" s="246" t="s">
        <v>1013</v>
      </c>
      <c r="D35" s="229" t="s">
        <v>295</v>
      </c>
      <c r="E35" s="230">
        <v>5.0507999999999997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2.5249999999999999</v>
      </c>
      <c r="O35" s="232">
        <f>ROUND(E35*N35,2)</f>
        <v>12.75</v>
      </c>
      <c r="P35" s="232">
        <v>0</v>
      </c>
      <c r="Q35" s="232">
        <f>ROUND(E35*P35,2)</f>
        <v>0</v>
      </c>
      <c r="R35" s="232"/>
      <c r="S35" s="232" t="s">
        <v>296</v>
      </c>
      <c r="T35" s="233" t="s">
        <v>231</v>
      </c>
      <c r="U35" s="219">
        <v>0.47699999999999998</v>
      </c>
      <c r="V35" s="219">
        <f>ROUND(E35*U35,2)</f>
        <v>2.41</v>
      </c>
      <c r="W35" s="219"/>
      <c r="X35" s="219" t="s">
        <v>297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298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7" t="s">
        <v>1014</v>
      </c>
      <c r="D36" s="253"/>
      <c r="E36" s="254">
        <v>5.05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300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1" t="s">
        <v>225</v>
      </c>
      <c r="B37" s="222" t="s">
        <v>100</v>
      </c>
      <c r="C37" s="245" t="s">
        <v>101</v>
      </c>
      <c r="D37" s="223"/>
      <c r="E37" s="224"/>
      <c r="F37" s="225"/>
      <c r="G37" s="225">
        <f>SUMIF(AG38:AG43,"&lt;&gt;NOR",G38:G43)</f>
        <v>0</v>
      </c>
      <c r="H37" s="225"/>
      <c r="I37" s="225">
        <f>SUM(I38:I43)</f>
        <v>0</v>
      </c>
      <c r="J37" s="225"/>
      <c r="K37" s="225">
        <f>SUM(K38:K43)</f>
        <v>0</v>
      </c>
      <c r="L37" s="225"/>
      <c r="M37" s="225">
        <f>SUM(M38:M43)</f>
        <v>0</v>
      </c>
      <c r="N37" s="225"/>
      <c r="O37" s="225">
        <f>SUM(O38:O43)</f>
        <v>14.93</v>
      </c>
      <c r="P37" s="225"/>
      <c r="Q37" s="225">
        <f>SUM(Q38:Q43)</f>
        <v>0</v>
      </c>
      <c r="R37" s="225"/>
      <c r="S37" s="225"/>
      <c r="T37" s="226"/>
      <c r="U37" s="220"/>
      <c r="V37" s="220">
        <f>SUM(V38:V43)</f>
        <v>8.629999999999999</v>
      </c>
      <c r="W37" s="220"/>
      <c r="X37" s="220"/>
      <c r="AG37" t="s">
        <v>226</v>
      </c>
    </row>
    <row r="38" spans="1:60" outlineLevel="1" x14ac:dyDescent="0.2">
      <c r="A38" s="227">
        <v>14</v>
      </c>
      <c r="B38" s="228" t="s">
        <v>1015</v>
      </c>
      <c r="C38" s="246" t="s">
        <v>1016</v>
      </c>
      <c r="D38" s="229" t="s">
        <v>344</v>
      </c>
      <c r="E38" s="230">
        <v>73.7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0.2024</v>
      </c>
      <c r="O38" s="232">
        <f>ROUND(E38*N38,2)</f>
        <v>14.92</v>
      </c>
      <c r="P38" s="232">
        <v>0</v>
      </c>
      <c r="Q38" s="232">
        <f>ROUND(E38*P38,2)</f>
        <v>0</v>
      </c>
      <c r="R38" s="232"/>
      <c r="S38" s="232" t="s">
        <v>296</v>
      </c>
      <c r="T38" s="233" t="s">
        <v>231</v>
      </c>
      <c r="U38" s="219">
        <v>2.5999999999999999E-2</v>
      </c>
      <c r="V38" s="219">
        <f>ROUND(E38*U38,2)</f>
        <v>1.92</v>
      </c>
      <c r="W38" s="219"/>
      <c r="X38" s="219" t="s">
        <v>297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298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7" t="s">
        <v>1017</v>
      </c>
      <c r="D39" s="253"/>
      <c r="E39" s="254">
        <v>73.7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300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>
        <v>15</v>
      </c>
      <c r="B40" s="228" t="s">
        <v>716</v>
      </c>
      <c r="C40" s="246" t="s">
        <v>717</v>
      </c>
      <c r="D40" s="229" t="s">
        <v>344</v>
      </c>
      <c r="E40" s="230">
        <v>73.7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296</v>
      </c>
      <c r="T40" s="233" t="s">
        <v>231</v>
      </c>
      <c r="U40" s="219">
        <v>9.0999999999999998E-2</v>
      </c>
      <c r="V40" s="219">
        <f>ROUND(E40*U40,2)</f>
        <v>6.71</v>
      </c>
      <c r="W40" s="219"/>
      <c r="X40" s="219" t="s">
        <v>297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298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7" t="s">
        <v>1018</v>
      </c>
      <c r="D41" s="253"/>
      <c r="E41" s="254">
        <v>73.7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300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27">
        <v>16</v>
      </c>
      <c r="B42" s="228" t="s">
        <v>724</v>
      </c>
      <c r="C42" s="246" t="s">
        <v>725</v>
      </c>
      <c r="D42" s="229" t="s">
        <v>344</v>
      </c>
      <c r="E42" s="230">
        <v>81.069999999999993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1E-4</v>
      </c>
      <c r="O42" s="232">
        <f>ROUND(E42*N42,2)</f>
        <v>0.01</v>
      </c>
      <c r="P42" s="232">
        <v>0</v>
      </c>
      <c r="Q42" s="232">
        <f>ROUND(E42*P42,2)</f>
        <v>0</v>
      </c>
      <c r="R42" s="232"/>
      <c r="S42" s="232" t="s">
        <v>230</v>
      </c>
      <c r="T42" s="233" t="s">
        <v>231</v>
      </c>
      <c r="U42" s="219">
        <v>0</v>
      </c>
      <c r="V42" s="219">
        <f>ROUND(E42*U42,2)</f>
        <v>0</v>
      </c>
      <c r="W42" s="219"/>
      <c r="X42" s="219" t="s">
        <v>471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472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7" t="s">
        <v>1019</v>
      </c>
      <c r="D43" s="253"/>
      <c r="E43" s="254">
        <v>81.069999999999993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300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221" t="s">
        <v>225</v>
      </c>
      <c r="B44" s="222" t="s">
        <v>110</v>
      </c>
      <c r="C44" s="245" t="s">
        <v>111</v>
      </c>
      <c r="D44" s="223"/>
      <c r="E44" s="224"/>
      <c r="F44" s="225"/>
      <c r="G44" s="225">
        <f>SUMIF(AG45:AG60,"&lt;&gt;NOR",G45:G60)</f>
        <v>0</v>
      </c>
      <c r="H44" s="225"/>
      <c r="I44" s="225">
        <f>SUM(I45:I60)</f>
        <v>0</v>
      </c>
      <c r="J44" s="225"/>
      <c r="K44" s="225">
        <f>SUM(K45:K60)</f>
        <v>0</v>
      </c>
      <c r="L44" s="225"/>
      <c r="M44" s="225">
        <f>SUM(M45:M60)</f>
        <v>0</v>
      </c>
      <c r="N44" s="225"/>
      <c r="O44" s="225">
        <f>SUM(O45:O60)</f>
        <v>18.459999999999997</v>
      </c>
      <c r="P44" s="225"/>
      <c r="Q44" s="225">
        <f>SUM(Q45:Q60)</f>
        <v>0</v>
      </c>
      <c r="R44" s="225"/>
      <c r="S44" s="225"/>
      <c r="T44" s="226"/>
      <c r="U44" s="220"/>
      <c r="V44" s="220">
        <f>SUM(V45:V60)</f>
        <v>38.33</v>
      </c>
      <c r="W44" s="220"/>
      <c r="X44" s="220"/>
      <c r="AG44" t="s">
        <v>226</v>
      </c>
    </row>
    <row r="45" spans="1:60" ht="22.5" outlineLevel="1" x14ac:dyDescent="0.2">
      <c r="A45" s="227">
        <v>17</v>
      </c>
      <c r="B45" s="228" t="s">
        <v>1020</v>
      </c>
      <c r="C45" s="246" t="s">
        <v>1021</v>
      </c>
      <c r="D45" s="229" t="s">
        <v>368</v>
      </c>
      <c r="E45" s="230">
        <v>147.4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0.12472</v>
      </c>
      <c r="O45" s="232">
        <f>ROUND(E45*N45,2)</f>
        <v>18.38</v>
      </c>
      <c r="P45" s="232">
        <v>0</v>
      </c>
      <c r="Q45" s="232">
        <f>ROUND(E45*P45,2)</f>
        <v>0</v>
      </c>
      <c r="R45" s="232"/>
      <c r="S45" s="232" t="s">
        <v>296</v>
      </c>
      <c r="T45" s="233" t="s">
        <v>231</v>
      </c>
      <c r="U45" s="219">
        <v>0.14000000000000001</v>
      </c>
      <c r="V45" s="219">
        <f>ROUND(E45*U45,2)</f>
        <v>20.64</v>
      </c>
      <c r="W45" s="219"/>
      <c r="X45" s="219" t="s">
        <v>297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298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7" t="s">
        <v>1022</v>
      </c>
      <c r="D46" s="253"/>
      <c r="E46" s="254">
        <v>147.4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300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27">
        <v>18</v>
      </c>
      <c r="B47" s="228" t="s">
        <v>776</v>
      </c>
      <c r="C47" s="246" t="s">
        <v>777</v>
      </c>
      <c r="D47" s="229" t="s">
        <v>368</v>
      </c>
      <c r="E47" s="230">
        <v>147.4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32">
        <v>0</v>
      </c>
      <c r="O47" s="232">
        <f>ROUND(E47*N47,2)</f>
        <v>0</v>
      </c>
      <c r="P47" s="232">
        <v>0</v>
      </c>
      <c r="Q47" s="232">
        <f>ROUND(E47*P47,2)</f>
        <v>0</v>
      </c>
      <c r="R47" s="232"/>
      <c r="S47" s="232" t="s">
        <v>296</v>
      </c>
      <c r="T47" s="233" t="s">
        <v>231</v>
      </c>
      <c r="U47" s="219">
        <v>0.12</v>
      </c>
      <c r="V47" s="219">
        <f>ROUND(E47*U47,2)</f>
        <v>17.690000000000001</v>
      </c>
      <c r="W47" s="219"/>
      <c r="X47" s="219" t="s">
        <v>297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298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7" t="s">
        <v>1022</v>
      </c>
      <c r="D48" s="253"/>
      <c r="E48" s="254">
        <v>147.4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300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27">
        <v>19</v>
      </c>
      <c r="B49" s="228" t="s">
        <v>784</v>
      </c>
      <c r="C49" s="246" t="s">
        <v>785</v>
      </c>
      <c r="D49" s="229" t="s">
        <v>368</v>
      </c>
      <c r="E49" s="230">
        <v>147.4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/>
      <c r="S49" s="232" t="s">
        <v>230</v>
      </c>
      <c r="T49" s="233" t="s">
        <v>231</v>
      </c>
      <c r="U49" s="219">
        <v>0</v>
      </c>
      <c r="V49" s="219">
        <f>ROUND(E49*U49,2)</f>
        <v>0</v>
      </c>
      <c r="W49" s="219"/>
      <c r="X49" s="219" t="s">
        <v>297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298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7" t="s">
        <v>1023</v>
      </c>
      <c r="D50" s="253"/>
      <c r="E50" s="254">
        <v>147.4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300</v>
      </c>
      <c r="AH50" s="210">
        <v>5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27">
        <v>20</v>
      </c>
      <c r="B51" s="228" t="s">
        <v>786</v>
      </c>
      <c r="C51" s="246" t="s">
        <v>787</v>
      </c>
      <c r="D51" s="229" t="s">
        <v>371</v>
      </c>
      <c r="E51" s="230">
        <v>630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32">
        <v>0</v>
      </c>
      <c r="O51" s="232">
        <f>ROUND(E51*N51,2)</f>
        <v>0</v>
      </c>
      <c r="P51" s="232">
        <v>0</v>
      </c>
      <c r="Q51" s="232">
        <f>ROUND(E51*P51,2)</f>
        <v>0</v>
      </c>
      <c r="R51" s="232"/>
      <c r="S51" s="232" t="s">
        <v>230</v>
      </c>
      <c r="T51" s="233" t="s">
        <v>231</v>
      </c>
      <c r="U51" s="219">
        <v>0</v>
      </c>
      <c r="V51" s="219">
        <f>ROUND(E51*U51,2)</f>
        <v>0</v>
      </c>
      <c r="W51" s="219"/>
      <c r="X51" s="219" t="s">
        <v>471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472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61" t="s">
        <v>761</v>
      </c>
      <c r="D52" s="259"/>
      <c r="E52" s="260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300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62" t="s">
        <v>1024</v>
      </c>
      <c r="D53" s="259"/>
      <c r="E53" s="260">
        <v>629.6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300</v>
      </c>
      <c r="AH53" s="210">
        <v>2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61" t="s">
        <v>763</v>
      </c>
      <c r="D54" s="259"/>
      <c r="E54" s="260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300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7" t="s">
        <v>1025</v>
      </c>
      <c r="D55" s="253"/>
      <c r="E55" s="254">
        <v>630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300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ht="22.5" outlineLevel="1" x14ac:dyDescent="0.2">
      <c r="A56" s="227">
        <v>21</v>
      </c>
      <c r="B56" s="228" t="s">
        <v>790</v>
      </c>
      <c r="C56" s="246" t="s">
        <v>791</v>
      </c>
      <c r="D56" s="229" t="s">
        <v>371</v>
      </c>
      <c r="E56" s="230">
        <v>150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5.0000000000000001E-4</v>
      </c>
      <c r="O56" s="232">
        <f>ROUND(E56*N56,2)</f>
        <v>0.08</v>
      </c>
      <c r="P56" s="232">
        <v>0</v>
      </c>
      <c r="Q56" s="232">
        <f>ROUND(E56*P56,2)</f>
        <v>0</v>
      </c>
      <c r="R56" s="232"/>
      <c r="S56" s="232" t="s">
        <v>230</v>
      </c>
      <c r="T56" s="233" t="s">
        <v>231</v>
      </c>
      <c r="U56" s="219">
        <v>0</v>
      </c>
      <c r="V56" s="219">
        <f>ROUND(E56*U56,2)</f>
        <v>0</v>
      </c>
      <c r="W56" s="219"/>
      <c r="X56" s="219" t="s">
        <v>471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472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61" t="s">
        <v>761</v>
      </c>
      <c r="D57" s="259"/>
      <c r="E57" s="260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300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62" t="s">
        <v>1026</v>
      </c>
      <c r="D58" s="259"/>
      <c r="E58" s="260">
        <v>151.82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300</v>
      </c>
      <c r="AH58" s="210">
        <v>2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61" t="s">
        <v>763</v>
      </c>
      <c r="D59" s="259"/>
      <c r="E59" s="260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300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7" t="s">
        <v>1027</v>
      </c>
      <c r="D60" s="253"/>
      <c r="E60" s="254">
        <v>150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300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1" t="s">
        <v>225</v>
      </c>
      <c r="B61" s="222" t="s">
        <v>114</v>
      </c>
      <c r="C61" s="245" t="s">
        <v>115</v>
      </c>
      <c r="D61" s="223"/>
      <c r="E61" s="224"/>
      <c r="F61" s="225"/>
      <c r="G61" s="225">
        <f>SUMIF(AG62:AG63,"&lt;&gt;NOR",G62:G63)</f>
        <v>0</v>
      </c>
      <c r="H61" s="225"/>
      <c r="I61" s="225">
        <f>SUM(I62:I63)</f>
        <v>0</v>
      </c>
      <c r="J61" s="225"/>
      <c r="K61" s="225">
        <f>SUM(K62:K63)</f>
        <v>0</v>
      </c>
      <c r="L61" s="225"/>
      <c r="M61" s="225">
        <f>SUM(M62:M63)</f>
        <v>0</v>
      </c>
      <c r="N61" s="225"/>
      <c r="O61" s="225">
        <f>SUM(O62:O63)</f>
        <v>0.1</v>
      </c>
      <c r="P61" s="225"/>
      <c r="Q61" s="225">
        <f>SUM(Q62:Q63)</f>
        <v>0</v>
      </c>
      <c r="R61" s="225"/>
      <c r="S61" s="225"/>
      <c r="T61" s="226"/>
      <c r="U61" s="220"/>
      <c r="V61" s="220">
        <f>SUM(V62:V63)</f>
        <v>31.92</v>
      </c>
      <c r="W61" s="220"/>
      <c r="X61" s="220"/>
      <c r="AG61" t="s">
        <v>226</v>
      </c>
    </row>
    <row r="62" spans="1:60" outlineLevel="1" x14ac:dyDescent="0.2">
      <c r="A62" s="227">
        <v>22</v>
      </c>
      <c r="B62" s="228" t="s">
        <v>363</v>
      </c>
      <c r="C62" s="246" t="s">
        <v>364</v>
      </c>
      <c r="D62" s="229" t="s">
        <v>344</v>
      </c>
      <c r="E62" s="230">
        <v>152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32">
        <v>6.4999999999999997E-4</v>
      </c>
      <c r="O62" s="232">
        <f>ROUND(E62*N62,2)</f>
        <v>0.1</v>
      </c>
      <c r="P62" s="232">
        <v>0</v>
      </c>
      <c r="Q62" s="232">
        <f>ROUND(E62*P62,2)</f>
        <v>0</v>
      </c>
      <c r="R62" s="232"/>
      <c r="S62" s="232" t="s">
        <v>230</v>
      </c>
      <c r="T62" s="233" t="s">
        <v>231</v>
      </c>
      <c r="U62" s="219">
        <v>0.21</v>
      </c>
      <c r="V62" s="219">
        <f>ROUND(E62*U62,2)</f>
        <v>31.92</v>
      </c>
      <c r="W62" s="219"/>
      <c r="X62" s="219" t="s">
        <v>297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298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7" t="s">
        <v>1028</v>
      </c>
      <c r="D63" s="253"/>
      <c r="E63" s="254">
        <v>152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300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x14ac:dyDescent="0.2">
      <c r="A64" s="221" t="s">
        <v>225</v>
      </c>
      <c r="B64" s="222" t="s">
        <v>118</v>
      </c>
      <c r="C64" s="245" t="s">
        <v>109</v>
      </c>
      <c r="D64" s="223"/>
      <c r="E64" s="224"/>
      <c r="F64" s="225"/>
      <c r="G64" s="225">
        <f>SUMIF(AG65:AG66,"&lt;&gt;NOR",G65:G66)</f>
        <v>0</v>
      </c>
      <c r="H64" s="225"/>
      <c r="I64" s="225">
        <f>SUM(I65:I66)</f>
        <v>0</v>
      </c>
      <c r="J64" s="225"/>
      <c r="K64" s="225">
        <f>SUM(K65:K66)</f>
        <v>0</v>
      </c>
      <c r="L64" s="225"/>
      <c r="M64" s="225">
        <f>SUM(M65:M66)</f>
        <v>0</v>
      </c>
      <c r="N64" s="225"/>
      <c r="O64" s="225">
        <f>SUM(O65:O66)</f>
        <v>7.47</v>
      </c>
      <c r="P64" s="225"/>
      <c r="Q64" s="225">
        <f>SUM(Q65:Q66)</f>
        <v>0</v>
      </c>
      <c r="R64" s="225"/>
      <c r="S64" s="225"/>
      <c r="T64" s="226"/>
      <c r="U64" s="220"/>
      <c r="V64" s="220">
        <f>SUM(V65:V66)</f>
        <v>16.579999999999998</v>
      </c>
      <c r="W64" s="220"/>
      <c r="X64" s="220"/>
      <c r="AG64" t="s">
        <v>226</v>
      </c>
    </row>
    <row r="65" spans="1:60" ht="22.5" outlineLevel="1" x14ac:dyDescent="0.2">
      <c r="A65" s="227">
        <v>23</v>
      </c>
      <c r="B65" s="228" t="s">
        <v>1029</v>
      </c>
      <c r="C65" s="246" t="s">
        <v>1030</v>
      </c>
      <c r="D65" s="229" t="s">
        <v>344</v>
      </c>
      <c r="E65" s="230">
        <v>44.22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21</v>
      </c>
      <c r="M65" s="232">
        <f>G65*(1+L65/100)</f>
        <v>0</v>
      </c>
      <c r="N65" s="232">
        <v>0.16896</v>
      </c>
      <c r="O65" s="232">
        <f>ROUND(E65*N65,2)</f>
        <v>7.47</v>
      </c>
      <c r="P65" s="232">
        <v>0</v>
      </c>
      <c r="Q65" s="232">
        <f>ROUND(E65*P65,2)</f>
        <v>0</v>
      </c>
      <c r="R65" s="232"/>
      <c r="S65" s="232" t="s">
        <v>296</v>
      </c>
      <c r="T65" s="233" t="s">
        <v>231</v>
      </c>
      <c r="U65" s="219">
        <v>0.375</v>
      </c>
      <c r="V65" s="219">
        <f>ROUND(E65*U65,2)</f>
        <v>16.579999999999998</v>
      </c>
      <c r="W65" s="219"/>
      <c r="X65" s="219" t="s">
        <v>297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298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7" t="s">
        <v>1031</v>
      </c>
      <c r="D66" s="253"/>
      <c r="E66" s="254">
        <v>44.22</v>
      </c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300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x14ac:dyDescent="0.2">
      <c r="A67" s="221" t="s">
        <v>225</v>
      </c>
      <c r="B67" s="222" t="s">
        <v>125</v>
      </c>
      <c r="C67" s="245" t="s">
        <v>126</v>
      </c>
      <c r="D67" s="223"/>
      <c r="E67" s="224"/>
      <c r="F67" s="225"/>
      <c r="G67" s="225">
        <f>SUMIF(AG68:AG82,"&lt;&gt;NOR",G68:G82)</f>
        <v>0</v>
      </c>
      <c r="H67" s="225"/>
      <c r="I67" s="225">
        <f>SUM(I68:I82)</f>
        <v>0</v>
      </c>
      <c r="J67" s="225"/>
      <c r="K67" s="225">
        <f>SUM(K68:K82)</f>
        <v>0</v>
      </c>
      <c r="L67" s="225"/>
      <c r="M67" s="225">
        <f>SUM(M68:M82)</f>
        <v>0</v>
      </c>
      <c r="N67" s="225"/>
      <c r="O67" s="225">
        <f>SUM(O68:O82)</f>
        <v>8.64</v>
      </c>
      <c r="P67" s="225"/>
      <c r="Q67" s="225">
        <f>SUM(Q68:Q82)</f>
        <v>0</v>
      </c>
      <c r="R67" s="225"/>
      <c r="S67" s="225"/>
      <c r="T67" s="226"/>
      <c r="U67" s="220"/>
      <c r="V67" s="220">
        <f>SUM(V68:V82)</f>
        <v>78.84</v>
      </c>
      <c r="W67" s="220"/>
      <c r="X67" s="220"/>
      <c r="AG67" t="s">
        <v>226</v>
      </c>
    </row>
    <row r="68" spans="1:60" ht="22.5" outlineLevel="1" x14ac:dyDescent="0.2">
      <c r="A68" s="227">
        <v>24</v>
      </c>
      <c r="B68" s="228" t="s">
        <v>1032</v>
      </c>
      <c r="C68" s="246" t="s">
        <v>1033</v>
      </c>
      <c r="D68" s="229" t="s">
        <v>371</v>
      </c>
      <c r="E68" s="230">
        <v>62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32">
        <v>0.125</v>
      </c>
      <c r="O68" s="232">
        <f>ROUND(E68*N68,2)</f>
        <v>7.75</v>
      </c>
      <c r="P68" s="232">
        <v>0</v>
      </c>
      <c r="Q68" s="232">
        <f>ROUND(E68*P68,2)</f>
        <v>0</v>
      </c>
      <c r="R68" s="232"/>
      <c r="S68" s="232" t="s">
        <v>296</v>
      </c>
      <c r="T68" s="233" t="s">
        <v>231</v>
      </c>
      <c r="U68" s="219">
        <v>0.52</v>
      </c>
      <c r="V68" s="219">
        <f>ROUND(E68*U68,2)</f>
        <v>32.24</v>
      </c>
      <c r="W68" s="219"/>
      <c r="X68" s="219" t="s">
        <v>297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298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7" t="s">
        <v>1034</v>
      </c>
      <c r="D69" s="253"/>
      <c r="E69" s="254">
        <v>42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300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7" t="s">
        <v>1035</v>
      </c>
      <c r="D70" s="253"/>
      <c r="E70" s="254">
        <v>20</v>
      </c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300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37">
        <v>25</v>
      </c>
      <c r="B71" s="238" t="s">
        <v>1036</v>
      </c>
      <c r="C71" s="249" t="s">
        <v>1037</v>
      </c>
      <c r="D71" s="239" t="s">
        <v>371</v>
      </c>
      <c r="E71" s="240">
        <v>1</v>
      </c>
      <c r="F71" s="241"/>
      <c r="G71" s="242">
        <f>ROUND(E71*F71,2)</f>
        <v>0</v>
      </c>
      <c r="H71" s="241"/>
      <c r="I71" s="242">
        <f>ROUND(E71*H71,2)</f>
        <v>0</v>
      </c>
      <c r="J71" s="241"/>
      <c r="K71" s="242">
        <f>ROUND(E71*J71,2)</f>
        <v>0</v>
      </c>
      <c r="L71" s="242">
        <v>21</v>
      </c>
      <c r="M71" s="242">
        <f>G71*(1+L71/100)</f>
        <v>0</v>
      </c>
      <c r="N71" s="242">
        <v>0</v>
      </c>
      <c r="O71" s="242">
        <f>ROUND(E71*N71,2)</f>
        <v>0</v>
      </c>
      <c r="P71" s="242">
        <v>0</v>
      </c>
      <c r="Q71" s="242">
        <f>ROUND(E71*P71,2)</f>
        <v>0</v>
      </c>
      <c r="R71" s="242"/>
      <c r="S71" s="242" t="s">
        <v>230</v>
      </c>
      <c r="T71" s="243" t="s">
        <v>231</v>
      </c>
      <c r="U71" s="219">
        <v>0</v>
      </c>
      <c r="V71" s="219">
        <f>ROUND(E71*U71,2)</f>
        <v>0</v>
      </c>
      <c r="W71" s="219"/>
      <c r="X71" s="219" t="s">
        <v>297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298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7">
        <v>26</v>
      </c>
      <c r="B72" s="228" t="s">
        <v>1038</v>
      </c>
      <c r="C72" s="246" t="s">
        <v>1039</v>
      </c>
      <c r="D72" s="229" t="s">
        <v>368</v>
      </c>
      <c r="E72" s="230">
        <v>110.5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32">
        <v>0</v>
      </c>
      <c r="O72" s="232">
        <f>ROUND(E72*N72,2)</f>
        <v>0</v>
      </c>
      <c r="P72" s="232">
        <v>0</v>
      </c>
      <c r="Q72" s="232">
        <f>ROUND(E72*P72,2)</f>
        <v>0</v>
      </c>
      <c r="R72" s="232"/>
      <c r="S72" s="232" t="s">
        <v>230</v>
      </c>
      <c r="T72" s="233" t="s">
        <v>231</v>
      </c>
      <c r="U72" s="219">
        <v>0.4</v>
      </c>
      <c r="V72" s="219">
        <f>ROUND(E72*U72,2)</f>
        <v>44.2</v>
      </c>
      <c r="W72" s="219"/>
      <c r="X72" s="219" t="s">
        <v>297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298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7" t="s">
        <v>1040</v>
      </c>
      <c r="D73" s="253"/>
      <c r="E73" s="254">
        <v>110.5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300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27">
        <v>27</v>
      </c>
      <c r="B74" s="228" t="s">
        <v>1041</v>
      </c>
      <c r="C74" s="246" t="s">
        <v>1042</v>
      </c>
      <c r="D74" s="229" t="s">
        <v>368</v>
      </c>
      <c r="E74" s="230">
        <v>8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32">
        <v>0</v>
      </c>
      <c r="O74" s="232">
        <f>ROUND(E74*N74,2)</f>
        <v>0</v>
      </c>
      <c r="P74" s="232">
        <v>0</v>
      </c>
      <c r="Q74" s="232">
        <f>ROUND(E74*P74,2)</f>
        <v>0</v>
      </c>
      <c r="R74" s="232"/>
      <c r="S74" s="232" t="s">
        <v>230</v>
      </c>
      <c r="T74" s="233" t="s">
        <v>231</v>
      </c>
      <c r="U74" s="219">
        <v>0.3</v>
      </c>
      <c r="V74" s="219">
        <f>ROUND(E74*U74,2)</f>
        <v>2.4</v>
      </c>
      <c r="W74" s="219"/>
      <c r="X74" s="219" t="s">
        <v>297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298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7" t="s">
        <v>1043</v>
      </c>
      <c r="D75" s="253"/>
      <c r="E75" s="254">
        <v>8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300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37">
        <v>28</v>
      </c>
      <c r="B76" s="238" t="s">
        <v>1044</v>
      </c>
      <c r="C76" s="249" t="s">
        <v>1045</v>
      </c>
      <c r="D76" s="239" t="s">
        <v>371</v>
      </c>
      <c r="E76" s="240">
        <v>1</v>
      </c>
      <c r="F76" s="241"/>
      <c r="G76" s="242">
        <f>ROUND(E76*F76,2)</f>
        <v>0</v>
      </c>
      <c r="H76" s="241"/>
      <c r="I76" s="242">
        <f>ROUND(E76*H76,2)</f>
        <v>0</v>
      </c>
      <c r="J76" s="241"/>
      <c r="K76" s="242">
        <f>ROUND(E76*J76,2)</f>
        <v>0</v>
      </c>
      <c r="L76" s="242">
        <v>21</v>
      </c>
      <c r="M76" s="242">
        <f>G76*(1+L76/100)</f>
        <v>0</v>
      </c>
      <c r="N76" s="242">
        <v>0</v>
      </c>
      <c r="O76" s="242">
        <f>ROUND(E76*N76,2)</f>
        <v>0</v>
      </c>
      <c r="P76" s="242">
        <v>0</v>
      </c>
      <c r="Q76" s="242">
        <f>ROUND(E76*P76,2)</f>
        <v>0</v>
      </c>
      <c r="R76" s="242"/>
      <c r="S76" s="242" t="s">
        <v>230</v>
      </c>
      <c r="T76" s="243" t="s">
        <v>231</v>
      </c>
      <c r="U76" s="219">
        <v>0</v>
      </c>
      <c r="V76" s="219">
        <f>ROUND(E76*U76,2)</f>
        <v>0</v>
      </c>
      <c r="W76" s="219"/>
      <c r="X76" s="219" t="s">
        <v>297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298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27">
        <v>29</v>
      </c>
      <c r="B77" s="228" t="s">
        <v>1046</v>
      </c>
      <c r="C77" s="246" t="s">
        <v>1047</v>
      </c>
      <c r="D77" s="229" t="s">
        <v>371</v>
      </c>
      <c r="E77" s="230">
        <v>4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32">
        <v>0</v>
      </c>
      <c r="O77" s="232">
        <f>ROUND(E77*N77,2)</f>
        <v>0</v>
      </c>
      <c r="P77" s="232">
        <v>0</v>
      </c>
      <c r="Q77" s="232">
        <f>ROUND(E77*P77,2)</f>
        <v>0</v>
      </c>
      <c r="R77" s="232"/>
      <c r="S77" s="232" t="s">
        <v>230</v>
      </c>
      <c r="T77" s="233" t="s">
        <v>231</v>
      </c>
      <c r="U77" s="219">
        <v>0</v>
      </c>
      <c r="V77" s="219">
        <f>ROUND(E77*U77,2)</f>
        <v>0</v>
      </c>
      <c r="W77" s="219"/>
      <c r="X77" s="219" t="s">
        <v>471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472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7" t="s">
        <v>1048</v>
      </c>
      <c r="D78" s="253"/>
      <c r="E78" s="254">
        <v>4</v>
      </c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300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7">
        <v>30</v>
      </c>
      <c r="B79" s="228" t="s">
        <v>1049</v>
      </c>
      <c r="C79" s="246" t="s">
        <v>1050</v>
      </c>
      <c r="D79" s="229" t="s">
        <v>371</v>
      </c>
      <c r="E79" s="230">
        <v>42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32">
        <v>0</v>
      </c>
      <c r="O79" s="232">
        <f>ROUND(E79*N79,2)</f>
        <v>0</v>
      </c>
      <c r="P79" s="232">
        <v>0</v>
      </c>
      <c r="Q79" s="232">
        <f>ROUND(E79*P79,2)</f>
        <v>0</v>
      </c>
      <c r="R79" s="232"/>
      <c r="S79" s="232" t="s">
        <v>230</v>
      </c>
      <c r="T79" s="233" t="s">
        <v>231</v>
      </c>
      <c r="U79" s="219">
        <v>0</v>
      </c>
      <c r="V79" s="219">
        <f>ROUND(E79*U79,2)</f>
        <v>0</v>
      </c>
      <c r="W79" s="219"/>
      <c r="X79" s="219" t="s">
        <v>471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472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7" t="s">
        <v>1034</v>
      </c>
      <c r="D80" s="253"/>
      <c r="E80" s="254">
        <v>42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300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7">
        <v>31</v>
      </c>
      <c r="B81" s="228" t="s">
        <v>1051</v>
      </c>
      <c r="C81" s="246" t="s">
        <v>1052</v>
      </c>
      <c r="D81" s="229" t="s">
        <v>371</v>
      </c>
      <c r="E81" s="230">
        <v>45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32">
        <v>1.9699999999999999E-2</v>
      </c>
      <c r="O81" s="232">
        <f>ROUND(E81*N81,2)</f>
        <v>0.89</v>
      </c>
      <c r="P81" s="232">
        <v>0</v>
      </c>
      <c r="Q81" s="232">
        <f>ROUND(E81*P81,2)</f>
        <v>0</v>
      </c>
      <c r="R81" s="232"/>
      <c r="S81" s="232" t="s">
        <v>230</v>
      </c>
      <c r="T81" s="233" t="s">
        <v>231</v>
      </c>
      <c r="U81" s="219">
        <v>0</v>
      </c>
      <c r="V81" s="219">
        <f>ROUND(E81*U81,2)</f>
        <v>0</v>
      </c>
      <c r="W81" s="219"/>
      <c r="X81" s="219" t="s">
        <v>471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472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7" t="s">
        <v>1053</v>
      </c>
      <c r="D82" s="253"/>
      <c r="E82" s="254">
        <v>45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300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x14ac:dyDescent="0.2">
      <c r="A83" s="221" t="s">
        <v>225</v>
      </c>
      <c r="B83" s="222" t="s">
        <v>135</v>
      </c>
      <c r="C83" s="245" t="s">
        <v>136</v>
      </c>
      <c r="D83" s="223"/>
      <c r="E83" s="224"/>
      <c r="F83" s="225"/>
      <c r="G83" s="225">
        <f>SUMIF(AG84:AG89,"&lt;&gt;NOR",G84:G89)</f>
        <v>0</v>
      </c>
      <c r="H83" s="225"/>
      <c r="I83" s="225">
        <f>SUM(I84:I89)</f>
        <v>0</v>
      </c>
      <c r="J83" s="225"/>
      <c r="K83" s="225">
        <f>SUM(K84:K89)</f>
        <v>0</v>
      </c>
      <c r="L83" s="225"/>
      <c r="M83" s="225">
        <f>SUM(M84:M89)</f>
        <v>0</v>
      </c>
      <c r="N83" s="225"/>
      <c r="O83" s="225">
        <f>SUM(O84:O89)</f>
        <v>0.01</v>
      </c>
      <c r="P83" s="225"/>
      <c r="Q83" s="225">
        <f>SUM(Q84:Q89)</f>
        <v>7.1800000000000006</v>
      </c>
      <c r="R83" s="225"/>
      <c r="S83" s="225"/>
      <c r="T83" s="226"/>
      <c r="U83" s="220"/>
      <c r="V83" s="220">
        <f>SUM(V84:V89)</f>
        <v>101.32000000000001</v>
      </c>
      <c r="W83" s="220"/>
      <c r="X83" s="220"/>
      <c r="AG83" t="s">
        <v>226</v>
      </c>
    </row>
    <row r="84" spans="1:60" outlineLevel="1" x14ac:dyDescent="0.2">
      <c r="A84" s="227">
        <v>32</v>
      </c>
      <c r="B84" s="228" t="s">
        <v>823</v>
      </c>
      <c r="C84" s="246" t="s">
        <v>824</v>
      </c>
      <c r="D84" s="229" t="s">
        <v>352</v>
      </c>
      <c r="E84" s="230">
        <v>5.4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21</v>
      </c>
      <c r="M84" s="232">
        <f>G84*(1+L84/100)</f>
        <v>0</v>
      </c>
      <c r="N84" s="232">
        <v>0</v>
      </c>
      <c r="O84" s="232">
        <f>ROUND(E84*N84,2)</f>
        <v>0</v>
      </c>
      <c r="P84" s="232">
        <v>0</v>
      </c>
      <c r="Q84" s="232">
        <f>ROUND(E84*P84,2)</f>
        <v>0</v>
      </c>
      <c r="R84" s="232"/>
      <c r="S84" s="232" t="s">
        <v>296</v>
      </c>
      <c r="T84" s="233" t="s">
        <v>231</v>
      </c>
      <c r="U84" s="219">
        <v>0</v>
      </c>
      <c r="V84" s="219">
        <f>ROUND(E84*U84,2)</f>
        <v>0</v>
      </c>
      <c r="W84" s="219"/>
      <c r="X84" s="219" t="s">
        <v>297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298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57" t="s">
        <v>1054</v>
      </c>
      <c r="D85" s="253"/>
      <c r="E85" s="254">
        <v>5.4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300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27">
        <v>33</v>
      </c>
      <c r="B86" s="228" t="s">
        <v>1055</v>
      </c>
      <c r="C86" s="246" t="s">
        <v>1056</v>
      </c>
      <c r="D86" s="229" t="s">
        <v>368</v>
      </c>
      <c r="E86" s="230">
        <v>150.5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32">
        <v>9.0000000000000006E-5</v>
      </c>
      <c r="O86" s="232">
        <f>ROUND(E86*N86,2)</f>
        <v>0.01</v>
      </c>
      <c r="P86" s="232">
        <v>1.184E-2</v>
      </c>
      <c r="Q86" s="232">
        <f>ROUND(E86*P86,2)</f>
        <v>1.78</v>
      </c>
      <c r="R86" s="232"/>
      <c r="S86" s="232" t="s">
        <v>230</v>
      </c>
      <c r="T86" s="233" t="s">
        <v>231</v>
      </c>
      <c r="U86" s="219">
        <v>0.45784000000000002</v>
      </c>
      <c r="V86" s="219">
        <f>ROUND(E86*U86,2)</f>
        <v>68.900000000000006</v>
      </c>
      <c r="W86" s="219"/>
      <c r="X86" s="219" t="s">
        <v>374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375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7" t="s">
        <v>1057</v>
      </c>
      <c r="D87" s="253"/>
      <c r="E87" s="254">
        <v>150.5</v>
      </c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300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27">
        <v>34</v>
      </c>
      <c r="B88" s="228" t="s">
        <v>1058</v>
      </c>
      <c r="C88" s="246" t="s">
        <v>1059</v>
      </c>
      <c r="D88" s="229" t="s">
        <v>295</v>
      </c>
      <c r="E88" s="230">
        <v>2.7</v>
      </c>
      <c r="F88" s="231"/>
      <c r="G88" s="232">
        <f>ROUND(E88*F88,2)</f>
        <v>0</v>
      </c>
      <c r="H88" s="231"/>
      <c r="I88" s="232">
        <f>ROUND(E88*H88,2)</f>
        <v>0</v>
      </c>
      <c r="J88" s="231"/>
      <c r="K88" s="232">
        <f>ROUND(E88*J88,2)</f>
        <v>0</v>
      </c>
      <c r="L88" s="232">
        <v>21</v>
      </c>
      <c r="M88" s="232">
        <f>G88*(1+L88/100)</f>
        <v>0</v>
      </c>
      <c r="N88" s="232">
        <v>0</v>
      </c>
      <c r="O88" s="232">
        <f>ROUND(E88*N88,2)</f>
        <v>0</v>
      </c>
      <c r="P88" s="232">
        <v>2</v>
      </c>
      <c r="Q88" s="232">
        <f>ROUND(E88*P88,2)</f>
        <v>5.4</v>
      </c>
      <c r="R88" s="232"/>
      <c r="S88" s="232" t="s">
        <v>296</v>
      </c>
      <c r="T88" s="233" t="s">
        <v>231</v>
      </c>
      <c r="U88" s="219">
        <v>12.006</v>
      </c>
      <c r="V88" s="219">
        <f>ROUND(E88*U88,2)</f>
        <v>32.42</v>
      </c>
      <c r="W88" s="219"/>
      <c r="X88" s="219" t="s">
        <v>374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375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7" t="s">
        <v>1060</v>
      </c>
      <c r="D89" s="253"/>
      <c r="E89" s="254">
        <v>2.7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300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x14ac:dyDescent="0.2">
      <c r="A90" s="221" t="s">
        <v>225</v>
      </c>
      <c r="B90" s="222" t="s">
        <v>139</v>
      </c>
      <c r="C90" s="245" t="s">
        <v>140</v>
      </c>
      <c r="D90" s="223"/>
      <c r="E90" s="224"/>
      <c r="F90" s="225"/>
      <c r="G90" s="225">
        <f>SUMIF(AG91:AG94,"&lt;&gt;NOR",G91:G94)</f>
        <v>0</v>
      </c>
      <c r="H90" s="225"/>
      <c r="I90" s="225">
        <f>SUM(I91:I94)</f>
        <v>0</v>
      </c>
      <c r="J90" s="225"/>
      <c r="K90" s="225">
        <f>SUM(K91:K94)</f>
        <v>0</v>
      </c>
      <c r="L90" s="225"/>
      <c r="M90" s="225">
        <f>SUM(M91:M94)</f>
        <v>0</v>
      </c>
      <c r="N90" s="225"/>
      <c r="O90" s="225">
        <f>SUM(O91:O94)</f>
        <v>0</v>
      </c>
      <c r="P90" s="225"/>
      <c r="Q90" s="225">
        <f>SUM(Q91:Q94)</f>
        <v>0</v>
      </c>
      <c r="R90" s="225"/>
      <c r="S90" s="225"/>
      <c r="T90" s="226"/>
      <c r="U90" s="220"/>
      <c r="V90" s="220">
        <f>SUM(V91:V94)</f>
        <v>38.729999999999997</v>
      </c>
      <c r="W90" s="220"/>
      <c r="X90" s="220"/>
      <c r="AG90" t="s">
        <v>226</v>
      </c>
    </row>
    <row r="91" spans="1:60" outlineLevel="1" x14ac:dyDescent="0.2">
      <c r="A91" s="227">
        <v>35</v>
      </c>
      <c r="B91" s="228" t="s">
        <v>1061</v>
      </c>
      <c r="C91" s="246" t="s">
        <v>1062</v>
      </c>
      <c r="D91" s="229" t="s">
        <v>352</v>
      </c>
      <c r="E91" s="230">
        <v>63.595959999999998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32">
        <v>0</v>
      </c>
      <c r="O91" s="232">
        <f>ROUND(E91*N91,2)</f>
        <v>0</v>
      </c>
      <c r="P91" s="232">
        <v>0</v>
      </c>
      <c r="Q91" s="232">
        <f>ROUND(E91*P91,2)</f>
        <v>0</v>
      </c>
      <c r="R91" s="232"/>
      <c r="S91" s="232" t="s">
        <v>296</v>
      </c>
      <c r="T91" s="233" t="s">
        <v>231</v>
      </c>
      <c r="U91" s="219">
        <v>0.60899999999999999</v>
      </c>
      <c r="V91" s="219">
        <f>ROUND(E91*U91,2)</f>
        <v>38.729999999999997</v>
      </c>
      <c r="W91" s="219"/>
      <c r="X91" s="219" t="s">
        <v>297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378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57" t="s">
        <v>379</v>
      </c>
      <c r="D92" s="253"/>
      <c r="E92" s="254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300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7" t="s">
        <v>1063</v>
      </c>
      <c r="D93" s="253"/>
      <c r="E93" s="254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300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7" t="s">
        <v>1064</v>
      </c>
      <c r="D94" s="253"/>
      <c r="E94" s="254">
        <v>63.6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300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x14ac:dyDescent="0.2">
      <c r="A95" s="221" t="s">
        <v>225</v>
      </c>
      <c r="B95" s="222" t="s">
        <v>166</v>
      </c>
      <c r="C95" s="245" t="s">
        <v>167</v>
      </c>
      <c r="D95" s="223"/>
      <c r="E95" s="224"/>
      <c r="F95" s="225"/>
      <c r="G95" s="225">
        <f>SUMIF(AG96:AG103,"&lt;&gt;NOR",G96:G103)</f>
        <v>0</v>
      </c>
      <c r="H95" s="225"/>
      <c r="I95" s="225">
        <f>SUM(I96:I103)</f>
        <v>0</v>
      </c>
      <c r="J95" s="225"/>
      <c r="K95" s="225">
        <f>SUM(K96:K103)</f>
        <v>0</v>
      </c>
      <c r="L95" s="225"/>
      <c r="M95" s="225">
        <f>SUM(M96:M103)</f>
        <v>0</v>
      </c>
      <c r="N95" s="225"/>
      <c r="O95" s="225">
        <f>SUM(O96:O103)</f>
        <v>5.82</v>
      </c>
      <c r="P95" s="225"/>
      <c r="Q95" s="225">
        <f>SUM(Q96:Q103)</f>
        <v>0</v>
      </c>
      <c r="R95" s="225"/>
      <c r="S95" s="225"/>
      <c r="T95" s="226"/>
      <c r="U95" s="220"/>
      <c r="V95" s="220">
        <f>SUM(V96:V103)</f>
        <v>88.05</v>
      </c>
      <c r="W95" s="220"/>
      <c r="X95" s="220"/>
      <c r="AG95" t="s">
        <v>226</v>
      </c>
    </row>
    <row r="96" spans="1:60" ht="22.5" outlineLevel="1" x14ac:dyDescent="0.2">
      <c r="A96" s="227">
        <v>36</v>
      </c>
      <c r="B96" s="228" t="s">
        <v>1065</v>
      </c>
      <c r="C96" s="246" t="s">
        <v>1066</v>
      </c>
      <c r="D96" s="229" t="s">
        <v>344</v>
      </c>
      <c r="E96" s="230">
        <v>152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32">
        <v>1.7000000000000001E-4</v>
      </c>
      <c r="O96" s="232">
        <f>ROUND(E96*N96,2)</f>
        <v>0.03</v>
      </c>
      <c r="P96" s="232">
        <v>0</v>
      </c>
      <c r="Q96" s="232">
        <f>ROUND(E96*P96,2)</f>
        <v>0</v>
      </c>
      <c r="R96" s="232"/>
      <c r="S96" s="232" t="s">
        <v>230</v>
      </c>
      <c r="T96" s="233" t="s">
        <v>231</v>
      </c>
      <c r="U96" s="219">
        <v>0.49299999999999999</v>
      </c>
      <c r="V96" s="219">
        <f>ROUND(E96*U96,2)</f>
        <v>74.94</v>
      </c>
      <c r="W96" s="219"/>
      <c r="X96" s="219" t="s">
        <v>297</v>
      </c>
      <c r="Y96" s="210"/>
      <c r="Z96" s="210"/>
      <c r="AA96" s="210"/>
      <c r="AB96" s="210"/>
      <c r="AC96" s="210"/>
      <c r="AD96" s="210"/>
      <c r="AE96" s="210"/>
      <c r="AF96" s="210"/>
      <c r="AG96" s="210" t="s">
        <v>298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7"/>
      <c r="B97" s="218"/>
      <c r="C97" s="257" t="s">
        <v>1067</v>
      </c>
      <c r="D97" s="253"/>
      <c r="E97" s="254">
        <v>152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0"/>
      <c r="Z97" s="210"/>
      <c r="AA97" s="210"/>
      <c r="AB97" s="210"/>
      <c r="AC97" s="210"/>
      <c r="AD97" s="210"/>
      <c r="AE97" s="210"/>
      <c r="AF97" s="210"/>
      <c r="AG97" s="210" t="s">
        <v>300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27">
        <v>37</v>
      </c>
      <c r="B98" s="228" t="s">
        <v>1068</v>
      </c>
      <c r="C98" s="246" t="s">
        <v>813</v>
      </c>
      <c r="D98" s="229" t="s">
        <v>352</v>
      </c>
      <c r="E98" s="230">
        <v>5.8146399999999998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21</v>
      </c>
      <c r="M98" s="232">
        <f>G98*(1+L98/100)</f>
        <v>0</v>
      </c>
      <c r="N98" s="232">
        <v>0</v>
      </c>
      <c r="O98" s="232">
        <f>ROUND(E98*N98,2)</f>
        <v>0</v>
      </c>
      <c r="P98" s="232">
        <v>0</v>
      </c>
      <c r="Q98" s="232">
        <f>ROUND(E98*P98,2)</f>
        <v>0</v>
      </c>
      <c r="R98" s="232"/>
      <c r="S98" s="232" t="s">
        <v>296</v>
      </c>
      <c r="T98" s="233" t="s">
        <v>231</v>
      </c>
      <c r="U98" s="219">
        <v>2.2549999999999999</v>
      </c>
      <c r="V98" s="219">
        <f>ROUND(E98*U98,2)</f>
        <v>13.11</v>
      </c>
      <c r="W98" s="219"/>
      <c r="X98" s="219" t="s">
        <v>297</v>
      </c>
      <c r="Y98" s="210"/>
      <c r="Z98" s="210"/>
      <c r="AA98" s="210"/>
      <c r="AB98" s="210"/>
      <c r="AC98" s="210"/>
      <c r="AD98" s="210"/>
      <c r="AE98" s="210"/>
      <c r="AF98" s="210"/>
      <c r="AG98" s="210" t="s">
        <v>393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57" t="s">
        <v>379</v>
      </c>
      <c r="D99" s="253"/>
      <c r="E99" s="254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300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7" t="s">
        <v>1069</v>
      </c>
      <c r="D100" s="253"/>
      <c r="E100" s="254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300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57" t="s">
        <v>1070</v>
      </c>
      <c r="D101" s="253"/>
      <c r="E101" s="254">
        <v>5.81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300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27">
        <v>38</v>
      </c>
      <c r="B102" s="228" t="s">
        <v>544</v>
      </c>
      <c r="C102" s="246" t="s">
        <v>545</v>
      </c>
      <c r="D102" s="229" t="s">
        <v>344</v>
      </c>
      <c r="E102" s="230">
        <v>268</v>
      </c>
      <c r="F102" s="231"/>
      <c r="G102" s="232">
        <f>ROUND(E102*F102,2)</f>
        <v>0</v>
      </c>
      <c r="H102" s="231"/>
      <c r="I102" s="232">
        <f>ROUND(E102*H102,2)</f>
        <v>0</v>
      </c>
      <c r="J102" s="231"/>
      <c r="K102" s="232">
        <f>ROUND(E102*J102,2)</f>
        <v>0</v>
      </c>
      <c r="L102" s="232">
        <v>21</v>
      </c>
      <c r="M102" s="232">
        <f>G102*(1+L102/100)</f>
        <v>0</v>
      </c>
      <c r="N102" s="232">
        <v>2.1600000000000001E-2</v>
      </c>
      <c r="O102" s="232">
        <f>ROUND(E102*N102,2)</f>
        <v>5.79</v>
      </c>
      <c r="P102" s="232">
        <v>0</v>
      </c>
      <c r="Q102" s="232">
        <f>ROUND(E102*P102,2)</f>
        <v>0</v>
      </c>
      <c r="R102" s="232"/>
      <c r="S102" s="232" t="s">
        <v>230</v>
      </c>
      <c r="T102" s="233" t="s">
        <v>231</v>
      </c>
      <c r="U102" s="219">
        <v>0</v>
      </c>
      <c r="V102" s="219">
        <f>ROUND(E102*U102,2)</f>
        <v>0</v>
      </c>
      <c r="W102" s="219"/>
      <c r="X102" s="219" t="s">
        <v>471</v>
      </c>
      <c r="Y102" s="210"/>
      <c r="Z102" s="210"/>
      <c r="AA102" s="210"/>
      <c r="AB102" s="210"/>
      <c r="AC102" s="210"/>
      <c r="AD102" s="210"/>
      <c r="AE102" s="210"/>
      <c r="AF102" s="210"/>
      <c r="AG102" s="210" t="s">
        <v>472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7" t="s">
        <v>1071</v>
      </c>
      <c r="D103" s="253"/>
      <c r="E103" s="254">
        <v>268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300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x14ac:dyDescent="0.2">
      <c r="A104" s="3"/>
      <c r="B104" s="4"/>
      <c r="C104" s="250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E104">
        <v>15</v>
      </c>
      <c r="AF104">
        <v>21</v>
      </c>
    </row>
    <row r="105" spans="1:60" x14ac:dyDescent="0.2">
      <c r="A105" s="213"/>
      <c r="B105" s="214" t="s">
        <v>29</v>
      </c>
      <c r="C105" s="251"/>
      <c r="D105" s="215"/>
      <c r="E105" s="216"/>
      <c r="F105" s="216"/>
      <c r="G105" s="244">
        <f>G8+G24+G37+G44+G61+G64+G67+G83+G90+G95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f>SUMIF(L7:L103,AE104,G7:G103)</f>
        <v>0</v>
      </c>
      <c r="AF105">
        <f>SUMIF(L7:L103,AF104,G7:G103)</f>
        <v>0</v>
      </c>
      <c r="AG105" t="s">
        <v>271</v>
      </c>
    </row>
    <row r="106" spans="1:60" x14ac:dyDescent="0.2">
      <c r="C106" s="252"/>
      <c r="D106" s="10"/>
      <c r="AG106" t="s">
        <v>272</v>
      </c>
    </row>
    <row r="107" spans="1:60" x14ac:dyDescent="0.2">
      <c r="D107" s="10"/>
    </row>
    <row r="108" spans="1:60" x14ac:dyDescent="0.2">
      <c r="D108" s="10"/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q+iLA9Rvppbzc7Bd8qKXELSED7Sm4nv01U2KAP1QqMdd2TRBJMj6yQyCHjxDOzRQKZgOOwIGw8IGlQ0Zh5Jwg==" saltValue="yyvhAV0cEbxE2TNV6pClo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71</v>
      </c>
      <c r="C3" s="199" t="s">
        <v>72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73</v>
      </c>
      <c r="C4" s="202" t="s">
        <v>74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92</v>
      </c>
      <c r="C8" s="245" t="s">
        <v>93</v>
      </c>
      <c r="D8" s="223"/>
      <c r="E8" s="224"/>
      <c r="F8" s="225"/>
      <c r="G8" s="225">
        <f>SUMIF(AG9:AG31,"&lt;&gt;NOR",G9:G31)</f>
        <v>0</v>
      </c>
      <c r="H8" s="225"/>
      <c r="I8" s="225">
        <f>SUM(I9:I31)</f>
        <v>0</v>
      </c>
      <c r="J8" s="225"/>
      <c r="K8" s="225">
        <f>SUM(K9:K31)</f>
        <v>0</v>
      </c>
      <c r="L8" s="225"/>
      <c r="M8" s="225">
        <f>SUM(M9:M31)</f>
        <v>0</v>
      </c>
      <c r="N8" s="225"/>
      <c r="O8" s="225">
        <f>SUM(O9:O31)</f>
        <v>0</v>
      </c>
      <c r="P8" s="225"/>
      <c r="Q8" s="225">
        <f>SUM(Q9:Q31)</f>
        <v>0</v>
      </c>
      <c r="R8" s="225"/>
      <c r="S8" s="225"/>
      <c r="T8" s="226"/>
      <c r="U8" s="220"/>
      <c r="V8" s="220">
        <f>SUM(V9:V31)</f>
        <v>83.109999999999985</v>
      </c>
      <c r="W8" s="220"/>
      <c r="X8" s="220"/>
      <c r="AG8" t="s">
        <v>226</v>
      </c>
    </row>
    <row r="9" spans="1:60" outlineLevel="1" x14ac:dyDescent="0.2">
      <c r="A9" s="237">
        <v>1</v>
      </c>
      <c r="B9" s="238" t="s">
        <v>565</v>
      </c>
      <c r="C9" s="249" t="s">
        <v>566</v>
      </c>
      <c r="D9" s="239" t="s">
        <v>371</v>
      </c>
      <c r="E9" s="240">
        <v>10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21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230</v>
      </c>
      <c r="T9" s="243" t="s">
        <v>231</v>
      </c>
      <c r="U9" s="219">
        <v>0</v>
      </c>
      <c r="V9" s="219">
        <f>ROUND(E9*U9,2)</f>
        <v>0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7">
        <v>2</v>
      </c>
      <c r="B10" s="238" t="s">
        <v>1072</v>
      </c>
      <c r="C10" s="249" t="s">
        <v>1073</v>
      </c>
      <c r="D10" s="239" t="s">
        <v>371</v>
      </c>
      <c r="E10" s="240">
        <v>20</v>
      </c>
      <c r="F10" s="241"/>
      <c r="G10" s="242">
        <f>ROUND(E10*F10,2)</f>
        <v>0</v>
      </c>
      <c r="H10" s="241"/>
      <c r="I10" s="242">
        <f>ROUND(E10*H10,2)</f>
        <v>0</v>
      </c>
      <c r="J10" s="241"/>
      <c r="K10" s="242">
        <f>ROUND(E10*J10,2)</f>
        <v>0</v>
      </c>
      <c r="L10" s="242">
        <v>21</v>
      </c>
      <c r="M10" s="242">
        <f>G10*(1+L10/100)</f>
        <v>0</v>
      </c>
      <c r="N10" s="242">
        <v>0</v>
      </c>
      <c r="O10" s="242">
        <f>ROUND(E10*N10,2)</f>
        <v>0</v>
      </c>
      <c r="P10" s="242">
        <v>0</v>
      </c>
      <c r="Q10" s="242">
        <f>ROUND(E10*P10,2)</f>
        <v>0</v>
      </c>
      <c r="R10" s="242"/>
      <c r="S10" s="242" t="s">
        <v>230</v>
      </c>
      <c r="T10" s="243" t="s">
        <v>231</v>
      </c>
      <c r="U10" s="219">
        <v>0</v>
      </c>
      <c r="V10" s="219">
        <f>ROUND(E10*U10,2)</f>
        <v>0</v>
      </c>
      <c r="W10" s="219"/>
      <c r="X10" s="219" t="s">
        <v>297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298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7">
        <v>3</v>
      </c>
      <c r="B11" s="238" t="s">
        <v>1074</v>
      </c>
      <c r="C11" s="249" t="s">
        <v>1075</v>
      </c>
      <c r="D11" s="239" t="s">
        <v>371</v>
      </c>
      <c r="E11" s="240">
        <v>72</v>
      </c>
      <c r="F11" s="241"/>
      <c r="G11" s="242">
        <f>ROUND(E11*F11,2)</f>
        <v>0</v>
      </c>
      <c r="H11" s="241"/>
      <c r="I11" s="242">
        <f>ROUND(E11*H11,2)</f>
        <v>0</v>
      </c>
      <c r="J11" s="241"/>
      <c r="K11" s="242">
        <f>ROUND(E11*J11,2)</f>
        <v>0</v>
      </c>
      <c r="L11" s="242">
        <v>21</v>
      </c>
      <c r="M11" s="242">
        <f>G11*(1+L11/100)</f>
        <v>0</v>
      </c>
      <c r="N11" s="242">
        <v>0</v>
      </c>
      <c r="O11" s="242">
        <f>ROUND(E11*N11,2)</f>
        <v>0</v>
      </c>
      <c r="P11" s="242">
        <v>0</v>
      </c>
      <c r="Q11" s="242">
        <f>ROUND(E11*P11,2)</f>
        <v>0</v>
      </c>
      <c r="R11" s="242"/>
      <c r="S11" s="242" t="s">
        <v>230</v>
      </c>
      <c r="T11" s="243" t="s">
        <v>231</v>
      </c>
      <c r="U11" s="219">
        <v>0</v>
      </c>
      <c r="V11" s="219">
        <f>ROUND(E11*U11,2)</f>
        <v>0</v>
      </c>
      <c r="W11" s="219"/>
      <c r="X11" s="219" t="s">
        <v>297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298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7">
        <v>4</v>
      </c>
      <c r="B12" s="238" t="s">
        <v>1076</v>
      </c>
      <c r="C12" s="249" t="s">
        <v>1077</v>
      </c>
      <c r="D12" s="239" t="s">
        <v>371</v>
      </c>
      <c r="E12" s="240">
        <v>1</v>
      </c>
      <c r="F12" s="241"/>
      <c r="G12" s="242">
        <f>ROUND(E12*F12,2)</f>
        <v>0</v>
      </c>
      <c r="H12" s="241"/>
      <c r="I12" s="242">
        <f>ROUND(E12*H12,2)</f>
        <v>0</v>
      </c>
      <c r="J12" s="241"/>
      <c r="K12" s="242">
        <f>ROUND(E12*J12,2)</f>
        <v>0</v>
      </c>
      <c r="L12" s="242">
        <v>21</v>
      </c>
      <c r="M12" s="242">
        <f>G12*(1+L12/100)</f>
        <v>0</v>
      </c>
      <c r="N12" s="242">
        <v>0</v>
      </c>
      <c r="O12" s="242">
        <f>ROUND(E12*N12,2)</f>
        <v>0</v>
      </c>
      <c r="P12" s="242">
        <v>0</v>
      </c>
      <c r="Q12" s="242">
        <f>ROUND(E12*P12,2)</f>
        <v>0</v>
      </c>
      <c r="R12" s="242"/>
      <c r="S12" s="242" t="s">
        <v>230</v>
      </c>
      <c r="T12" s="243" t="s">
        <v>231</v>
      </c>
      <c r="U12" s="219">
        <v>0</v>
      </c>
      <c r="V12" s="219">
        <f>ROUND(E12*U12,2)</f>
        <v>0</v>
      </c>
      <c r="W12" s="219"/>
      <c r="X12" s="219" t="s">
        <v>297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298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7">
        <v>5</v>
      </c>
      <c r="B13" s="238" t="s">
        <v>1078</v>
      </c>
      <c r="C13" s="249" t="s">
        <v>1079</v>
      </c>
      <c r="D13" s="239" t="s">
        <v>371</v>
      </c>
      <c r="E13" s="240">
        <v>1</v>
      </c>
      <c r="F13" s="241"/>
      <c r="G13" s="242">
        <f>ROUND(E13*F13,2)</f>
        <v>0</v>
      </c>
      <c r="H13" s="241"/>
      <c r="I13" s="242">
        <f>ROUND(E13*H13,2)</f>
        <v>0</v>
      </c>
      <c r="J13" s="241"/>
      <c r="K13" s="242">
        <f>ROUND(E13*J13,2)</f>
        <v>0</v>
      </c>
      <c r="L13" s="242">
        <v>21</v>
      </c>
      <c r="M13" s="242">
        <f>G13*(1+L13/100)</f>
        <v>0</v>
      </c>
      <c r="N13" s="242">
        <v>0</v>
      </c>
      <c r="O13" s="242">
        <f>ROUND(E13*N13,2)</f>
        <v>0</v>
      </c>
      <c r="P13" s="242">
        <v>0</v>
      </c>
      <c r="Q13" s="242">
        <f>ROUND(E13*P13,2)</f>
        <v>0</v>
      </c>
      <c r="R13" s="242"/>
      <c r="S13" s="242" t="s">
        <v>230</v>
      </c>
      <c r="T13" s="243" t="s">
        <v>231</v>
      </c>
      <c r="U13" s="219">
        <v>0</v>
      </c>
      <c r="V13" s="219">
        <f>ROUND(E13*U13,2)</f>
        <v>0</v>
      </c>
      <c r="W13" s="219"/>
      <c r="X13" s="219" t="s">
        <v>297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298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37">
        <v>6</v>
      </c>
      <c r="B14" s="238" t="s">
        <v>1080</v>
      </c>
      <c r="C14" s="249" t="s">
        <v>1081</v>
      </c>
      <c r="D14" s="239" t="s">
        <v>371</v>
      </c>
      <c r="E14" s="240">
        <v>2</v>
      </c>
      <c r="F14" s="241"/>
      <c r="G14" s="242">
        <f>ROUND(E14*F14,2)</f>
        <v>0</v>
      </c>
      <c r="H14" s="241"/>
      <c r="I14" s="242">
        <f>ROUND(E14*H14,2)</f>
        <v>0</v>
      </c>
      <c r="J14" s="241"/>
      <c r="K14" s="242">
        <f>ROUND(E14*J14,2)</f>
        <v>0</v>
      </c>
      <c r="L14" s="242">
        <v>21</v>
      </c>
      <c r="M14" s="242">
        <f>G14*(1+L14/100)</f>
        <v>0</v>
      </c>
      <c r="N14" s="242">
        <v>0</v>
      </c>
      <c r="O14" s="242">
        <f>ROUND(E14*N14,2)</f>
        <v>0</v>
      </c>
      <c r="P14" s="242">
        <v>0</v>
      </c>
      <c r="Q14" s="242">
        <f>ROUND(E14*P14,2)</f>
        <v>0</v>
      </c>
      <c r="R14" s="242"/>
      <c r="S14" s="242" t="s">
        <v>230</v>
      </c>
      <c r="T14" s="243" t="s">
        <v>231</v>
      </c>
      <c r="U14" s="219">
        <v>0</v>
      </c>
      <c r="V14" s="219">
        <f>ROUND(E14*U14,2)</f>
        <v>0</v>
      </c>
      <c r="W14" s="219"/>
      <c r="X14" s="219" t="s">
        <v>297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298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7">
        <v>7</v>
      </c>
      <c r="B15" s="238" t="s">
        <v>1082</v>
      </c>
      <c r="C15" s="249" t="s">
        <v>1083</v>
      </c>
      <c r="D15" s="239" t="s">
        <v>371</v>
      </c>
      <c r="E15" s="240">
        <v>9</v>
      </c>
      <c r="F15" s="241"/>
      <c r="G15" s="242">
        <f>ROUND(E15*F15,2)</f>
        <v>0</v>
      </c>
      <c r="H15" s="241"/>
      <c r="I15" s="242">
        <f>ROUND(E15*H15,2)</f>
        <v>0</v>
      </c>
      <c r="J15" s="241"/>
      <c r="K15" s="242">
        <f>ROUND(E15*J15,2)</f>
        <v>0</v>
      </c>
      <c r="L15" s="242">
        <v>21</v>
      </c>
      <c r="M15" s="242">
        <f>G15*(1+L15/100)</f>
        <v>0</v>
      </c>
      <c r="N15" s="242">
        <v>0</v>
      </c>
      <c r="O15" s="242">
        <f>ROUND(E15*N15,2)</f>
        <v>0</v>
      </c>
      <c r="P15" s="242">
        <v>0</v>
      </c>
      <c r="Q15" s="242">
        <f>ROUND(E15*P15,2)</f>
        <v>0</v>
      </c>
      <c r="R15" s="242"/>
      <c r="S15" s="242" t="s">
        <v>296</v>
      </c>
      <c r="T15" s="243" t="s">
        <v>231</v>
      </c>
      <c r="U15" s="219">
        <v>1.68333</v>
      </c>
      <c r="V15" s="219">
        <f>ROUND(E15*U15,2)</f>
        <v>15.15</v>
      </c>
      <c r="W15" s="219"/>
      <c r="X15" s="219" t="s">
        <v>297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298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7">
        <v>8</v>
      </c>
      <c r="B16" s="238" t="s">
        <v>1084</v>
      </c>
      <c r="C16" s="249" t="s">
        <v>1085</v>
      </c>
      <c r="D16" s="239" t="s">
        <v>371</v>
      </c>
      <c r="E16" s="240">
        <v>9</v>
      </c>
      <c r="F16" s="241"/>
      <c r="G16" s="242">
        <f>ROUND(E16*F16,2)</f>
        <v>0</v>
      </c>
      <c r="H16" s="241"/>
      <c r="I16" s="242">
        <f>ROUND(E16*H16,2)</f>
        <v>0</v>
      </c>
      <c r="J16" s="241"/>
      <c r="K16" s="242">
        <f>ROUND(E16*J16,2)</f>
        <v>0</v>
      </c>
      <c r="L16" s="242">
        <v>21</v>
      </c>
      <c r="M16" s="242">
        <f>G16*(1+L16/100)</f>
        <v>0</v>
      </c>
      <c r="N16" s="242">
        <v>0</v>
      </c>
      <c r="O16" s="242">
        <f>ROUND(E16*N16,2)</f>
        <v>0</v>
      </c>
      <c r="P16" s="242">
        <v>0</v>
      </c>
      <c r="Q16" s="242">
        <f>ROUND(E16*P16,2)</f>
        <v>0</v>
      </c>
      <c r="R16" s="242"/>
      <c r="S16" s="242" t="s">
        <v>230</v>
      </c>
      <c r="T16" s="243" t="s">
        <v>231</v>
      </c>
      <c r="U16" s="219">
        <v>0</v>
      </c>
      <c r="V16" s="219">
        <f>ROUND(E16*U16,2)</f>
        <v>0</v>
      </c>
      <c r="W16" s="219"/>
      <c r="X16" s="219" t="s">
        <v>297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298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37">
        <v>9</v>
      </c>
      <c r="B17" s="238" t="s">
        <v>1086</v>
      </c>
      <c r="C17" s="249" t="s">
        <v>1087</v>
      </c>
      <c r="D17" s="239" t="s">
        <v>368</v>
      </c>
      <c r="E17" s="240">
        <v>325</v>
      </c>
      <c r="F17" s="241"/>
      <c r="G17" s="242">
        <f>ROUND(E17*F17,2)</f>
        <v>0</v>
      </c>
      <c r="H17" s="241"/>
      <c r="I17" s="242">
        <f>ROUND(E17*H17,2)</f>
        <v>0</v>
      </c>
      <c r="J17" s="241"/>
      <c r="K17" s="242">
        <f>ROUND(E17*J17,2)</f>
        <v>0</v>
      </c>
      <c r="L17" s="242">
        <v>21</v>
      </c>
      <c r="M17" s="242">
        <f>G17*(1+L17/100)</f>
        <v>0</v>
      </c>
      <c r="N17" s="242">
        <v>0</v>
      </c>
      <c r="O17" s="242">
        <f>ROUND(E17*N17,2)</f>
        <v>0</v>
      </c>
      <c r="P17" s="242">
        <v>0</v>
      </c>
      <c r="Q17" s="242">
        <f>ROUND(E17*P17,2)</f>
        <v>0</v>
      </c>
      <c r="R17" s="242"/>
      <c r="S17" s="242" t="s">
        <v>230</v>
      </c>
      <c r="T17" s="243" t="s">
        <v>231</v>
      </c>
      <c r="U17" s="219">
        <v>0.17917</v>
      </c>
      <c r="V17" s="219">
        <f>ROUND(E17*U17,2)</f>
        <v>58.23</v>
      </c>
      <c r="W17" s="219"/>
      <c r="X17" s="219" t="s">
        <v>297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298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37">
        <v>10</v>
      </c>
      <c r="B18" s="238" t="s">
        <v>591</v>
      </c>
      <c r="C18" s="249" t="s">
        <v>1088</v>
      </c>
      <c r="D18" s="239" t="s">
        <v>371</v>
      </c>
      <c r="E18" s="240">
        <v>1</v>
      </c>
      <c r="F18" s="241"/>
      <c r="G18" s="242">
        <f>ROUND(E18*F18,2)</f>
        <v>0</v>
      </c>
      <c r="H18" s="241"/>
      <c r="I18" s="242">
        <f>ROUND(E18*H18,2)</f>
        <v>0</v>
      </c>
      <c r="J18" s="241"/>
      <c r="K18" s="242">
        <f>ROUND(E18*J18,2)</f>
        <v>0</v>
      </c>
      <c r="L18" s="242">
        <v>21</v>
      </c>
      <c r="M18" s="242">
        <f>G18*(1+L18/100)</f>
        <v>0</v>
      </c>
      <c r="N18" s="242">
        <v>0</v>
      </c>
      <c r="O18" s="242">
        <f>ROUND(E18*N18,2)</f>
        <v>0</v>
      </c>
      <c r="P18" s="242">
        <v>0</v>
      </c>
      <c r="Q18" s="242">
        <f>ROUND(E18*P18,2)</f>
        <v>0</v>
      </c>
      <c r="R18" s="242"/>
      <c r="S18" s="242" t="s">
        <v>230</v>
      </c>
      <c r="T18" s="243" t="s">
        <v>231</v>
      </c>
      <c r="U18" s="219">
        <v>0</v>
      </c>
      <c r="V18" s="219">
        <f>ROUND(E18*U18,2)</f>
        <v>0</v>
      </c>
      <c r="W18" s="219"/>
      <c r="X18" s="219" t="s">
        <v>297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298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37">
        <v>11</v>
      </c>
      <c r="B19" s="238" t="s">
        <v>1089</v>
      </c>
      <c r="C19" s="249" t="s">
        <v>1090</v>
      </c>
      <c r="D19" s="239" t="s">
        <v>368</v>
      </c>
      <c r="E19" s="240">
        <v>25</v>
      </c>
      <c r="F19" s="241"/>
      <c r="G19" s="242">
        <f>ROUND(E19*F19,2)</f>
        <v>0</v>
      </c>
      <c r="H19" s="241"/>
      <c r="I19" s="242">
        <f>ROUND(E19*H19,2)</f>
        <v>0</v>
      </c>
      <c r="J19" s="241"/>
      <c r="K19" s="242">
        <f>ROUND(E19*J19,2)</f>
        <v>0</v>
      </c>
      <c r="L19" s="242">
        <v>21</v>
      </c>
      <c r="M19" s="242">
        <f>G19*(1+L19/100)</f>
        <v>0</v>
      </c>
      <c r="N19" s="242">
        <v>0</v>
      </c>
      <c r="O19" s="242">
        <f>ROUND(E19*N19,2)</f>
        <v>0</v>
      </c>
      <c r="P19" s="242">
        <v>0</v>
      </c>
      <c r="Q19" s="242">
        <f>ROUND(E19*P19,2)</f>
        <v>0</v>
      </c>
      <c r="R19" s="242"/>
      <c r="S19" s="242" t="s">
        <v>230</v>
      </c>
      <c r="T19" s="243" t="s">
        <v>231</v>
      </c>
      <c r="U19" s="219">
        <v>5.0959999999999998E-2</v>
      </c>
      <c r="V19" s="219">
        <f>ROUND(E19*U19,2)</f>
        <v>1.27</v>
      </c>
      <c r="W19" s="219"/>
      <c r="X19" s="219" t="s">
        <v>297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298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7">
        <v>12</v>
      </c>
      <c r="B20" s="238" t="s">
        <v>1091</v>
      </c>
      <c r="C20" s="249" t="s">
        <v>1092</v>
      </c>
      <c r="D20" s="239" t="s">
        <v>368</v>
      </c>
      <c r="E20" s="240">
        <v>320</v>
      </c>
      <c r="F20" s="241"/>
      <c r="G20" s="242">
        <f>ROUND(E20*F20,2)</f>
        <v>0</v>
      </c>
      <c r="H20" s="241"/>
      <c r="I20" s="242">
        <f>ROUND(E20*H20,2)</f>
        <v>0</v>
      </c>
      <c r="J20" s="241"/>
      <c r="K20" s="242">
        <f>ROUND(E20*J20,2)</f>
        <v>0</v>
      </c>
      <c r="L20" s="242">
        <v>21</v>
      </c>
      <c r="M20" s="242">
        <f>G20*(1+L20/100)</f>
        <v>0</v>
      </c>
      <c r="N20" s="242">
        <v>0</v>
      </c>
      <c r="O20" s="242">
        <f>ROUND(E20*N20,2)</f>
        <v>0</v>
      </c>
      <c r="P20" s="242">
        <v>0</v>
      </c>
      <c r="Q20" s="242">
        <f>ROUND(E20*P20,2)</f>
        <v>0</v>
      </c>
      <c r="R20" s="242"/>
      <c r="S20" s="242" t="s">
        <v>230</v>
      </c>
      <c r="T20" s="243" t="s">
        <v>231</v>
      </c>
      <c r="U20" s="219">
        <v>0</v>
      </c>
      <c r="V20" s="219">
        <f>ROUND(E20*U20,2)</f>
        <v>0</v>
      </c>
      <c r="W20" s="219"/>
      <c r="X20" s="219" t="s">
        <v>297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298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37">
        <v>13</v>
      </c>
      <c r="B21" s="238" t="s">
        <v>1093</v>
      </c>
      <c r="C21" s="249" t="s">
        <v>1094</v>
      </c>
      <c r="D21" s="239" t="s">
        <v>368</v>
      </c>
      <c r="E21" s="240">
        <v>135</v>
      </c>
      <c r="F21" s="241"/>
      <c r="G21" s="242">
        <f>ROUND(E21*F21,2)</f>
        <v>0</v>
      </c>
      <c r="H21" s="241"/>
      <c r="I21" s="242">
        <f>ROUND(E21*H21,2)</f>
        <v>0</v>
      </c>
      <c r="J21" s="241"/>
      <c r="K21" s="242">
        <f>ROUND(E21*J21,2)</f>
        <v>0</v>
      </c>
      <c r="L21" s="242">
        <v>21</v>
      </c>
      <c r="M21" s="242">
        <f>G21*(1+L21/100)</f>
        <v>0</v>
      </c>
      <c r="N21" s="242">
        <v>0</v>
      </c>
      <c r="O21" s="242">
        <f>ROUND(E21*N21,2)</f>
        <v>0</v>
      </c>
      <c r="P21" s="242">
        <v>0</v>
      </c>
      <c r="Q21" s="242">
        <f>ROUND(E21*P21,2)</f>
        <v>0</v>
      </c>
      <c r="R21" s="242"/>
      <c r="S21" s="242" t="s">
        <v>296</v>
      </c>
      <c r="T21" s="243" t="s">
        <v>231</v>
      </c>
      <c r="U21" s="219">
        <v>6.2700000000000006E-2</v>
      </c>
      <c r="V21" s="219">
        <f>ROUND(E21*U21,2)</f>
        <v>8.4600000000000009</v>
      </c>
      <c r="W21" s="219"/>
      <c r="X21" s="219" t="s">
        <v>297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298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7">
        <v>14</v>
      </c>
      <c r="B22" s="238" t="s">
        <v>1095</v>
      </c>
      <c r="C22" s="249" t="s">
        <v>1096</v>
      </c>
      <c r="D22" s="239" t="s">
        <v>368</v>
      </c>
      <c r="E22" s="240">
        <v>455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230</v>
      </c>
      <c r="T22" s="243" t="s">
        <v>231</v>
      </c>
      <c r="U22" s="219">
        <v>0</v>
      </c>
      <c r="V22" s="219">
        <f>ROUND(E22*U22,2)</f>
        <v>0</v>
      </c>
      <c r="W22" s="219"/>
      <c r="X22" s="219" t="s">
        <v>297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7">
        <v>15</v>
      </c>
      <c r="B23" s="238" t="s">
        <v>1097</v>
      </c>
      <c r="C23" s="249" t="s">
        <v>1098</v>
      </c>
      <c r="D23" s="239" t="s">
        <v>371</v>
      </c>
      <c r="E23" s="240">
        <v>9</v>
      </c>
      <c r="F23" s="241"/>
      <c r="G23" s="242">
        <f>ROUND(E23*F23,2)</f>
        <v>0</v>
      </c>
      <c r="H23" s="241"/>
      <c r="I23" s="242">
        <f>ROUND(E23*H23,2)</f>
        <v>0</v>
      </c>
      <c r="J23" s="241"/>
      <c r="K23" s="242">
        <f>ROUND(E23*J23,2)</f>
        <v>0</v>
      </c>
      <c r="L23" s="242">
        <v>21</v>
      </c>
      <c r="M23" s="242">
        <f>G23*(1+L23/100)</f>
        <v>0</v>
      </c>
      <c r="N23" s="242">
        <v>0</v>
      </c>
      <c r="O23" s="242">
        <f>ROUND(E23*N23,2)</f>
        <v>0</v>
      </c>
      <c r="P23" s="242">
        <v>0</v>
      </c>
      <c r="Q23" s="242">
        <f>ROUND(E23*P23,2)</f>
        <v>0</v>
      </c>
      <c r="R23" s="242"/>
      <c r="S23" s="242" t="s">
        <v>230</v>
      </c>
      <c r="T23" s="243" t="s">
        <v>231</v>
      </c>
      <c r="U23" s="219">
        <v>0</v>
      </c>
      <c r="V23" s="219">
        <f>ROUND(E23*U23,2)</f>
        <v>0</v>
      </c>
      <c r="W23" s="219"/>
      <c r="X23" s="219" t="s">
        <v>297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298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7">
        <v>16</v>
      </c>
      <c r="B24" s="238" t="s">
        <v>1099</v>
      </c>
      <c r="C24" s="249" t="s">
        <v>1100</v>
      </c>
      <c r="D24" s="239" t="s">
        <v>368</v>
      </c>
      <c r="E24" s="240">
        <v>25</v>
      </c>
      <c r="F24" s="241"/>
      <c r="G24" s="242">
        <f>ROUND(E24*F24,2)</f>
        <v>0</v>
      </c>
      <c r="H24" s="241"/>
      <c r="I24" s="242">
        <f>ROUND(E24*H24,2)</f>
        <v>0</v>
      </c>
      <c r="J24" s="241"/>
      <c r="K24" s="242">
        <f>ROUND(E24*J24,2)</f>
        <v>0</v>
      </c>
      <c r="L24" s="242">
        <v>21</v>
      </c>
      <c r="M24" s="242">
        <f>G24*(1+L24/100)</f>
        <v>0</v>
      </c>
      <c r="N24" s="242">
        <v>0</v>
      </c>
      <c r="O24" s="242">
        <f>ROUND(E24*N24,2)</f>
        <v>0</v>
      </c>
      <c r="P24" s="242">
        <v>0</v>
      </c>
      <c r="Q24" s="242">
        <f>ROUND(E24*P24,2)</f>
        <v>0</v>
      </c>
      <c r="R24" s="242"/>
      <c r="S24" s="242" t="s">
        <v>230</v>
      </c>
      <c r="T24" s="243" t="s">
        <v>231</v>
      </c>
      <c r="U24" s="219">
        <v>0</v>
      </c>
      <c r="V24" s="219">
        <f>ROUND(E24*U24,2)</f>
        <v>0</v>
      </c>
      <c r="W24" s="219"/>
      <c r="X24" s="219" t="s">
        <v>297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298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7">
        <v>17</v>
      </c>
      <c r="B25" s="238" t="s">
        <v>1101</v>
      </c>
      <c r="C25" s="249" t="s">
        <v>1102</v>
      </c>
      <c r="D25" s="239" t="s">
        <v>368</v>
      </c>
      <c r="E25" s="240">
        <v>320</v>
      </c>
      <c r="F25" s="241"/>
      <c r="G25" s="242">
        <f>ROUND(E25*F25,2)</f>
        <v>0</v>
      </c>
      <c r="H25" s="241"/>
      <c r="I25" s="242">
        <f>ROUND(E25*H25,2)</f>
        <v>0</v>
      </c>
      <c r="J25" s="241"/>
      <c r="K25" s="242">
        <f>ROUND(E25*J25,2)</f>
        <v>0</v>
      </c>
      <c r="L25" s="242">
        <v>21</v>
      </c>
      <c r="M25" s="242">
        <f>G25*(1+L25/100)</f>
        <v>0</v>
      </c>
      <c r="N25" s="242">
        <v>0</v>
      </c>
      <c r="O25" s="242">
        <f>ROUND(E25*N25,2)</f>
        <v>0</v>
      </c>
      <c r="P25" s="242">
        <v>0</v>
      </c>
      <c r="Q25" s="242">
        <f>ROUND(E25*P25,2)</f>
        <v>0</v>
      </c>
      <c r="R25" s="242"/>
      <c r="S25" s="242" t="s">
        <v>230</v>
      </c>
      <c r="T25" s="243" t="s">
        <v>231</v>
      </c>
      <c r="U25" s="219">
        <v>0</v>
      </c>
      <c r="V25" s="219">
        <f>ROUND(E25*U25,2)</f>
        <v>0</v>
      </c>
      <c r="W25" s="219"/>
      <c r="X25" s="219" t="s">
        <v>297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298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7">
        <v>18</v>
      </c>
      <c r="B26" s="238" t="s">
        <v>1103</v>
      </c>
      <c r="C26" s="249" t="s">
        <v>1104</v>
      </c>
      <c r="D26" s="239" t="s">
        <v>368</v>
      </c>
      <c r="E26" s="240">
        <v>135</v>
      </c>
      <c r="F26" s="241"/>
      <c r="G26" s="242">
        <f>ROUND(E26*F26,2)</f>
        <v>0</v>
      </c>
      <c r="H26" s="241"/>
      <c r="I26" s="242">
        <f>ROUND(E26*H26,2)</f>
        <v>0</v>
      </c>
      <c r="J26" s="241"/>
      <c r="K26" s="242">
        <f>ROUND(E26*J26,2)</f>
        <v>0</v>
      </c>
      <c r="L26" s="242">
        <v>21</v>
      </c>
      <c r="M26" s="242">
        <f>G26*(1+L26/100)</f>
        <v>0</v>
      </c>
      <c r="N26" s="242">
        <v>0</v>
      </c>
      <c r="O26" s="242">
        <f>ROUND(E26*N26,2)</f>
        <v>0</v>
      </c>
      <c r="P26" s="242">
        <v>0</v>
      </c>
      <c r="Q26" s="242">
        <f>ROUND(E26*P26,2)</f>
        <v>0</v>
      </c>
      <c r="R26" s="242"/>
      <c r="S26" s="242" t="s">
        <v>230</v>
      </c>
      <c r="T26" s="243" t="s">
        <v>231</v>
      </c>
      <c r="U26" s="219">
        <v>0</v>
      </c>
      <c r="V26" s="219">
        <f>ROUND(E26*U26,2)</f>
        <v>0</v>
      </c>
      <c r="W26" s="219"/>
      <c r="X26" s="219" t="s">
        <v>297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298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7">
        <v>19</v>
      </c>
      <c r="B27" s="238" t="s">
        <v>1105</v>
      </c>
      <c r="C27" s="249" t="s">
        <v>1106</v>
      </c>
      <c r="D27" s="239" t="s">
        <v>636</v>
      </c>
      <c r="E27" s="240">
        <v>325</v>
      </c>
      <c r="F27" s="241"/>
      <c r="G27" s="242">
        <f>ROUND(E27*F27,2)</f>
        <v>0</v>
      </c>
      <c r="H27" s="241"/>
      <c r="I27" s="242">
        <f>ROUND(E27*H27,2)</f>
        <v>0</v>
      </c>
      <c r="J27" s="241"/>
      <c r="K27" s="242">
        <f>ROUND(E27*J27,2)</f>
        <v>0</v>
      </c>
      <c r="L27" s="242">
        <v>21</v>
      </c>
      <c r="M27" s="242">
        <f>G27*(1+L27/100)</f>
        <v>0</v>
      </c>
      <c r="N27" s="242">
        <v>0</v>
      </c>
      <c r="O27" s="242">
        <f>ROUND(E27*N27,2)</f>
        <v>0</v>
      </c>
      <c r="P27" s="242">
        <v>0</v>
      </c>
      <c r="Q27" s="242">
        <f>ROUND(E27*P27,2)</f>
        <v>0</v>
      </c>
      <c r="R27" s="242"/>
      <c r="S27" s="242" t="s">
        <v>230</v>
      </c>
      <c r="T27" s="243" t="s">
        <v>231</v>
      </c>
      <c r="U27" s="219">
        <v>0</v>
      </c>
      <c r="V27" s="219">
        <f>ROUND(E27*U27,2)</f>
        <v>0</v>
      </c>
      <c r="W27" s="219"/>
      <c r="X27" s="219" t="s">
        <v>297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298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7">
        <v>20</v>
      </c>
      <c r="B28" s="238" t="s">
        <v>1107</v>
      </c>
      <c r="C28" s="249" t="s">
        <v>1108</v>
      </c>
      <c r="D28" s="239" t="s">
        <v>371</v>
      </c>
      <c r="E28" s="240">
        <v>2</v>
      </c>
      <c r="F28" s="241"/>
      <c r="G28" s="242">
        <f>ROUND(E28*F28,2)</f>
        <v>0</v>
      </c>
      <c r="H28" s="241"/>
      <c r="I28" s="242">
        <f>ROUND(E28*H28,2)</f>
        <v>0</v>
      </c>
      <c r="J28" s="241"/>
      <c r="K28" s="242">
        <f>ROUND(E28*J28,2)</f>
        <v>0</v>
      </c>
      <c r="L28" s="242">
        <v>21</v>
      </c>
      <c r="M28" s="242">
        <f>G28*(1+L28/100)</f>
        <v>0</v>
      </c>
      <c r="N28" s="242">
        <v>0</v>
      </c>
      <c r="O28" s="242">
        <f>ROUND(E28*N28,2)</f>
        <v>0</v>
      </c>
      <c r="P28" s="242">
        <v>0</v>
      </c>
      <c r="Q28" s="242">
        <f>ROUND(E28*P28,2)</f>
        <v>0</v>
      </c>
      <c r="R28" s="242"/>
      <c r="S28" s="242" t="s">
        <v>230</v>
      </c>
      <c r="T28" s="243" t="s">
        <v>231</v>
      </c>
      <c r="U28" s="219">
        <v>0</v>
      </c>
      <c r="V28" s="219">
        <f>ROUND(E28*U28,2)</f>
        <v>0</v>
      </c>
      <c r="W28" s="219"/>
      <c r="X28" s="219" t="s">
        <v>297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298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7">
        <v>21</v>
      </c>
      <c r="B29" s="238" t="s">
        <v>1109</v>
      </c>
      <c r="C29" s="249" t="s">
        <v>1110</v>
      </c>
      <c r="D29" s="239" t="s">
        <v>371</v>
      </c>
      <c r="E29" s="240">
        <v>1</v>
      </c>
      <c r="F29" s="241"/>
      <c r="G29" s="242">
        <f>ROUND(E29*F29,2)</f>
        <v>0</v>
      </c>
      <c r="H29" s="241"/>
      <c r="I29" s="242">
        <f>ROUND(E29*H29,2)</f>
        <v>0</v>
      </c>
      <c r="J29" s="241"/>
      <c r="K29" s="242">
        <f>ROUND(E29*J29,2)</f>
        <v>0</v>
      </c>
      <c r="L29" s="242">
        <v>21</v>
      </c>
      <c r="M29" s="242">
        <f>G29*(1+L29/100)</f>
        <v>0</v>
      </c>
      <c r="N29" s="242">
        <v>0</v>
      </c>
      <c r="O29" s="242">
        <f>ROUND(E29*N29,2)</f>
        <v>0</v>
      </c>
      <c r="P29" s="242">
        <v>0</v>
      </c>
      <c r="Q29" s="242">
        <f>ROUND(E29*P29,2)</f>
        <v>0</v>
      </c>
      <c r="R29" s="242"/>
      <c r="S29" s="242" t="s">
        <v>230</v>
      </c>
      <c r="T29" s="243" t="s">
        <v>231</v>
      </c>
      <c r="U29" s="219">
        <v>0</v>
      </c>
      <c r="V29" s="219">
        <f>ROUND(E29*U29,2)</f>
        <v>0</v>
      </c>
      <c r="W29" s="219"/>
      <c r="X29" s="219" t="s">
        <v>297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298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7">
        <v>22</v>
      </c>
      <c r="B30" s="238" t="s">
        <v>1111</v>
      </c>
      <c r="C30" s="249" t="s">
        <v>1112</v>
      </c>
      <c r="D30" s="239" t="s">
        <v>371</v>
      </c>
      <c r="E30" s="240">
        <v>1</v>
      </c>
      <c r="F30" s="241"/>
      <c r="G30" s="242">
        <f>ROUND(E30*F30,2)</f>
        <v>0</v>
      </c>
      <c r="H30" s="241"/>
      <c r="I30" s="242">
        <f>ROUND(E30*H30,2)</f>
        <v>0</v>
      </c>
      <c r="J30" s="241"/>
      <c r="K30" s="242">
        <f>ROUND(E30*J30,2)</f>
        <v>0</v>
      </c>
      <c r="L30" s="242">
        <v>21</v>
      </c>
      <c r="M30" s="242">
        <f>G30*(1+L30/100)</f>
        <v>0</v>
      </c>
      <c r="N30" s="242">
        <v>0</v>
      </c>
      <c r="O30" s="242">
        <f>ROUND(E30*N30,2)</f>
        <v>0</v>
      </c>
      <c r="P30" s="242">
        <v>0</v>
      </c>
      <c r="Q30" s="242">
        <f>ROUND(E30*P30,2)</f>
        <v>0</v>
      </c>
      <c r="R30" s="242"/>
      <c r="S30" s="242" t="s">
        <v>230</v>
      </c>
      <c r="T30" s="243" t="s">
        <v>231</v>
      </c>
      <c r="U30" s="219">
        <v>0</v>
      </c>
      <c r="V30" s="219">
        <f>ROUND(E30*U30,2)</f>
        <v>0</v>
      </c>
      <c r="W30" s="219"/>
      <c r="X30" s="219" t="s">
        <v>297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298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7">
        <v>23</v>
      </c>
      <c r="B31" s="238" t="s">
        <v>1113</v>
      </c>
      <c r="C31" s="249" t="s">
        <v>1114</v>
      </c>
      <c r="D31" s="239" t="s">
        <v>597</v>
      </c>
      <c r="E31" s="240">
        <v>36</v>
      </c>
      <c r="F31" s="241"/>
      <c r="G31" s="242">
        <f>ROUND(E31*F31,2)</f>
        <v>0</v>
      </c>
      <c r="H31" s="241"/>
      <c r="I31" s="242">
        <f>ROUND(E31*H31,2)</f>
        <v>0</v>
      </c>
      <c r="J31" s="241"/>
      <c r="K31" s="242">
        <f>ROUND(E31*J31,2)</f>
        <v>0</v>
      </c>
      <c r="L31" s="242">
        <v>21</v>
      </c>
      <c r="M31" s="242">
        <f>G31*(1+L31/100)</f>
        <v>0</v>
      </c>
      <c r="N31" s="242">
        <v>0</v>
      </c>
      <c r="O31" s="242">
        <f>ROUND(E31*N31,2)</f>
        <v>0</v>
      </c>
      <c r="P31" s="242">
        <v>0</v>
      </c>
      <c r="Q31" s="242">
        <f>ROUND(E31*P31,2)</f>
        <v>0</v>
      </c>
      <c r="R31" s="242"/>
      <c r="S31" s="242" t="s">
        <v>230</v>
      </c>
      <c r="T31" s="243" t="s">
        <v>231</v>
      </c>
      <c r="U31" s="219">
        <v>0</v>
      </c>
      <c r="V31" s="219">
        <f>ROUND(E31*U31,2)</f>
        <v>0</v>
      </c>
      <c r="W31" s="219"/>
      <c r="X31" s="219" t="s">
        <v>297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298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x14ac:dyDescent="0.2">
      <c r="A32" s="221" t="s">
        <v>225</v>
      </c>
      <c r="B32" s="222" t="s">
        <v>98</v>
      </c>
      <c r="C32" s="245" t="s">
        <v>99</v>
      </c>
      <c r="D32" s="223"/>
      <c r="E32" s="224"/>
      <c r="F32" s="225"/>
      <c r="G32" s="225">
        <f>SUMIF(AG33:AG41,"&lt;&gt;NOR",G33:G41)</f>
        <v>0</v>
      </c>
      <c r="H32" s="225"/>
      <c r="I32" s="225">
        <f>SUM(I33:I41)</f>
        <v>0</v>
      </c>
      <c r="J32" s="225"/>
      <c r="K32" s="225">
        <f>SUM(K33:K41)</f>
        <v>0</v>
      </c>
      <c r="L32" s="225"/>
      <c r="M32" s="225">
        <f>SUM(M33:M41)</f>
        <v>0</v>
      </c>
      <c r="N32" s="225"/>
      <c r="O32" s="225">
        <f>SUM(O33:O41)</f>
        <v>0</v>
      </c>
      <c r="P32" s="225"/>
      <c r="Q32" s="225">
        <f>SUM(Q33:Q41)</f>
        <v>0</v>
      </c>
      <c r="R32" s="225"/>
      <c r="S32" s="225"/>
      <c r="T32" s="226"/>
      <c r="U32" s="220"/>
      <c r="V32" s="220">
        <f>SUM(V33:V41)</f>
        <v>0</v>
      </c>
      <c r="W32" s="220"/>
      <c r="X32" s="220"/>
      <c r="AG32" t="s">
        <v>226</v>
      </c>
    </row>
    <row r="33" spans="1:60" outlineLevel="1" x14ac:dyDescent="0.2">
      <c r="A33" s="237">
        <v>24</v>
      </c>
      <c r="B33" s="238" t="s">
        <v>1115</v>
      </c>
      <c r="C33" s="249" t="s">
        <v>1116</v>
      </c>
      <c r="D33" s="239" t="s">
        <v>344</v>
      </c>
      <c r="E33" s="240">
        <v>125</v>
      </c>
      <c r="F33" s="241"/>
      <c r="G33" s="242">
        <f>ROUND(E33*F33,2)</f>
        <v>0</v>
      </c>
      <c r="H33" s="241"/>
      <c r="I33" s="242">
        <f>ROUND(E33*H33,2)</f>
        <v>0</v>
      </c>
      <c r="J33" s="241"/>
      <c r="K33" s="242">
        <f>ROUND(E33*J33,2)</f>
        <v>0</v>
      </c>
      <c r="L33" s="242">
        <v>21</v>
      </c>
      <c r="M33" s="242">
        <f>G33*(1+L33/100)</f>
        <v>0</v>
      </c>
      <c r="N33" s="242">
        <v>0</v>
      </c>
      <c r="O33" s="242">
        <f>ROUND(E33*N33,2)</f>
        <v>0</v>
      </c>
      <c r="P33" s="242">
        <v>0</v>
      </c>
      <c r="Q33" s="242">
        <f>ROUND(E33*P33,2)</f>
        <v>0</v>
      </c>
      <c r="R33" s="242"/>
      <c r="S33" s="242" t="s">
        <v>230</v>
      </c>
      <c r="T33" s="243" t="s">
        <v>231</v>
      </c>
      <c r="U33" s="219">
        <v>0</v>
      </c>
      <c r="V33" s="219">
        <f>ROUND(E33*U33,2)</f>
        <v>0</v>
      </c>
      <c r="W33" s="219"/>
      <c r="X33" s="219" t="s">
        <v>297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298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7">
        <v>25</v>
      </c>
      <c r="B34" s="238" t="s">
        <v>1117</v>
      </c>
      <c r="C34" s="249" t="s">
        <v>1118</v>
      </c>
      <c r="D34" s="239" t="s">
        <v>371</v>
      </c>
      <c r="E34" s="240">
        <v>9</v>
      </c>
      <c r="F34" s="241"/>
      <c r="G34" s="242">
        <f>ROUND(E34*F34,2)</f>
        <v>0</v>
      </c>
      <c r="H34" s="241"/>
      <c r="I34" s="242">
        <f>ROUND(E34*H34,2)</f>
        <v>0</v>
      </c>
      <c r="J34" s="241"/>
      <c r="K34" s="242">
        <f>ROUND(E34*J34,2)</f>
        <v>0</v>
      </c>
      <c r="L34" s="242">
        <v>21</v>
      </c>
      <c r="M34" s="242">
        <f>G34*(1+L34/100)</f>
        <v>0</v>
      </c>
      <c r="N34" s="242">
        <v>0</v>
      </c>
      <c r="O34" s="242">
        <f>ROUND(E34*N34,2)</f>
        <v>0</v>
      </c>
      <c r="P34" s="242">
        <v>0</v>
      </c>
      <c r="Q34" s="242">
        <f>ROUND(E34*P34,2)</f>
        <v>0</v>
      </c>
      <c r="R34" s="242"/>
      <c r="S34" s="242" t="s">
        <v>230</v>
      </c>
      <c r="T34" s="243" t="s">
        <v>231</v>
      </c>
      <c r="U34" s="219">
        <v>0</v>
      </c>
      <c r="V34" s="219">
        <f>ROUND(E34*U34,2)</f>
        <v>0</v>
      </c>
      <c r="W34" s="219"/>
      <c r="X34" s="219" t="s">
        <v>297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7">
        <v>26</v>
      </c>
      <c r="B35" s="238" t="s">
        <v>1119</v>
      </c>
      <c r="C35" s="249" t="s">
        <v>1120</v>
      </c>
      <c r="D35" s="239" t="s">
        <v>368</v>
      </c>
      <c r="E35" s="240">
        <v>325</v>
      </c>
      <c r="F35" s="241"/>
      <c r="G35" s="242">
        <f>ROUND(E35*F35,2)</f>
        <v>0</v>
      </c>
      <c r="H35" s="241"/>
      <c r="I35" s="242">
        <f>ROUND(E35*H35,2)</f>
        <v>0</v>
      </c>
      <c r="J35" s="241"/>
      <c r="K35" s="242">
        <f>ROUND(E35*J35,2)</f>
        <v>0</v>
      </c>
      <c r="L35" s="242">
        <v>21</v>
      </c>
      <c r="M35" s="242">
        <f>G35*(1+L35/100)</f>
        <v>0</v>
      </c>
      <c r="N35" s="242">
        <v>0</v>
      </c>
      <c r="O35" s="242">
        <f>ROUND(E35*N35,2)</f>
        <v>0</v>
      </c>
      <c r="P35" s="242">
        <v>0</v>
      </c>
      <c r="Q35" s="242">
        <f>ROUND(E35*P35,2)</f>
        <v>0</v>
      </c>
      <c r="R35" s="242"/>
      <c r="S35" s="242" t="s">
        <v>230</v>
      </c>
      <c r="T35" s="243" t="s">
        <v>231</v>
      </c>
      <c r="U35" s="219">
        <v>0</v>
      </c>
      <c r="V35" s="219">
        <f>ROUND(E35*U35,2)</f>
        <v>0</v>
      </c>
      <c r="W35" s="219"/>
      <c r="X35" s="219" t="s">
        <v>297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298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7">
        <v>27</v>
      </c>
      <c r="B36" s="238" t="s">
        <v>1121</v>
      </c>
      <c r="C36" s="249" t="s">
        <v>1122</v>
      </c>
      <c r="D36" s="239" t="s">
        <v>368</v>
      </c>
      <c r="E36" s="240">
        <v>325</v>
      </c>
      <c r="F36" s="241"/>
      <c r="G36" s="242">
        <f>ROUND(E36*F36,2)</f>
        <v>0</v>
      </c>
      <c r="H36" s="241"/>
      <c r="I36" s="242">
        <f>ROUND(E36*H36,2)</f>
        <v>0</v>
      </c>
      <c r="J36" s="241"/>
      <c r="K36" s="242">
        <f>ROUND(E36*J36,2)</f>
        <v>0</v>
      </c>
      <c r="L36" s="242">
        <v>21</v>
      </c>
      <c r="M36" s="242">
        <f>G36*(1+L36/100)</f>
        <v>0</v>
      </c>
      <c r="N36" s="242">
        <v>0</v>
      </c>
      <c r="O36" s="242">
        <f>ROUND(E36*N36,2)</f>
        <v>0</v>
      </c>
      <c r="P36" s="242">
        <v>0</v>
      </c>
      <c r="Q36" s="242">
        <f>ROUND(E36*P36,2)</f>
        <v>0</v>
      </c>
      <c r="R36" s="242"/>
      <c r="S36" s="242" t="s">
        <v>230</v>
      </c>
      <c r="T36" s="243" t="s">
        <v>231</v>
      </c>
      <c r="U36" s="219">
        <v>0</v>
      </c>
      <c r="V36" s="219">
        <f>ROUND(E36*U36,2)</f>
        <v>0</v>
      </c>
      <c r="W36" s="219"/>
      <c r="X36" s="219" t="s">
        <v>297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298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7">
        <v>28</v>
      </c>
      <c r="B37" s="238" t="s">
        <v>1123</v>
      </c>
      <c r="C37" s="249" t="s">
        <v>1124</v>
      </c>
      <c r="D37" s="239" t="s">
        <v>295</v>
      </c>
      <c r="E37" s="240">
        <v>9</v>
      </c>
      <c r="F37" s="241"/>
      <c r="G37" s="242">
        <f>ROUND(E37*F37,2)</f>
        <v>0</v>
      </c>
      <c r="H37" s="241"/>
      <c r="I37" s="242">
        <f>ROUND(E37*H37,2)</f>
        <v>0</v>
      </c>
      <c r="J37" s="241"/>
      <c r="K37" s="242">
        <f>ROUND(E37*J37,2)</f>
        <v>0</v>
      </c>
      <c r="L37" s="242">
        <v>21</v>
      </c>
      <c r="M37" s="242">
        <f>G37*(1+L37/100)</f>
        <v>0</v>
      </c>
      <c r="N37" s="242">
        <v>0</v>
      </c>
      <c r="O37" s="242">
        <f>ROUND(E37*N37,2)</f>
        <v>0</v>
      </c>
      <c r="P37" s="242">
        <v>0</v>
      </c>
      <c r="Q37" s="242">
        <f>ROUND(E37*P37,2)</f>
        <v>0</v>
      </c>
      <c r="R37" s="242"/>
      <c r="S37" s="242" t="s">
        <v>230</v>
      </c>
      <c r="T37" s="243" t="s">
        <v>231</v>
      </c>
      <c r="U37" s="219">
        <v>0</v>
      </c>
      <c r="V37" s="219">
        <f>ROUND(E37*U37,2)</f>
        <v>0</v>
      </c>
      <c r="W37" s="219"/>
      <c r="X37" s="219" t="s">
        <v>297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298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7">
        <v>29</v>
      </c>
      <c r="B38" s="238" t="s">
        <v>1125</v>
      </c>
      <c r="C38" s="249" t="s">
        <v>1126</v>
      </c>
      <c r="D38" s="239" t="s">
        <v>368</v>
      </c>
      <c r="E38" s="240">
        <v>455</v>
      </c>
      <c r="F38" s="241"/>
      <c r="G38" s="242">
        <f>ROUND(E38*F38,2)</f>
        <v>0</v>
      </c>
      <c r="H38" s="241"/>
      <c r="I38" s="242">
        <f>ROUND(E38*H38,2)</f>
        <v>0</v>
      </c>
      <c r="J38" s="241"/>
      <c r="K38" s="242">
        <f>ROUND(E38*J38,2)</f>
        <v>0</v>
      </c>
      <c r="L38" s="242">
        <v>21</v>
      </c>
      <c r="M38" s="242">
        <f>G38*(1+L38/100)</f>
        <v>0</v>
      </c>
      <c r="N38" s="242">
        <v>0</v>
      </c>
      <c r="O38" s="242">
        <f>ROUND(E38*N38,2)</f>
        <v>0</v>
      </c>
      <c r="P38" s="242">
        <v>0</v>
      </c>
      <c r="Q38" s="242">
        <f>ROUND(E38*P38,2)</f>
        <v>0</v>
      </c>
      <c r="R38" s="242"/>
      <c r="S38" s="242" t="s">
        <v>230</v>
      </c>
      <c r="T38" s="243" t="s">
        <v>231</v>
      </c>
      <c r="U38" s="219">
        <v>0</v>
      </c>
      <c r="V38" s="219">
        <f>ROUND(E38*U38,2)</f>
        <v>0</v>
      </c>
      <c r="W38" s="219"/>
      <c r="X38" s="219" t="s">
        <v>297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298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37">
        <v>30</v>
      </c>
      <c r="B39" s="238" t="s">
        <v>1127</v>
      </c>
      <c r="C39" s="249" t="s">
        <v>1128</v>
      </c>
      <c r="D39" s="239" t="s">
        <v>368</v>
      </c>
      <c r="E39" s="240">
        <v>455</v>
      </c>
      <c r="F39" s="241"/>
      <c r="G39" s="242">
        <f>ROUND(E39*F39,2)</f>
        <v>0</v>
      </c>
      <c r="H39" s="241"/>
      <c r="I39" s="242">
        <f>ROUND(E39*H39,2)</f>
        <v>0</v>
      </c>
      <c r="J39" s="241"/>
      <c r="K39" s="242">
        <f>ROUND(E39*J39,2)</f>
        <v>0</v>
      </c>
      <c r="L39" s="242">
        <v>21</v>
      </c>
      <c r="M39" s="242">
        <f>G39*(1+L39/100)</f>
        <v>0</v>
      </c>
      <c r="N39" s="242">
        <v>0</v>
      </c>
      <c r="O39" s="242">
        <f>ROUND(E39*N39,2)</f>
        <v>0</v>
      </c>
      <c r="P39" s="242">
        <v>0</v>
      </c>
      <c r="Q39" s="242">
        <f>ROUND(E39*P39,2)</f>
        <v>0</v>
      </c>
      <c r="R39" s="242"/>
      <c r="S39" s="242" t="s">
        <v>230</v>
      </c>
      <c r="T39" s="243" t="s">
        <v>231</v>
      </c>
      <c r="U39" s="219">
        <v>0</v>
      </c>
      <c r="V39" s="219">
        <f>ROUND(E39*U39,2)</f>
        <v>0</v>
      </c>
      <c r="W39" s="219"/>
      <c r="X39" s="219" t="s">
        <v>297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298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7">
        <v>31</v>
      </c>
      <c r="B40" s="238" t="s">
        <v>1129</v>
      </c>
      <c r="C40" s="249" t="s">
        <v>1130</v>
      </c>
      <c r="D40" s="239" t="s">
        <v>368</v>
      </c>
      <c r="E40" s="240">
        <v>325</v>
      </c>
      <c r="F40" s="241"/>
      <c r="G40" s="242">
        <f>ROUND(E40*F40,2)</f>
        <v>0</v>
      </c>
      <c r="H40" s="241"/>
      <c r="I40" s="242">
        <f>ROUND(E40*H40,2)</f>
        <v>0</v>
      </c>
      <c r="J40" s="241"/>
      <c r="K40" s="242">
        <f>ROUND(E40*J40,2)</f>
        <v>0</v>
      </c>
      <c r="L40" s="242">
        <v>21</v>
      </c>
      <c r="M40" s="242">
        <f>G40*(1+L40/100)</f>
        <v>0</v>
      </c>
      <c r="N40" s="242">
        <v>0</v>
      </c>
      <c r="O40" s="242">
        <f>ROUND(E40*N40,2)</f>
        <v>0</v>
      </c>
      <c r="P40" s="242">
        <v>0</v>
      </c>
      <c r="Q40" s="242">
        <f>ROUND(E40*P40,2)</f>
        <v>0</v>
      </c>
      <c r="R40" s="242"/>
      <c r="S40" s="242" t="s">
        <v>230</v>
      </c>
      <c r="T40" s="243" t="s">
        <v>231</v>
      </c>
      <c r="U40" s="219">
        <v>0</v>
      </c>
      <c r="V40" s="219">
        <f>ROUND(E40*U40,2)</f>
        <v>0</v>
      </c>
      <c r="W40" s="219"/>
      <c r="X40" s="219" t="s">
        <v>297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298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27">
        <v>32</v>
      </c>
      <c r="B41" s="228" t="s">
        <v>1131</v>
      </c>
      <c r="C41" s="246" t="s">
        <v>1132</v>
      </c>
      <c r="D41" s="229" t="s">
        <v>368</v>
      </c>
      <c r="E41" s="230">
        <v>325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230</v>
      </c>
      <c r="T41" s="233" t="s">
        <v>231</v>
      </c>
      <c r="U41" s="219">
        <v>0</v>
      </c>
      <c r="V41" s="219">
        <f>ROUND(E41*U41,2)</f>
        <v>0</v>
      </c>
      <c r="W41" s="219"/>
      <c r="X41" s="219" t="s">
        <v>297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298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3"/>
      <c r="B42" s="4"/>
      <c r="C42" s="250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E42">
        <v>15</v>
      </c>
      <c r="AF42">
        <v>21</v>
      </c>
    </row>
    <row r="43" spans="1:60" x14ac:dyDescent="0.2">
      <c r="A43" s="213"/>
      <c r="B43" s="214" t="s">
        <v>29</v>
      </c>
      <c r="C43" s="251"/>
      <c r="D43" s="215"/>
      <c r="E43" s="216"/>
      <c r="F43" s="216"/>
      <c r="G43" s="244">
        <f>G8+G32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AE43">
        <f>SUMIF(L7:L41,AE42,G7:G41)</f>
        <v>0</v>
      </c>
      <c r="AF43">
        <f>SUMIF(L7:L41,AF42,G7:G41)</f>
        <v>0</v>
      </c>
      <c r="AG43" t="s">
        <v>271</v>
      </c>
    </row>
    <row r="44" spans="1:60" x14ac:dyDescent="0.2">
      <c r="C44" s="252"/>
      <c r="D44" s="10"/>
      <c r="AG44" t="s">
        <v>272</v>
      </c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pnbZtrHju578ThxZgYqhy8ERshh1QbUZd5ABI7HUoyM8xnNZnm5NOn6dvSt6TpjCOdl8f8MLn+BH+PWrhoinRg==" saltValue="oiI0EMNxospCa9UKAFD0N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75</v>
      </c>
      <c r="C3" s="199" t="s">
        <v>76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73</v>
      </c>
      <c r="C4" s="202" t="s">
        <v>77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73</v>
      </c>
      <c r="C8" s="245" t="s">
        <v>82</v>
      </c>
      <c r="D8" s="223"/>
      <c r="E8" s="224"/>
      <c r="F8" s="225"/>
      <c r="G8" s="225">
        <f>SUMIF(AG9:AG64,"&lt;&gt;NOR",G9:G64)</f>
        <v>0</v>
      </c>
      <c r="H8" s="225"/>
      <c r="I8" s="225">
        <f>SUM(I9:I64)</f>
        <v>0</v>
      </c>
      <c r="J8" s="225"/>
      <c r="K8" s="225">
        <f>SUM(K9:K64)</f>
        <v>0</v>
      </c>
      <c r="L8" s="225"/>
      <c r="M8" s="225">
        <f>SUM(M9:M64)</f>
        <v>0</v>
      </c>
      <c r="N8" s="225"/>
      <c r="O8" s="225">
        <f>SUM(O9:O64)</f>
        <v>0</v>
      </c>
      <c r="P8" s="225"/>
      <c r="Q8" s="225">
        <f>SUM(Q9:Q64)</f>
        <v>3.0700000000000003</v>
      </c>
      <c r="R8" s="225"/>
      <c r="S8" s="225"/>
      <c r="T8" s="226"/>
      <c r="U8" s="220"/>
      <c r="V8" s="220">
        <f>SUM(V9:V64)</f>
        <v>153.93</v>
      </c>
      <c r="W8" s="220"/>
      <c r="X8" s="220"/>
      <c r="AG8" t="s">
        <v>226</v>
      </c>
    </row>
    <row r="9" spans="1:60" ht="22.5" outlineLevel="1" x14ac:dyDescent="0.2">
      <c r="A9" s="227">
        <v>1</v>
      </c>
      <c r="B9" s="228" t="s">
        <v>1133</v>
      </c>
      <c r="C9" s="246" t="s">
        <v>1134</v>
      </c>
      <c r="D9" s="229" t="s">
        <v>344</v>
      </c>
      <c r="E9" s="230">
        <v>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0.22</v>
      </c>
      <c r="Q9" s="232">
        <f>ROUND(E9*P9,2)</f>
        <v>1.1000000000000001</v>
      </c>
      <c r="R9" s="232"/>
      <c r="S9" s="232" t="s">
        <v>296</v>
      </c>
      <c r="T9" s="233" t="s">
        <v>231</v>
      </c>
      <c r="U9" s="219">
        <v>0.375</v>
      </c>
      <c r="V9" s="219">
        <f>ROUND(E9*U9,2)</f>
        <v>1.88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1135</v>
      </c>
      <c r="D10" s="253"/>
      <c r="E10" s="254">
        <v>5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300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27">
        <v>2</v>
      </c>
      <c r="B11" s="228" t="s">
        <v>686</v>
      </c>
      <c r="C11" s="246" t="s">
        <v>687</v>
      </c>
      <c r="D11" s="229" t="s">
        <v>368</v>
      </c>
      <c r="E11" s="230">
        <v>8.9450000000000003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0.22</v>
      </c>
      <c r="Q11" s="232">
        <f>ROUND(E11*P11,2)</f>
        <v>1.97</v>
      </c>
      <c r="R11" s="232"/>
      <c r="S11" s="232" t="s">
        <v>296</v>
      </c>
      <c r="T11" s="233" t="s">
        <v>231</v>
      </c>
      <c r="U11" s="219">
        <v>0.14299999999999999</v>
      </c>
      <c r="V11" s="219">
        <f>ROUND(E11*U11,2)</f>
        <v>1.28</v>
      </c>
      <c r="W11" s="219"/>
      <c r="X11" s="219" t="s">
        <v>297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298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7" t="s">
        <v>1136</v>
      </c>
      <c r="D12" s="253"/>
      <c r="E12" s="254">
        <v>8.9499999999999993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300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7">
        <v>3</v>
      </c>
      <c r="B13" s="228" t="s">
        <v>1137</v>
      </c>
      <c r="C13" s="246" t="s">
        <v>1138</v>
      </c>
      <c r="D13" s="229" t="s">
        <v>295</v>
      </c>
      <c r="E13" s="230">
        <v>40.092570000000002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296</v>
      </c>
      <c r="T13" s="233" t="s">
        <v>231</v>
      </c>
      <c r="U13" s="219">
        <v>0.12</v>
      </c>
      <c r="V13" s="219">
        <f>ROUND(E13*U13,2)</f>
        <v>4.8099999999999996</v>
      </c>
      <c r="W13" s="219"/>
      <c r="X13" s="219" t="s">
        <v>297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298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61" t="s">
        <v>761</v>
      </c>
      <c r="D14" s="259"/>
      <c r="E14" s="260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300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62" t="s">
        <v>1139</v>
      </c>
      <c r="D15" s="259"/>
      <c r="E15" s="260">
        <v>39.18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300</v>
      </c>
      <c r="AH15" s="210">
        <v>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62" t="s">
        <v>1140</v>
      </c>
      <c r="D16" s="259"/>
      <c r="E16" s="260">
        <v>18.09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300</v>
      </c>
      <c r="AH16" s="210">
        <v>2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68" t="s">
        <v>966</v>
      </c>
      <c r="D17" s="266"/>
      <c r="E17" s="267">
        <v>57.28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300</v>
      </c>
      <c r="AH17" s="210">
        <v>3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61" t="s">
        <v>763</v>
      </c>
      <c r="D18" s="259"/>
      <c r="E18" s="260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300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7" t="s">
        <v>1141</v>
      </c>
      <c r="D19" s="253"/>
      <c r="E19" s="254">
        <v>40.090000000000003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300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37">
        <v>4</v>
      </c>
      <c r="B20" s="238" t="s">
        <v>1142</v>
      </c>
      <c r="C20" s="249" t="s">
        <v>1143</v>
      </c>
      <c r="D20" s="239" t="s">
        <v>295</v>
      </c>
      <c r="E20" s="240">
        <v>1.5</v>
      </c>
      <c r="F20" s="241"/>
      <c r="G20" s="242">
        <f>ROUND(E20*F20,2)</f>
        <v>0</v>
      </c>
      <c r="H20" s="241"/>
      <c r="I20" s="242">
        <f>ROUND(E20*H20,2)</f>
        <v>0</v>
      </c>
      <c r="J20" s="241"/>
      <c r="K20" s="242">
        <f>ROUND(E20*J20,2)</f>
        <v>0</v>
      </c>
      <c r="L20" s="242">
        <v>21</v>
      </c>
      <c r="M20" s="242">
        <f>G20*(1+L20/100)</f>
        <v>0</v>
      </c>
      <c r="N20" s="242">
        <v>0</v>
      </c>
      <c r="O20" s="242">
        <f>ROUND(E20*N20,2)</f>
        <v>0</v>
      </c>
      <c r="P20" s="242">
        <v>0</v>
      </c>
      <c r="Q20" s="242">
        <f>ROUND(E20*P20,2)</f>
        <v>0</v>
      </c>
      <c r="R20" s="242"/>
      <c r="S20" s="242" t="s">
        <v>296</v>
      </c>
      <c r="T20" s="243" t="s">
        <v>231</v>
      </c>
      <c r="U20" s="219">
        <v>0.36499999999999999</v>
      </c>
      <c r="V20" s="219">
        <f>ROUND(E20*U20,2)</f>
        <v>0.55000000000000004</v>
      </c>
      <c r="W20" s="219"/>
      <c r="X20" s="219" t="s">
        <v>297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298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7">
        <v>5</v>
      </c>
      <c r="B21" s="238" t="s">
        <v>1144</v>
      </c>
      <c r="C21" s="249" t="s">
        <v>1145</v>
      </c>
      <c r="D21" s="239" t="s">
        <v>295</v>
      </c>
      <c r="E21" s="240">
        <v>1.5</v>
      </c>
      <c r="F21" s="241"/>
      <c r="G21" s="242">
        <f>ROUND(E21*F21,2)</f>
        <v>0</v>
      </c>
      <c r="H21" s="241"/>
      <c r="I21" s="242">
        <f>ROUND(E21*H21,2)</f>
        <v>0</v>
      </c>
      <c r="J21" s="241"/>
      <c r="K21" s="242">
        <f>ROUND(E21*J21,2)</f>
        <v>0</v>
      </c>
      <c r="L21" s="242">
        <v>21</v>
      </c>
      <c r="M21" s="242">
        <f>G21*(1+L21/100)</f>
        <v>0</v>
      </c>
      <c r="N21" s="242">
        <v>0</v>
      </c>
      <c r="O21" s="242">
        <f>ROUND(E21*N21,2)</f>
        <v>0</v>
      </c>
      <c r="P21" s="242">
        <v>0</v>
      </c>
      <c r="Q21" s="242">
        <f>ROUND(E21*P21,2)</f>
        <v>0</v>
      </c>
      <c r="R21" s="242"/>
      <c r="S21" s="242" t="s">
        <v>230</v>
      </c>
      <c r="T21" s="243" t="s">
        <v>231</v>
      </c>
      <c r="U21" s="219">
        <v>0.64680000000000004</v>
      </c>
      <c r="V21" s="219">
        <f>ROUND(E21*U21,2)</f>
        <v>0.97</v>
      </c>
      <c r="W21" s="219"/>
      <c r="X21" s="219" t="s">
        <v>297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298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27">
        <v>6</v>
      </c>
      <c r="B22" s="228" t="s">
        <v>1146</v>
      </c>
      <c r="C22" s="246" t="s">
        <v>1147</v>
      </c>
      <c r="D22" s="229" t="s">
        <v>295</v>
      </c>
      <c r="E22" s="230">
        <v>6.048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/>
      <c r="S22" s="232" t="s">
        <v>230</v>
      </c>
      <c r="T22" s="233" t="s">
        <v>231</v>
      </c>
      <c r="U22" s="219">
        <v>5.9260000000000002</v>
      </c>
      <c r="V22" s="219">
        <f>ROUND(E22*U22,2)</f>
        <v>35.840000000000003</v>
      </c>
      <c r="W22" s="219"/>
      <c r="X22" s="219" t="s">
        <v>297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7" t="s">
        <v>1148</v>
      </c>
      <c r="D23" s="253"/>
      <c r="E23" s="254">
        <v>6.05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300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>
        <v>7</v>
      </c>
      <c r="B24" s="228" t="s">
        <v>843</v>
      </c>
      <c r="C24" s="246" t="s">
        <v>844</v>
      </c>
      <c r="D24" s="229" t="s">
        <v>295</v>
      </c>
      <c r="E24" s="230">
        <v>17.17353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296</v>
      </c>
      <c r="T24" s="233" t="s">
        <v>231</v>
      </c>
      <c r="U24" s="219">
        <v>3.5329999999999999</v>
      </c>
      <c r="V24" s="219">
        <f>ROUND(E24*U24,2)</f>
        <v>60.67</v>
      </c>
      <c r="W24" s="219"/>
      <c r="X24" s="219" t="s">
        <v>297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298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61" t="s">
        <v>761</v>
      </c>
      <c r="D25" s="259"/>
      <c r="E25" s="260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300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62" t="s">
        <v>1139</v>
      </c>
      <c r="D26" s="259"/>
      <c r="E26" s="260">
        <v>39.18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300</v>
      </c>
      <c r="AH26" s="210">
        <v>2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62" t="s">
        <v>1140</v>
      </c>
      <c r="D27" s="259"/>
      <c r="E27" s="260">
        <v>18.09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300</v>
      </c>
      <c r="AH27" s="210">
        <v>2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68" t="s">
        <v>966</v>
      </c>
      <c r="D28" s="266"/>
      <c r="E28" s="267">
        <v>57.28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300</v>
      </c>
      <c r="AH28" s="210">
        <v>3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61" t="s">
        <v>763</v>
      </c>
      <c r="D29" s="259"/>
      <c r="E29" s="260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300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7" t="s">
        <v>1149</v>
      </c>
      <c r="D30" s="253"/>
      <c r="E30" s="254">
        <v>17.170000000000002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300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7">
        <v>8</v>
      </c>
      <c r="B31" s="238" t="s">
        <v>1150</v>
      </c>
      <c r="C31" s="249" t="s">
        <v>1151</v>
      </c>
      <c r="D31" s="239" t="s">
        <v>295</v>
      </c>
      <c r="E31" s="240">
        <v>1.5</v>
      </c>
      <c r="F31" s="241"/>
      <c r="G31" s="242">
        <f>ROUND(E31*F31,2)</f>
        <v>0</v>
      </c>
      <c r="H31" s="241"/>
      <c r="I31" s="242">
        <f>ROUND(E31*H31,2)</f>
        <v>0</v>
      </c>
      <c r="J31" s="241"/>
      <c r="K31" s="242">
        <f>ROUND(E31*J31,2)</f>
        <v>0</v>
      </c>
      <c r="L31" s="242">
        <v>21</v>
      </c>
      <c r="M31" s="242">
        <f>G31*(1+L31/100)</f>
        <v>0</v>
      </c>
      <c r="N31" s="242">
        <v>0</v>
      </c>
      <c r="O31" s="242">
        <f>ROUND(E31*N31,2)</f>
        <v>0</v>
      </c>
      <c r="P31" s="242">
        <v>0</v>
      </c>
      <c r="Q31" s="242">
        <f>ROUND(E31*P31,2)</f>
        <v>0</v>
      </c>
      <c r="R31" s="242"/>
      <c r="S31" s="242" t="s">
        <v>296</v>
      </c>
      <c r="T31" s="243" t="s">
        <v>231</v>
      </c>
      <c r="U31" s="219">
        <v>0.51900000000000002</v>
      </c>
      <c r="V31" s="219">
        <f>ROUND(E31*U31,2)</f>
        <v>0.78</v>
      </c>
      <c r="W31" s="219"/>
      <c r="X31" s="219" t="s">
        <v>297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298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>
        <v>9</v>
      </c>
      <c r="B32" s="228" t="s">
        <v>1152</v>
      </c>
      <c r="C32" s="246" t="s">
        <v>1153</v>
      </c>
      <c r="D32" s="229" t="s">
        <v>295</v>
      </c>
      <c r="E32" s="230">
        <v>6.048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/>
      <c r="S32" s="232" t="s">
        <v>296</v>
      </c>
      <c r="T32" s="233" t="s">
        <v>231</v>
      </c>
      <c r="U32" s="219">
        <v>0.97399999999999998</v>
      </c>
      <c r="V32" s="219">
        <f>ROUND(E32*U32,2)</f>
        <v>5.89</v>
      </c>
      <c r="W32" s="219"/>
      <c r="X32" s="219" t="s">
        <v>297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298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7" t="s">
        <v>1154</v>
      </c>
      <c r="D33" s="253"/>
      <c r="E33" s="254">
        <v>6.05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300</v>
      </c>
      <c r="AH33" s="210">
        <v>5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27">
        <v>10</v>
      </c>
      <c r="B34" s="228" t="s">
        <v>313</v>
      </c>
      <c r="C34" s="246" t="s">
        <v>314</v>
      </c>
      <c r="D34" s="229" t="s">
        <v>295</v>
      </c>
      <c r="E34" s="230">
        <v>31.838080000000001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/>
      <c r="S34" s="232" t="s">
        <v>296</v>
      </c>
      <c r="T34" s="233" t="s">
        <v>231</v>
      </c>
      <c r="U34" s="219">
        <v>1.0999999999999999E-2</v>
      </c>
      <c r="V34" s="219">
        <f>ROUND(E34*U34,2)</f>
        <v>0.35</v>
      </c>
      <c r="W34" s="219"/>
      <c r="X34" s="219" t="s">
        <v>297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7" t="s">
        <v>1155</v>
      </c>
      <c r="D35" s="253"/>
      <c r="E35" s="254">
        <v>14.46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300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17"/>
      <c r="B36" s="218"/>
      <c r="C36" s="257" t="s">
        <v>1156</v>
      </c>
      <c r="D36" s="253"/>
      <c r="E36" s="254">
        <v>11.33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300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7" t="s">
        <v>1148</v>
      </c>
      <c r="D37" s="253"/>
      <c r="E37" s="254">
        <v>6.05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300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27">
        <v>11</v>
      </c>
      <c r="B38" s="228" t="s">
        <v>316</v>
      </c>
      <c r="C38" s="246" t="s">
        <v>317</v>
      </c>
      <c r="D38" s="229" t="s">
        <v>295</v>
      </c>
      <c r="E38" s="230">
        <v>31.838080000000001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/>
      <c r="S38" s="232" t="s">
        <v>296</v>
      </c>
      <c r="T38" s="233" t="s">
        <v>231</v>
      </c>
      <c r="U38" s="219">
        <v>0.65200000000000002</v>
      </c>
      <c r="V38" s="219">
        <f>ROUND(E38*U38,2)</f>
        <v>20.76</v>
      </c>
      <c r="W38" s="219"/>
      <c r="X38" s="219" t="s">
        <v>297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298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7" t="s">
        <v>1157</v>
      </c>
      <c r="D39" s="253"/>
      <c r="E39" s="254">
        <v>31.84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300</v>
      </c>
      <c r="AH39" s="210">
        <v>5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>
        <v>12</v>
      </c>
      <c r="B40" s="228" t="s">
        <v>319</v>
      </c>
      <c r="C40" s="246" t="s">
        <v>320</v>
      </c>
      <c r="D40" s="229" t="s">
        <v>295</v>
      </c>
      <c r="E40" s="230">
        <v>31.838080000000001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230</v>
      </c>
      <c r="T40" s="233" t="s">
        <v>231</v>
      </c>
      <c r="U40" s="219">
        <v>8.9999999999999993E-3</v>
      </c>
      <c r="V40" s="219">
        <f>ROUND(E40*U40,2)</f>
        <v>0.28999999999999998</v>
      </c>
      <c r="W40" s="219"/>
      <c r="X40" s="219" t="s">
        <v>297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298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7" t="s">
        <v>1157</v>
      </c>
      <c r="D41" s="253"/>
      <c r="E41" s="254">
        <v>31.84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300</v>
      </c>
      <c r="AH41" s="210">
        <v>5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27">
        <v>13</v>
      </c>
      <c r="B42" s="228" t="s">
        <v>321</v>
      </c>
      <c r="C42" s="246" t="s">
        <v>322</v>
      </c>
      <c r="D42" s="229" t="s">
        <v>295</v>
      </c>
      <c r="E42" s="230">
        <v>20.585809999999999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0</v>
      </c>
      <c r="O42" s="232">
        <f>ROUND(E42*N42,2)</f>
        <v>0</v>
      </c>
      <c r="P42" s="232">
        <v>0</v>
      </c>
      <c r="Q42" s="232">
        <f>ROUND(E42*P42,2)</f>
        <v>0</v>
      </c>
      <c r="R42" s="232"/>
      <c r="S42" s="232" t="s">
        <v>230</v>
      </c>
      <c r="T42" s="233" t="s">
        <v>231</v>
      </c>
      <c r="U42" s="219">
        <v>0.20200000000000001</v>
      </c>
      <c r="V42" s="219">
        <f>ROUND(E42*U42,2)</f>
        <v>4.16</v>
      </c>
      <c r="W42" s="219"/>
      <c r="X42" s="219" t="s">
        <v>297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298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61" t="s">
        <v>761</v>
      </c>
      <c r="D43" s="259"/>
      <c r="E43" s="260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300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62" t="s">
        <v>1158</v>
      </c>
      <c r="D44" s="259"/>
      <c r="E44" s="260">
        <v>54.52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300</v>
      </c>
      <c r="AH44" s="210">
        <v>2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62" t="s">
        <v>1159</v>
      </c>
      <c r="D45" s="259"/>
      <c r="E45" s="260">
        <v>-25.11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300</v>
      </c>
      <c r="AH45" s="210">
        <v>2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68" t="s">
        <v>966</v>
      </c>
      <c r="D46" s="266"/>
      <c r="E46" s="267">
        <v>29.41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300</v>
      </c>
      <c r="AH46" s="210">
        <v>3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61" t="s">
        <v>763</v>
      </c>
      <c r="D47" s="259"/>
      <c r="E47" s="260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300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7" t="s">
        <v>1160</v>
      </c>
      <c r="D48" s="253"/>
      <c r="E48" s="254">
        <v>20.59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300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27">
        <v>14</v>
      </c>
      <c r="B49" s="228" t="s">
        <v>1161</v>
      </c>
      <c r="C49" s="246" t="s">
        <v>1162</v>
      </c>
      <c r="D49" s="229" t="s">
        <v>295</v>
      </c>
      <c r="E49" s="230">
        <v>8.8224900000000002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/>
      <c r="S49" s="232" t="s">
        <v>230</v>
      </c>
      <c r="T49" s="233" t="s">
        <v>231</v>
      </c>
      <c r="U49" s="219">
        <v>1.2390000000000001</v>
      </c>
      <c r="V49" s="219">
        <f>ROUND(E49*U49,2)</f>
        <v>10.93</v>
      </c>
      <c r="W49" s="219"/>
      <c r="X49" s="219" t="s">
        <v>297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298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61" t="s">
        <v>761</v>
      </c>
      <c r="D50" s="259"/>
      <c r="E50" s="260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300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62" t="s">
        <v>1163</v>
      </c>
      <c r="D51" s="259"/>
      <c r="E51" s="260">
        <v>57.27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300</v>
      </c>
      <c r="AH51" s="210">
        <v>2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62" t="s">
        <v>1164</v>
      </c>
      <c r="D52" s="259"/>
      <c r="E52" s="260">
        <v>-31.84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300</v>
      </c>
      <c r="AH52" s="210">
        <v>2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68" t="s">
        <v>966</v>
      </c>
      <c r="D53" s="266"/>
      <c r="E53" s="267">
        <v>25.43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300</v>
      </c>
      <c r="AH53" s="210">
        <v>3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61" t="s">
        <v>763</v>
      </c>
      <c r="D54" s="259"/>
      <c r="E54" s="260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300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7" t="s">
        <v>1165</v>
      </c>
      <c r="D55" s="253"/>
      <c r="E55" s="254">
        <v>8.82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300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37">
        <v>15</v>
      </c>
      <c r="B56" s="238" t="s">
        <v>1166</v>
      </c>
      <c r="C56" s="249" t="s">
        <v>1167</v>
      </c>
      <c r="D56" s="239" t="s">
        <v>295</v>
      </c>
      <c r="E56" s="240">
        <v>0.5</v>
      </c>
      <c r="F56" s="241"/>
      <c r="G56" s="242">
        <f>ROUND(E56*F56,2)</f>
        <v>0</v>
      </c>
      <c r="H56" s="241"/>
      <c r="I56" s="242">
        <f>ROUND(E56*H56,2)</f>
        <v>0</v>
      </c>
      <c r="J56" s="241"/>
      <c r="K56" s="242">
        <f>ROUND(E56*J56,2)</f>
        <v>0</v>
      </c>
      <c r="L56" s="242">
        <v>21</v>
      </c>
      <c r="M56" s="242">
        <f>G56*(1+L56/100)</f>
        <v>0</v>
      </c>
      <c r="N56" s="242">
        <v>0</v>
      </c>
      <c r="O56" s="242">
        <f>ROUND(E56*N56,2)</f>
        <v>0</v>
      </c>
      <c r="P56" s="242">
        <v>0</v>
      </c>
      <c r="Q56" s="242">
        <f>ROUND(E56*P56,2)</f>
        <v>0</v>
      </c>
      <c r="R56" s="242"/>
      <c r="S56" s="242" t="s">
        <v>296</v>
      </c>
      <c r="T56" s="243" t="s">
        <v>231</v>
      </c>
      <c r="U56" s="219">
        <v>1.587</v>
      </c>
      <c r="V56" s="219">
        <f>ROUND(E56*U56,2)</f>
        <v>0.79</v>
      </c>
      <c r="W56" s="219"/>
      <c r="X56" s="219" t="s">
        <v>297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298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37">
        <v>16</v>
      </c>
      <c r="B57" s="238" t="s">
        <v>1168</v>
      </c>
      <c r="C57" s="249" t="s">
        <v>1169</v>
      </c>
      <c r="D57" s="239" t="s">
        <v>295</v>
      </c>
      <c r="E57" s="240">
        <v>0.5</v>
      </c>
      <c r="F57" s="241"/>
      <c r="G57" s="242">
        <f>ROUND(E57*F57,2)</f>
        <v>0</v>
      </c>
      <c r="H57" s="241"/>
      <c r="I57" s="242">
        <f>ROUND(E57*H57,2)</f>
        <v>0</v>
      </c>
      <c r="J57" s="241"/>
      <c r="K57" s="242">
        <f>ROUND(E57*J57,2)</f>
        <v>0</v>
      </c>
      <c r="L57" s="242">
        <v>21</v>
      </c>
      <c r="M57" s="242">
        <f>G57*(1+L57/100)</f>
        <v>0</v>
      </c>
      <c r="N57" s="242">
        <v>0</v>
      </c>
      <c r="O57" s="242">
        <f>ROUND(E57*N57,2)</f>
        <v>0</v>
      </c>
      <c r="P57" s="242">
        <v>0</v>
      </c>
      <c r="Q57" s="242">
        <f>ROUND(E57*P57,2)</f>
        <v>0</v>
      </c>
      <c r="R57" s="242"/>
      <c r="S57" s="242" t="s">
        <v>230</v>
      </c>
      <c r="T57" s="243" t="s">
        <v>231</v>
      </c>
      <c r="U57" s="219">
        <v>0.94</v>
      </c>
      <c r="V57" s="219">
        <f>ROUND(E57*U57,2)</f>
        <v>0.47</v>
      </c>
      <c r="W57" s="219"/>
      <c r="X57" s="219" t="s">
        <v>297</v>
      </c>
      <c r="Y57" s="210"/>
      <c r="Z57" s="210"/>
      <c r="AA57" s="210"/>
      <c r="AB57" s="210"/>
      <c r="AC57" s="210"/>
      <c r="AD57" s="210"/>
      <c r="AE57" s="210"/>
      <c r="AF57" s="210"/>
      <c r="AG57" s="210" t="s">
        <v>298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27">
        <v>17</v>
      </c>
      <c r="B58" s="228" t="s">
        <v>675</v>
      </c>
      <c r="C58" s="246" t="s">
        <v>676</v>
      </c>
      <c r="D58" s="229" t="s">
        <v>344</v>
      </c>
      <c r="E58" s="230">
        <v>33.426000000000002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32">
        <v>0</v>
      </c>
      <c r="O58" s="232">
        <f>ROUND(E58*N58,2)</f>
        <v>0</v>
      </c>
      <c r="P58" s="232">
        <v>0</v>
      </c>
      <c r="Q58" s="232">
        <f>ROUND(E58*P58,2)</f>
        <v>0</v>
      </c>
      <c r="R58" s="232"/>
      <c r="S58" s="232" t="s">
        <v>296</v>
      </c>
      <c r="T58" s="233" t="s">
        <v>231</v>
      </c>
      <c r="U58" s="219">
        <v>9.6000000000000002E-2</v>
      </c>
      <c r="V58" s="219">
        <f>ROUND(E58*U58,2)</f>
        <v>3.21</v>
      </c>
      <c r="W58" s="219"/>
      <c r="X58" s="219" t="s">
        <v>297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298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7" t="s">
        <v>1170</v>
      </c>
      <c r="D59" s="253"/>
      <c r="E59" s="254">
        <v>20.09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300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7" t="s">
        <v>1171</v>
      </c>
      <c r="D60" s="253"/>
      <c r="E60" s="254">
        <v>13.33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300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27">
        <v>18</v>
      </c>
      <c r="B61" s="228" t="s">
        <v>326</v>
      </c>
      <c r="C61" s="246" t="s">
        <v>327</v>
      </c>
      <c r="D61" s="229" t="s">
        <v>295</v>
      </c>
      <c r="E61" s="230">
        <v>31.838080000000001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32">
        <v>0</v>
      </c>
      <c r="O61" s="232">
        <f>ROUND(E61*N61,2)</f>
        <v>0</v>
      </c>
      <c r="P61" s="232">
        <v>0</v>
      </c>
      <c r="Q61" s="232">
        <f>ROUND(E61*P61,2)</f>
        <v>0</v>
      </c>
      <c r="R61" s="232"/>
      <c r="S61" s="232" t="s">
        <v>296</v>
      </c>
      <c r="T61" s="233" t="s">
        <v>231</v>
      </c>
      <c r="U61" s="219">
        <v>0</v>
      </c>
      <c r="V61" s="219">
        <f>ROUND(E61*U61,2)</f>
        <v>0</v>
      </c>
      <c r="W61" s="219"/>
      <c r="X61" s="219" t="s">
        <v>297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298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7" t="s">
        <v>1157</v>
      </c>
      <c r="D62" s="253"/>
      <c r="E62" s="254">
        <v>31.84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300</v>
      </c>
      <c r="AH62" s="210">
        <v>5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ht="22.5" outlineLevel="1" x14ac:dyDescent="0.2">
      <c r="A63" s="227">
        <v>19</v>
      </c>
      <c r="B63" s="228" t="s">
        <v>321</v>
      </c>
      <c r="C63" s="246" t="s">
        <v>322</v>
      </c>
      <c r="D63" s="229" t="s">
        <v>295</v>
      </c>
      <c r="E63" s="230">
        <v>1.5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21</v>
      </c>
      <c r="M63" s="232">
        <f>G63*(1+L63/100)</f>
        <v>0</v>
      </c>
      <c r="N63" s="232">
        <v>0</v>
      </c>
      <c r="O63" s="232">
        <f>ROUND(E63*N63,2)</f>
        <v>0</v>
      </c>
      <c r="P63" s="232">
        <v>0</v>
      </c>
      <c r="Q63" s="232">
        <f>ROUND(E63*P63,2)</f>
        <v>0</v>
      </c>
      <c r="R63" s="232"/>
      <c r="S63" s="232" t="s">
        <v>230</v>
      </c>
      <c r="T63" s="233" t="s">
        <v>231</v>
      </c>
      <c r="U63" s="219">
        <v>0.20200000000000001</v>
      </c>
      <c r="V63" s="219">
        <f>ROUND(E63*U63,2)</f>
        <v>0.3</v>
      </c>
      <c r="W63" s="219"/>
      <c r="X63" s="219" t="s">
        <v>1172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1173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47" t="s">
        <v>1174</v>
      </c>
      <c r="D64" s="234"/>
      <c r="E64" s="234"/>
      <c r="F64" s="234"/>
      <c r="G64" s="234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235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x14ac:dyDescent="0.2">
      <c r="A65" s="221" t="s">
        <v>225</v>
      </c>
      <c r="B65" s="222" t="s">
        <v>56</v>
      </c>
      <c r="C65" s="245" t="s">
        <v>91</v>
      </c>
      <c r="D65" s="223"/>
      <c r="E65" s="224"/>
      <c r="F65" s="225"/>
      <c r="G65" s="225">
        <f>SUMIF(AG66:AG100,"&lt;&gt;NOR",G66:G100)</f>
        <v>0</v>
      </c>
      <c r="H65" s="225"/>
      <c r="I65" s="225">
        <f>SUM(I66:I100)</f>
        <v>0</v>
      </c>
      <c r="J65" s="225"/>
      <c r="K65" s="225">
        <f>SUM(K66:K100)</f>
        <v>0</v>
      </c>
      <c r="L65" s="225"/>
      <c r="M65" s="225">
        <f>SUM(M66:M100)</f>
        <v>0</v>
      </c>
      <c r="N65" s="225"/>
      <c r="O65" s="225">
        <f>SUM(O66:O100)</f>
        <v>47.739999999999995</v>
      </c>
      <c r="P65" s="225"/>
      <c r="Q65" s="225">
        <f>SUM(Q66:Q100)</f>
        <v>0</v>
      </c>
      <c r="R65" s="225"/>
      <c r="S65" s="225"/>
      <c r="T65" s="226"/>
      <c r="U65" s="220"/>
      <c r="V65" s="220">
        <f>SUM(V66:V100)</f>
        <v>101.46</v>
      </c>
      <c r="W65" s="220"/>
      <c r="X65" s="220"/>
      <c r="AG65" t="s">
        <v>226</v>
      </c>
    </row>
    <row r="66" spans="1:60" outlineLevel="1" x14ac:dyDescent="0.2">
      <c r="A66" s="227">
        <v>20</v>
      </c>
      <c r="B66" s="228" t="s">
        <v>338</v>
      </c>
      <c r="C66" s="246" t="s">
        <v>339</v>
      </c>
      <c r="D66" s="229" t="s">
        <v>295</v>
      </c>
      <c r="E66" s="230">
        <v>4.8658799999999998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1.9397</v>
      </c>
      <c r="O66" s="232">
        <f>ROUND(E66*N66,2)</f>
        <v>9.44</v>
      </c>
      <c r="P66" s="232">
        <v>0</v>
      </c>
      <c r="Q66" s="232">
        <f>ROUND(E66*P66,2)</f>
        <v>0</v>
      </c>
      <c r="R66" s="232"/>
      <c r="S66" s="232" t="s">
        <v>230</v>
      </c>
      <c r="T66" s="233" t="s">
        <v>231</v>
      </c>
      <c r="U66" s="219">
        <v>0.96499999999999997</v>
      </c>
      <c r="V66" s="219">
        <f>ROUND(E66*U66,2)</f>
        <v>4.7</v>
      </c>
      <c r="W66" s="219"/>
      <c r="X66" s="219" t="s">
        <v>297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298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7" t="s">
        <v>1175</v>
      </c>
      <c r="D67" s="253"/>
      <c r="E67" s="254">
        <v>4.87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300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27">
        <v>21</v>
      </c>
      <c r="B68" s="228" t="s">
        <v>1176</v>
      </c>
      <c r="C68" s="246" t="s">
        <v>1177</v>
      </c>
      <c r="D68" s="229" t="s">
        <v>295</v>
      </c>
      <c r="E68" s="230">
        <v>5.4720300000000002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32">
        <v>2.5249999999999999</v>
      </c>
      <c r="O68" s="232">
        <f>ROUND(E68*N68,2)</f>
        <v>13.82</v>
      </c>
      <c r="P68" s="232">
        <v>0</v>
      </c>
      <c r="Q68" s="232">
        <f>ROUND(E68*P68,2)</f>
        <v>0</v>
      </c>
      <c r="R68" s="232"/>
      <c r="S68" s="232" t="s">
        <v>296</v>
      </c>
      <c r="T68" s="233" t="s">
        <v>231</v>
      </c>
      <c r="U68" s="219">
        <v>0.48</v>
      </c>
      <c r="V68" s="219">
        <f>ROUND(E68*U68,2)</f>
        <v>2.63</v>
      </c>
      <c r="W68" s="219"/>
      <c r="X68" s="219" t="s">
        <v>297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298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7" t="s">
        <v>1178</v>
      </c>
      <c r="D69" s="253"/>
      <c r="E69" s="254">
        <v>3.53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300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7" t="s">
        <v>1179</v>
      </c>
      <c r="D70" s="253"/>
      <c r="E70" s="254">
        <v>1.95</v>
      </c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300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27">
        <v>22</v>
      </c>
      <c r="B71" s="228" t="s">
        <v>1180</v>
      </c>
      <c r="C71" s="246" t="s">
        <v>1181</v>
      </c>
      <c r="D71" s="229" t="s">
        <v>344</v>
      </c>
      <c r="E71" s="230">
        <v>6.0019999999999998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32">
        <v>3.9199999999999999E-2</v>
      </c>
      <c r="O71" s="232">
        <f>ROUND(E71*N71,2)</f>
        <v>0.24</v>
      </c>
      <c r="P71" s="232">
        <v>0</v>
      </c>
      <c r="Q71" s="232">
        <f>ROUND(E71*P71,2)</f>
        <v>0</v>
      </c>
      <c r="R71" s="232"/>
      <c r="S71" s="232" t="s">
        <v>296</v>
      </c>
      <c r="T71" s="233" t="s">
        <v>231</v>
      </c>
      <c r="U71" s="219">
        <v>1.6</v>
      </c>
      <c r="V71" s="219">
        <f>ROUND(E71*U71,2)</f>
        <v>9.6</v>
      </c>
      <c r="W71" s="219"/>
      <c r="X71" s="219" t="s">
        <v>297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298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1182</v>
      </c>
      <c r="D72" s="253"/>
      <c r="E72" s="254">
        <v>3.77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300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7" t="s">
        <v>1183</v>
      </c>
      <c r="D73" s="253"/>
      <c r="E73" s="254">
        <v>2.23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300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27">
        <v>23</v>
      </c>
      <c r="B74" s="228" t="s">
        <v>1184</v>
      </c>
      <c r="C74" s="246" t="s">
        <v>1181</v>
      </c>
      <c r="D74" s="229" t="s">
        <v>344</v>
      </c>
      <c r="E74" s="230">
        <v>9.3000000000000007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32">
        <v>3.6400000000000002E-2</v>
      </c>
      <c r="O74" s="232">
        <f>ROUND(E74*N74,2)</f>
        <v>0.34</v>
      </c>
      <c r="P74" s="232">
        <v>0</v>
      </c>
      <c r="Q74" s="232">
        <f>ROUND(E74*P74,2)</f>
        <v>0</v>
      </c>
      <c r="R74" s="232"/>
      <c r="S74" s="232" t="s">
        <v>296</v>
      </c>
      <c r="T74" s="233" t="s">
        <v>231</v>
      </c>
      <c r="U74" s="219">
        <v>0.52700000000000002</v>
      </c>
      <c r="V74" s="219">
        <f>ROUND(E74*U74,2)</f>
        <v>4.9000000000000004</v>
      </c>
      <c r="W74" s="219"/>
      <c r="X74" s="219" t="s">
        <v>297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298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7" t="s">
        <v>1185</v>
      </c>
      <c r="D75" s="253"/>
      <c r="E75" s="254">
        <v>9.3000000000000007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300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7">
        <v>24</v>
      </c>
      <c r="B76" s="228" t="s">
        <v>1186</v>
      </c>
      <c r="C76" s="246" t="s">
        <v>1187</v>
      </c>
      <c r="D76" s="229" t="s">
        <v>344</v>
      </c>
      <c r="E76" s="230">
        <v>15.302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32">
        <v>0</v>
      </c>
      <c r="O76" s="232">
        <f>ROUND(E76*N76,2)</f>
        <v>0</v>
      </c>
      <c r="P76" s="232">
        <v>0</v>
      </c>
      <c r="Q76" s="232">
        <f>ROUND(E76*P76,2)</f>
        <v>0</v>
      </c>
      <c r="R76" s="232"/>
      <c r="S76" s="232" t="s">
        <v>230</v>
      </c>
      <c r="T76" s="233" t="s">
        <v>231</v>
      </c>
      <c r="U76" s="219">
        <v>0.32</v>
      </c>
      <c r="V76" s="219">
        <f>ROUND(E76*U76,2)</f>
        <v>4.9000000000000004</v>
      </c>
      <c r="W76" s="219"/>
      <c r="X76" s="219" t="s">
        <v>297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298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7" t="s">
        <v>1188</v>
      </c>
      <c r="D77" s="253"/>
      <c r="E77" s="254">
        <v>6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300</v>
      </c>
      <c r="AH77" s="210">
        <v>5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7" t="s">
        <v>1189</v>
      </c>
      <c r="D78" s="253"/>
      <c r="E78" s="254">
        <v>9.3000000000000007</v>
      </c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300</v>
      </c>
      <c r="AH78" s="210">
        <v>5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7">
        <v>25</v>
      </c>
      <c r="B79" s="228" t="s">
        <v>1190</v>
      </c>
      <c r="C79" s="246" t="s">
        <v>1191</v>
      </c>
      <c r="D79" s="229" t="s">
        <v>352</v>
      </c>
      <c r="E79" s="230">
        <v>0.35405999999999999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32">
        <v>1.0217400000000001</v>
      </c>
      <c r="O79" s="232">
        <f>ROUND(E79*N79,2)</f>
        <v>0.36</v>
      </c>
      <c r="P79" s="232">
        <v>0</v>
      </c>
      <c r="Q79" s="232">
        <f>ROUND(E79*P79,2)</f>
        <v>0</v>
      </c>
      <c r="R79" s="232"/>
      <c r="S79" s="232" t="s">
        <v>296</v>
      </c>
      <c r="T79" s="233" t="s">
        <v>231</v>
      </c>
      <c r="U79" s="219">
        <v>23.530999999999999</v>
      </c>
      <c r="V79" s="219">
        <f>ROUND(E79*U79,2)</f>
        <v>8.33</v>
      </c>
      <c r="W79" s="219"/>
      <c r="X79" s="219" t="s">
        <v>297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298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7" t="s">
        <v>1192</v>
      </c>
      <c r="D80" s="253"/>
      <c r="E80" s="254">
        <v>0.14000000000000001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300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7" t="s">
        <v>1193</v>
      </c>
      <c r="D81" s="253"/>
      <c r="E81" s="254">
        <v>0.14000000000000001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300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7" t="s">
        <v>1194</v>
      </c>
      <c r="D82" s="253"/>
      <c r="E82" s="254">
        <v>0.08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300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ht="22.5" outlineLevel="1" x14ac:dyDescent="0.2">
      <c r="A83" s="227">
        <v>26</v>
      </c>
      <c r="B83" s="228" t="s">
        <v>1195</v>
      </c>
      <c r="C83" s="246" t="s">
        <v>1196</v>
      </c>
      <c r="D83" s="229" t="s">
        <v>352</v>
      </c>
      <c r="E83" s="230">
        <v>6.336E-2</v>
      </c>
      <c r="F83" s="231"/>
      <c r="G83" s="232">
        <f>ROUND(E83*F83,2)</f>
        <v>0</v>
      </c>
      <c r="H83" s="231"/>
      <c r="I83" s="232">
        <f>ROUND(E83*H83,2)</f>
        <v>0</v>
      </c>
      <c r="J83" s="231"/>
      <c r="K83" s="232">
        <f>ROUND(E83*J83,2)</f>
        <v>0</v>
      </c>
      <c r="L83" s="232">
        <v>21</v>
      </c>
      <c r="M83" s="232">
        <f>G83*(1+L83/100)</f>
        <v>0</v>
      </c>
      <c r="N83" s="232">
        <v>1.04548</v>
      </c>
      <c r="O83" s="232">
        <f>ROUND(E83*N83,2)</f>
        <v>7.0000000000000007E-2</v>
      </c>
      <c r="P83" s="232">
        <v>0</v>
      </c>
      <c r="Q83" s="232">
        <f>ROUND(E83*P83,2)</f>
        <v>0</v>
      </c>
      <c r="R83" s="232"/>
      <c r="S83" s="232" t="s">
        <v>296</v>
      </c>
      <c r="T83" s="233" t="s">
        <v>231</v>
      </c>
      <c r="U83" s="219">
        <v>15.231</v>
      </c>
      <c r="V83" s="219">
        <f>ROUND(E83*U83,2)</f>
        <v>0.97</v>
      </c>
      <c r="W83" s="219"/>
      <c r="X83" s="219" t="s">
        <v>297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298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7" t="s">
        <v>1197</v>
      </c>
      <c r="D84" s="253"/>
      <c r="E84" s="254">
        <v>0.06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300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27">
        <v>27</v>
      </c>
      <c r="B85" s="228" t="s">
        <v>1198</v>
      </c>
      <c r="C85" s="246" t="s">
        <v>1199</v>
      </c>
      <c r="D85" s="229" t="s">
        <v>295</v>
      </c>
      <c r="E85" s="230">
        <v>3.0567500000000001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32">
        <v>2.5249999999999999</v>
      </c>
      <c r="O85" s="232">
        <f>ROUND(E85*N85,2)</f>
        <v>7.72</v>
      </c>
      <c r="P85" s="232">
        <v>0</v>
      </c>
      <c r="Q85" s="232">
        <f>ROUND(E85*P85,2)</f>
        <v>0</v>
      </c>
      <c r="R85" s="232"/>
      <c r="S85" s="232" t="s">
        <v>296</v>
      </c>
      <c r="T85" s="233" t="s">
        <v>231</v>
      </c>
      <c r="U85" s="219">
        <v>0.48</v>
      </c>
      <c r="V85" s="219">
        <f>ROUND(E85*U85,2)</f>
        <v>1.47</v>
      </c>
      <c r="W85" s="219"/>
      <c r="X85" s="219" t="s">
        <v>297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298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7" t="s">
        <v>1200</v>
      </c>
      <c r="D86" s="253"/>
      <c r="E86" s="254">
        <v>2.36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300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7" t="s">
        <v>1201</v>
      </c>
      <c r="D87" s="253"/>
      <c r="E87" s="254">
        <v>0.7</v>
      </c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300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27">
        <v>28</v>
      </c>
      <c r="B88" s="228" t="s">
        <v>1202</v>
      </c>
      <c r="C88" s="246" t="s">
        <v>1004</v>
      </c>
      <c r="D88" s="229" t="s">
        <v>344</v>
      </c>
      <c r="E88" s="230">
        <v>9.2100000000000009</v>
      </c>
      <c r="F88" s="231"/>
      <c r="G88" s="232">
        <f>ROUND(E88*F88,2)</f>
        <v>0</v>
      </c>
      <c r="H88" s="231"/>
      <c r="I88" s="232">
        <f>ROUND(E88*H88,2)</f>
        <v>0</v>
      </c>
      <c r="J88" s="231"/>
      <c r="K88" s="232">
        <f>ROUND(E88*J88,2)</f>
        <v>0</v>
      </c>
      <c r="L88" s="232">
        <v>21</v>
      </c>
      <c r="M88" s="232">
        <f>G88*(1+L88/100)</f>
        <v>0</v>
      </c>
      <c r="N88" s="232">
        <v>3.916E-2</v>
      </c>
      <c r="O88" s="232">
        <f>ROUND(E88*N88,2)</f>
        <v>0.36</v>
      </c>
      <c r="P88" s="232">
        <v>0</v>
      </c>
      <c r="Q88" s="232">
        <f>ROUND(E88*P88,2)</f>
        <v>0</v>
      </c>
      <c r="R88" s="232"/>
      <c r="S88" s="232" t="s">
        <v>296</v>
      </c>
      <c r="T88" s="233" t="s">
        <v>231</v>
      </c>
      <c r="U88" s="219">
        <v>1.05</v>
      </c>
      <c r="V88" s="219">
        <f>ROUND(E88*U88,2)</f>
        <v>9.67</v>
      </c>
      <c r="W88" s="219"/>
      <c r="X88" s="219" t="s">
        <v>297</v>
      </c>
      <c r="Y88" s="210"/>
      <c r="Z88" s="210"/>
      <c r="AA88" s="210"/>
      <c r="AB88" s="210"/>
      <c r="AC88" s="210"/>
      <c r="AD88" s="210"/>
      <c r="AE88" s="210"/>
      <c r="AF88" s="210"/>
      <c r="AG88" s="210" t="s">
        <v>298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7" t="s">
        <v>1203</v>
      </c>
      <c r="D89" s="253"/>
      <c r="E89" s="254">
        <v>9.2100000000000009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300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27">
        <v>29</v>
      </c>
      <c r="B90" s="228" t="s">
        <v>1006</v>
      </c>
      <c r="C90" s="246" t="s">
        <v>1007</v>
      </c>
      <c r="D90" s="229" t="s">
        <v>344</v>
      </c>
      <c r="E90" s="230">
        <v>9.2100000000000009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21</v>
      </c>
      <c r="M90" s="232">
        <f>G90*(1+L90/100)</f>
        <v>0</v>
      </c>
      <c r="N90" s="232">
        <v>0</v>
      </c>
      <c r="O90" s="232">
        <f>ROUND(E90*N90,2)</f>
        <v>0</v>
      </c>
      <c r="P90" s="232">
        <v>0</v>
      </c>
      <c r="Q90" s="232">
        <f>ROUND(E90*P90,2)</f>
        <v>0</v>
      </c>
      <c r="R90" s="232"/>
      <c r="S90" s="232" t="s">
        <v>230</v>
      </c>
      <c r="T90" s="233" t="s">
        <v>231</v>
      </c>
      <c r="U90" s="219">
        <v>0.32</v>
      </c>
      <c r="V90" s="219">
        <f>ROUND(E90*U90,2)</f>
        <v>2.95</v>
      </c>
      <c r="W90" s="219"/>
      <c r="X90" s="219" t="s">
        <v>297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298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7" t="s">
        <v>1204</v>
      </c>
      <c r="D91" s="253"/>
      <c r="E91" s="254">
        <v>9.2100000000000009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300</v>
      </c>
      <c r="AH91" s="210">
        <v>5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37">
        <v>30</v>
      </c>
      <c r="B92" s="238" t="s">
        <v>1205</v>
      </c>
      <c r="C92" s="249" t="s">
        <v>1206</v>
      </c>
      <c r="D92" s="239" t="s">
        <v>371</v>
      </c>
      <c r="E92" s="240">
        <v>1</v>
      </c>
      <c r="F92" s="241"/>
      <c r="G92" s="242">
        <f>ROUND(E92*F92,2)</f>
        <v>0</v>
      </c>
      <c r="H92" s="241"/>
      <c r="I92" s="242">
        <f>ROUND(E92*H92,2)</f>
        <v>0</v>
      </c>
      <c r="J92" s="241"/>
      <c r="K92" s="242">
        <f>ROUND(E92*J92,2)</f>
        <v>0</v>
      </c>
      <c r="L92" s="242">
        <v>21</v>
      </c>
      <c r="M92" s="242">
        <f>G92*(1+L92/100)</f>
        <v>0</v>
      </c>
      <c r="N92" s="242">
        <v>2.8800000000000002E-3</v>
      </c>
      <c r="O92" s="242">
        <f>ROUND(E92*N92,2)</f>
        <v>0</v>
      </c>
      <c r="P92" s="242">
        <v>0</v>
      </c>
      <c r="Q92" s="242">
        <f>ROUND(E92*P92,2)</f>
        <v>0</v>
      </c>
      <c r="R92" s="242"/>
      <c r="S92" s="242" t="s">
        <v>296</v>
      </c>
      <c r="T92" s="243" t="s">
        <v>231</v>
      </c>
      <c r="U92" s="219">
        <v>0.4</v>
      </c>
      <c r="V92" s="219">
        <f>ROUND(E92*U92,2)</f>
        <v>0.4</v>
      </c>
      <c r="W92" s="219"/>
      <c r="X92" s="219" t="s">
        <v>297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298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27">
        <v>31</v>
      </c>
      <c r="B93" s="228" t="s">
        <v>1008</v>
      </c>
      <c r="C93" s="246" t="s">
        <v>1207</v>
      </c>
      <c r="D93" s="229" t="s">
        <v>352</v>
      </c>
      <c r="E93" s="230">
        <v>8.9679999999999996E-2</v>
      </c>
      <c r="F93" s="231"/>
      <c r="G93" s="232">
        <f>ROUND(E93*F93,2)</f>
        <v>0</v>
      </c>
      <c r="H93" s="231"/>
      <c r="I93" s="232">
        <f>ROUND(E93*H93,2)</f>
        <v>0</v>
      </c>
      <c r="J93" s="231"/>
      <c r="K93" s="232">
        <f>ROUND(E93*J93,2)</f>
        <v>0</v>
      </c>
      <c r="L93" s="232">
        <v>21</v>
      </c>
      <c r="M93" s="232">
        <f>G93*(1+L93/100)</f>
        <v>0</v>
      </c>
      <c r="N93" s="232">
        <v>1.0211600000000001</v>
      </c>
      <c r="O93" s="232">
        <f>ROUND(E93*N93,2)</f>
        <v>0.09</v>
      </c>
      <c r="P93" s="232">
        <v>0</v>
      </c>
      <c r="Q93" s="232">
        <f>ROUND(E93*P93,2)</f>
        <v>0</v>
      </c>
      <c r="R93" s="232"/>
      <c r="S93" s="232" t="s">
        <v>296</v>
      </c>
      <c r="T93" s="233" t="s">
        <v>231</v>
      </c>
      <c r="U93" s="219">
        <v>23.530999999999999</v>
      </c>
      <c r="V93" s="219">
        <f>ROUND(E93*U93,2)</f>
        <v>2.11</v>
      </c>
      <c r="W93" s="219"/>
      <c r="X93" s="219" t="s">
        <v>297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298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7" t="s">
        <v>1208</v>
      </c>
      <c r="D94" s="253"/>
      <c r="E94" s="254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300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57" t="s">
        <v>1209</v>
      </c>
      <c r="D95" s="253"/>
      <c r="E95" s="254">
        <v>7.0000000000000007E-2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300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7" t="s">
        <v>1210</v>
      </c>
      <c r="D96" s="253"/>
      <c r="E96" s="254">
        <v>0.02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300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27">
        <v>32</v>
      </c>
      <c r="B97" s="228" t="s">
        <v>1211</v>
      </c>
      <c r="C97" s="246" t="s">
        <v>1212</v>
      </c>
      <c r="D97" s="229" t="s">
        <v>295</v>
      </c>
      <c r="E97" s="230">
        <v>6.048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32">
        <v>2.52766</v>
      </c>
      <c r="O97" s="232">
        <f>ROUND(E97*N97,2)</f>
        <v>15.29</v>
      </c>
      <c r="P97" s="232">
        <v>0</v>
      </c>
      <c r="Q97" s="232">
        <f>ROUND(E97*P97,2)</f>
        <v>0</v>
      </c>
      <c r="R97" s="232"/>
      <c r="S97" s="232" t="s">
        <v>296</v>
      </c>
      <c r="T97" s="233" t="s">
        <v>231</v>
      </c>
      <c r="U97" s="219">
        <v>7.8220000000000001</v>
      </c>
      <c r="V97" s="219">
        <f>ROUND(E97*U97,2)</f>
        <v>47.31</v>
      </c>
      <c r="W97" s="219"/>
      <c r="X97" s="219" t="s">
        <v>297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298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7" t="s">
        <v>1148</v>
      </c>
      <c r="D98" s="253"/>
      <c r="E98" s="254">
        <v>6.05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300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27">
        <v>33</v>
      </c>
      <c r="B99" s="228" t="s">
        <v>866</v>
      </c>
      <c r="C99" s="246" t="s">
        <v>867</v>
      </c>
      <c r="D99" s="229" t="s">
        <v>344</v>
      </c>
      <c r="E99" s="230">
        <v>16.2196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32">
        <v>5.0000000000000001E-4</v>
      </c>
      <c r="O99" s="232">
        <f>ROUND(E99*N99,2)</f>
        <v>0.01</v>
      </c>
      <c r="P99" s="232">
        <v>0</v>
      </c>
      <c r="Q99" s="232">
        <f>ROUND(E99*P99,2)</f>
        <v>0</v>
      </c>
      <c r="R99" s="232"/>
      <c r="S99" s="232" t="s">
        <v>296</v>
      </c>
      <c r="T99" s="233" t="s">
        <v>231</v>
      </c>
      <c r="U99" s="219">
        <v>9.4E-2</v>
      </c>
      <c r="V99" s="219">
        <f>ROUND(E99*U99,2)</f>
        <v>1.52</v>
      </c>
      <c r="W99" s="219"/>
      <c r="X99" s="219" t="s">
        <v>297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298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7" t="s">
        <v>1213</v>
      </c>
      <c r="D100" s="253"/>
      <c r="E100" s="254">
        <v>16.22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300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x14ac:dyDescent="0.2">
      <c r="A101" s="221" t="s">
        <v>225</v>
      </c>
      <c r="B101" s="222" t="s">
        <v>94</v>
      </c>
      <c r="C101" s="245" t="s">
        <v>95</v>
      </c>
      <c r="D101" s="223"/>
      <c r="E101" s="224"/>
      <c r="F101" s="225"/>
      <c r="G101" s="225">
        <f>SUMIF(AG102:AG135,"&lt;&gt;NOR",G102:G135)</f>
        <v>0</v>
      </c>
      <c r="H101" s="225"/>
      <c r="I101" s="225">
        <f>SUM(I102:I135)</f>
        <v>0</v>
      </c>
      <c r="J101" s="225"/>
      <c r="K101" s="225">
        <f>SUM(K102:K135)</f>
        <v>0</v>
      </c>
      <c r="L101" s="225"/>
      <c r="M101" s="225">
        <f>SUM(M102:M135)</f>
        <v>0</v>
      </c>
      <c r="N101" s="225"/>
      <c r="O101" s="225">
        <f>SUM(O102:O135)</f>
        <v>34.14</v>
      </c>
      <c r="P101" s="225"/>
      <c r="Q101" s="225">
        <f>SUM(Q102:Q135)</f>
        <v>0</v>
      </c>
      <c r="R101" s="225"/>
      <c r="S101" s="225"/>
      <c r="T101" s="226"/>
      <c r="U101" s="220"/>
      <c r="V101" s="220">
        <f>SUM(V102:V135)</f>
        <v>117.66999999999999</v>
      </c>
      <c r="W101" s="220"/>
      <c r="X101" s="220"/>
      <c r="AG101" t="s">
        <v>226</v>
      </c>
    </row>
    <row r="102" spans="1:60" outlineLevel="1" x14ac:dyDescent="0.2">
      <c r="A102" s="227">
        <v>34</v>
      </c>
      <c r="B102" s="228" t="s">
        <v>1214</v>
      </c>
      <c r="C102" s="246" t="s">
        <v>1215</v>
      </c>
      <c r="D102" s="229" t="s">
        <v>344</v>
      </c>
      <c r="E102" s="230">
        <v>14.14</v>
      </c>
      <c r="F102" s="231"/>
      <c r="G102" s="232">
        <f>ROUND(E102*F102,2)</f>
        <v>0</v>
      </c>
      <c r="H102" s="231"/>
      <c r="I102" s="232">
        <f>ROUND(E102*H102,2)</f>
        <v>0</v>
      </c>
      <c r="J102" s="231"/>
      <c r="K102" s="232">
        <f>ROUND(E102*J102,2)</f>
        <v>0</v>
      </c>
      <c r="L102" s="232">
        <v>21</v>
      </c>
      <c r="M102" s="232">
        <f>G102*(1+L102/100)</f>
        <v>0</v>
      </c>
      <c r="N102" s="232">
        <v>0.50065000000000004</v>
      </c>
      <c r="O102" s="232">
        <f>ROUND(E102*N102,2)</f>
        <v>7.08</v>
      </c>
      <c r="P102" s="232">
        <v>0</v>
      </c>
      <c r="Q102" s="232">
        <f>ROUND(E102*P102,2)</f>
        <v>0</v>
      </c>
      <c r="R102" s="232"/>
      <c r="S102" s="232" t="s">
        <v>296</v>
      </c>
      <c r="T102" s="233" t="s">
        <v>231</v>
      </c>
      <c r="U102" s="219">
        <v>0.69799999999999995</v>
      </c>
      <c r="V102" s="219">
        <f>ROUND(E102*U102,2)</f>
        <v>9.8699999999999992</v>
      </c>
      <c r="W102" s="219"/>
      <c r="X102" s="219" t="s">
        <v>297</v>
      </c>
      <c r="Y102" s="210"/>
      <c r="Z102" s="210"/>
      <c r="AA102" s="210"/>
      <c r="AB102" s="210"/>
      <c r="AC102" s="210"/>
      <c r="AD102" s="210"/>
      <c r="AE102" s="210"/>
      <c r="AF102" s="210"/>
      <c r="AG102" s="210" t="s">
        <v>298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7" t="s">
        <v>1216</v>
      </c>
      <c r="D103" s="253"/>
      <c r="E103" s="254">
        <v>14.14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300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27">
        <v>35</v>
      </c>
      <c r="B104" s="228" t="s">
        <v>1217</v>
      </c>
      <c r="C104" s="246" t="s">
        <v>1218</v>
      </c>
      <c r="D104" s="229" t="s">
        <v>344</v>
      </c>
      <c r="E104" s="230">
        <v>2.165</v>
      </c>
      <c r="F104" s="231"/>
      <c r="G104" s="232">
        <f>ROUND(E104*F104,2)</f>
        <v>0</v>
      </c>
      <c r="H104" s="231"/>
      <c r="I104" s="232">
        <f>ROUND(E104*H104,2)</f>
        <v>0</v>
      </c>
      <c r="J104" s="231"/>
      <c r="K104" s="232">
        <f>ROUND(E104*J104,2)</f>
        <v>0</v>
      </c>
      <c r="L104" s="232">
        <v>21</v>
      </c>
      <c r="M104" s="232">
        <f>G104*(1+L104/100)</f>
        <v>0</v>
      </c>
      <c r="N104" s="232">
        <v>0.59209999999999996</v>
      </c>
      <c r="O104" s="232">
        <f>ROUND(E104*N104,2)</f>
        <v>1.28</v>
      </c>
      <c r="P104" s="232">
        <v>0</v>
      </c>
      <c r="Q104" s="232">
        <f>ROUND(E104*P104,2)</f>
        <v>0</v>
      </c>
      <c r="R104" s="232"/>
      <c r="S104" s="232" t="s">
        <v>296</v>
      </c>
      <c r="T104" s="233" t="s">
        <v>231</v>
      </c>
      <c r="U104" s="219">
        <v>0.83399999999999996</v>
      </c>
      <c r="V104" s="219">
        <f>ROUND(E104*U104,2)</f>
        <v>1.81</v>
      </c>
      <c r="W104" s="219"/>
      <c r="X104" s="219" t="s">
        <v>297</v>
      </c>
      <c r="Y104" s="210"/>
      <c r="Z104" s="210"/>
      <c r="AA104" s="210"/>
      <c r="AB104" s="210"/>
      <c r="AC104" s="210"/>
      <c r="AD104" s="210"/>
      <c r="AE104" s="210"/>
      <c r="AF104" s="210"/>
      <c r="AG104" s="210" t="s">
        <v>298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7" t="s">
        <v>1219</v>
      </c>
      <c r="D105" s="253"/>
      <c r="E105" s="254">
        <v>2.17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300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ht="33.75" outlineLevel="1" x14ac:dyDescent="0.2">
      <c r="A106" s="227">
        <v>36</v>
      </c>
      <c r="B106" s="228" t="s">
        <v>1220</v>
      </c>
      <c r="C106" s="246" t="s">
        <v>1221</v>
      </c>
      <c r="D106" s="229" t="s">
        <v>344</v>
      </c>
      <c r="E106" s="230">
        <v>5.2549999999999999</v>
      </c>
      <c r="F106" s="231"/>
      <c r="G106" s="232">
        <f>ROUND(E106*F106,2)</f>
        <v>0</v>
      </c>
      <c r="H106" s="231"/>
      <c r="I106" s="232">
        <f>ROUND(E106*H106,2)</f>
        <v>0</v>
      </c>
      <c r="J106" s="231"/>
      <c r="K106" s="232">
        <f>ROUND(E106*J106,2)</f>
        <v>0</v>
      </c>
      <c r="L106" s="232">
        <v>21</v>
      </c>
      <c r="M106" s="232">
        <f>G106*(1+L106/100)</f>
        <v>0</v>
      </c>
      <c r="N106" s="232">
        <v>0.19117999999999999</v>
      </c>
      <c r="O106" s="232">
        <f>ROUND(E106*N106,2)</f>
        <v>1</v>
      </c>
      <c r="P106" s="232">
        <v>0</v>
      </c>
      <c r="Q106" s="232">
        <f>ROUND(E106*P106,2)</f>
        <v>0</v>
      </c>
      <c r="R106" s="232"/>
      <c r="S106" s="232" t="s">
        <v>230</v>
      </c>
      <c r="T106" s="233" t="s">
        <v>231</v>
      </c>
      <c r="U106" s="219">
        <v>0.62</v>
      </c>
      <c r="V106" s="219">
        <f>ROUND(E106*U106,2)</f>
        <v>3.26</v>
      </c>
      <c r="W106" s="219"/>
      <c r="X106" s="219" t="s">
        <v>297</v>
      </c>
      <c r="Y106" s="210"/>
      <c r="Z106" s="210"/>
      <c r="AA106" s="210"/>
      <c r="AB106" s="210"/>
      <c r="AC106" s="210"/>
      <c r="AD106" s="210"/>
      <c r="AE106" s="210"/>
      <c r="AF106" s="210"/>
      <c r="AG106" s="210" t="s">
        <v>298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7" t="s">
        <v>1222</v>
      </c>
      <c r="D107" s="253"/>
      <c r="E107" s="254">
        <v>5.26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300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ht="33.75" outlineLevel="1" x14ac:dyDescent="0.2">
      <c r="A108" s="227">
        <v>37</v>
      </c>
      <c r="B108" s="228" t="s">
        <v>1223</v>
      </c>
      <c r="C108" s="246" t="s">
        <v>1224</v>
      </c>
      <c r="D108" s="229" t="s">
        <v>344</v>
      </c>
      <c r="E108" s="230">
        <v>103.2529</v>
      </c>
      <c r="F108" s="231"/>
      <c r="G108" s="232">
        <f>ROUND(E108*F108,2)</f>
        <v>0</v>
      </c>
      <c r="H108" s="231"/>
      <c r="I108" s="232">
        <f>ROUND(E108*H108,2)</f>
        <v>0</v>
      </c>
      <c r="J108" s="231"/>
      <c r="K108" s="232">
        <f>ROUND(E108*J108,2)</f>
        <v>0</v>
      </c>
      <c r="L108" s="232">
        <v>21</v>
      </c>
      <c r="M108" s="232">
        <f>G108*(1+L108/100)</f>
        <v>0</v>
      </c>
      <c r="N108" s="232">
        <v>0.21246000000000001</v>
      </c>
      <c r="O108" s="232">
        <f>ROUND(E108*N108,2)</f>
        <v>21.94</v>
      </c>
      <c r="P108" s="232">
        <v>0</v>
      </c>
      <c r="Q108" s="232">
        <f>ROUND(E108*P108,2)</f>
        <v>0</v>
      </c>
      <c r="R108" s="232"/>
      <c r="S108" s="232" t="s">
        <v>230</v>
      </c>
      <c r="T108" s="233" t="s">
        <v>231</v>
      </c>
      <c r="U108" s="219">
        <v>0.74</v>
      </c>
      <c r="V108" s="219">
        <f>ROUND(E108*U108,2)</f>
        <v>76.41</v>
      </c>
      <c r="W108" s="219"/>
      <c r="X108" s="219" t="s">
        <v>297</v>
      </c>
      <c r="Y108" s="210"/>
      <c r="Z108" s="210"/>
      <c r="AA108" s="210"/>
      <c r="AB108" s="210"/>
      <c r="AC108" s="210"/>
      <c r="AD108" s="210"/>
      <c r="AE108" s="210"/>
      <c r="AF108" s="210"/>
      <c r="AG108" s="210" t="s">
        <v>298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ht="22.5" outlineLevel="1" x14ac:dyDescent="0.2">
      <c r="A109" s="217"/>
      <c r="B109" s="218"/>
      <c r="C109" s="257" t="s">
        <v>1225</v>
      </c>
      <c r="D109" s="253"/>
      <c r="E109" s="254">
        <v>53.51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300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7" t="s">
        <v>1226</v>
      </c>
      <c r="D110" s="253"/>
      <c r="E110" s="254">
        <v>49.74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300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27">
        <v>38</v>
      </c>
      <c r="B111" s="228" t="s">
        <v>1227</v>
      </c>
      <c r="C111" s="246" t="s">
        <v>1228</v>
      </c>
      <c r="D111" s="229" t="s">
        <v>352</v>
      </c>
      <c r="E111" s="230">
        <v>0.16564999999999999</v>
      </c>
      <c r="F111" s="231"/>
      <c r="G111" s="232">
        <f>ROUND(E111*F111,2)</f>
        <v>0</v>
      </c>
      <c r="H111" s="231"/>
      <c r="I111" s="232">
        <f>ROUND(E111*H111,2)</f>
        <v>0</v>
      </c>
      <c r="J111" s="231"/>
      <c r="K111" s="232">
        <f>ROUND(E111*J111,2)</f>
        <v>0</v>
      </c>
      <c r="L111" s="232">
        <v>21</v>
      </c>
      <c r="M111" s="232">
        <f>G111*(1+L111/100)</f>
        <v>0</v>
      </c>
      <c r="N111" s="232">
        <v>1.0202899999999999</v>
      </c>
      <c r="O111" s="232">
        <f>ROUND(E111*N111,2)</f>
        <v>0.17</v>
      </c>
      <c r="P111" s="232">
        <v>0</v>
      </c>
      <c r="Q111" s="232">
        <f>ROUND(E111*P111,2)</f>
        <v>0</v>
      </c>
      <c r="R111" s="232"/>
      <c r="S111" s="232" t="s">
        <v>296</v>
      </c>
      <c r="T111" s="233" t="s">
        <v>231</v>
      </c>
      <c r="U111" s="219">
        <v>25.271000000000001</v>
      </c>
      <c r="V111" s="219">
        <f>ROUND(E111*U111,2)</f>
        <v>4.1900000000000004</v>
      </c>
      <c r="W111" s="219"/>
      <c r="X111" s="219" t="s">
        <v>297</v>
      </c>
      <c r="Y111" s="210"/>
      <c r="Z111" s="210"/>
      <c r="AA111" s="210"/>
      <c r="AB111" s="210"/>
      <c r="AC111" s="210"/>
      <c r="AD111" s="210"/>
      <c r="AE111" s="210"/>
      <c r="AF111" s="210"/>
      <c r="AG111" s="210" t="s">
        <v>298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ht="22.5" outlineLevel="1" x14ac:dyDescent="0.2">
      <c r="A112" s="217"/>
      <c r="B112" s="218"/>
      <c r="C112" s="257" t="s">
        <v>1229</v>
      </c>
      <c r="D112" s="253"/>
      <c r="E112" s="254">
        <v>0.17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300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ht="22.5" outlineLevel="1" x14ac:dyDescent="0.2">
      <c r="A113" s="227">
        <v>39</v>
      </c>
      <c r="B113" s="228" t="s">
        <v>1230</v>
      </c>
      <c r="C113" s="246" t="s">
        <v>1231</v>
      </c>
      <c r="D113" s="229" t="s">
        <v>371</v>
      </c>
      <c r="E113" s="230">
        <v>6</v>
      </c>
      <c r="F113" s="231"/>
      <c r="G113" s="232">
        <f>ROUND(E113*F113,2)</f>
        <v>0</v>
      </c>
      <c r="H113" s="231"/>
      <c r="I113" s="232">
        <f>ROUND(E113*H113,2)</f>
        <v>0</v>
      </c>
      <c r="J113" s="231"/>
      <c r="K113" s="232">
        <f>ROUND(E113*J113,2)</f>
        <v>0</v>
      </c>
      <c r="L113" s="232">
        <v>21</v>
      </c>
      <c r="M113" s="232">
        <f>G113*(1+L113/100)</f>
        <v>0</v>
      </c>
      <c r="N113" s="232">
        <v>3.6670000000000001E-2</v>
      </c>
      <c r="O113" s="232">
        <f>ROUND(E113*N113,2)</f>
        <v>0.22</v>
      </c>
      <c r="P113" s="232">
        <v>0</v>
      </c>
      <c r="Q113" s="232">
        <f>ROUND(E113*P113,2)</f>
        <v>0</v>
      </c>
      <c r="R113" s="232"/>
      <c r="S113" s="232" t="s">
        <v>230</v>
      </c>
      <c r="T113" s="233" t="s">
        <v>231</v>
      </c>
      <c r="U113" s="219">
        <v>0.245</v>
      </c>
      <c r="V113" s="219">
        <f>ROUND(E113*U113,2)</f>
        <v>1.47</v>
      </c>
      <c r="W113" s="219"/>
      <c r="X113" s="219" t="s">
        <v>297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298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7" t="s">
        <v>1232</v>
      </c>
      <c r="D114" s="253"/>
      <c r="E114" s="254">
        <v>3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300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7" t="s">
        <v>1233</v>
      </c>
      <c r="D115" s="253"/>
      <c r="E115" s="254">
        <v>3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300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ht="22.5" outlineLevel="1" x14ac:dyDescent="0.2">
      <c r="A116" s="227">
        <v>40</v>
      </c>
      <c r="B116" s="228" t="s">
        <v>1234</v>
      </c>
      <c r="C116" s="246" t="s">
        <v>1235</v>
      </c>
      <c r="D116" s="229" t="s">
        <v>371</v>
      </c>
      <c r="E116" s="230">
        <v>6</v>
      </c>
      <c r="F116" s="231"/>
      <c r="G116" s="232">
        <f>ROUND(E116*F116,2)</f>
        <v>0</v>
      </c>
      <c r="H116" s="231"/>
      <c r="I116" s="232">
        <f>ROUND(E116*H116,2)</f>
        <v>0</v>
      </c>
      <c r="J116" s="231"/>
      <c r="K116" s="232">
        <f>ROUND(E116*J116,2)</f>
        <v>0</v>
      </c>
      <c r="L116" s="232">
        <v>21</v>
      </c>
      <c r="M116" s="232">
        <f>G116*(1+L116/100)</f>
        <v>0</v>
      </c>
      <c r="N116" s="232">
        <v>4.5679999999999998E-2</v>
      </c>
      <c r="O116" s="232">
        <f>ROUND(E116*N116,2)</f>
        <v>0.27</v>
      </c>
      <c r="P116" s="232">
        <v>0</v>
      </c>
      <c r="Q116" s="232">
        <f>ROUND(E116*P116,2)</f>
        <v>0</v>
      </c>
      <c r="R116" s="232"/>
      <c r="S116" s="232" t="s">
        <v>230</v>
      </c>
      <c r="T116" s="233" t="s">
        <v>231</v>
      </c>
      <c r="U116" s="219">
        <v>0.2525</v>
      </c>
      <c r="V116" s="219">
        <f>ROUND(E116*U116,2)</f>
        <v>1.52</v>
      </c>
      <c r="W116" s="219"/>
      <c r="X116" s="219" t="s">
        <v>297</v>
      </c>
      <c r="Y116" s="210"/>
      <c r="Z116" s="210"/>
      <c r="AA116" s="210"/>
      <c r="AB116" s="210"/>
      <c r="AC116" s="210"/>
      <c r="AD116" s="210"/>
      <c r="AE116" s="210"/>
      <c r="AF116" s="210"/>
      <c r="AG116" s="210" t="s">
        <v>298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57" t="s">
        <v>1236</v>
      </c>
      <c r="D117" s="253"/>
      <c r="E117" s="254">
        <v>6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300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ht="22.5" outlineLevel="1" x14ac:dyDescent="0.2">
      <c r="A118" s="227">
        <v>41</v>
      </c>
      <c r="B118" s="228" t="s">
        <v>1237</v>
      </c>
      <c r="C118" s="246" t="s">
        <v>1238</v>
      </c>
      <c r="D118" s="229" t="s">
        <v>371</v>
      </c>
      <c r="E118" s="230">
        <v>9</v>
      </c>
      <c r="F118" s="231"/>
      <c r="G118" s="232">
        <f>ROUND(E118*F118,2)</f>
        <v>0</v>
      </c>
      <c r="H118" s="231"/>
      <c r="I118" s="232">
        <f>ROUND(E118*H118,2)</f>
        <v>0</v>
      </c>
      <c r="J118" s="231"/>
      <c r="K118" s="232">
        <f>ROUND(E118*J118,2)</f>
        <v>0</v>
      </c>
      <c r="L118" s="232">
        <v>21</v>
      </c>
      <c r="M118" s="232">
        <f>G118*(1+L118/100)</f>
        <v>0</v>
      </c>
      <c r="N118" s="232">
        <v>5.4679999999999999E-2</v>
      </c>
      <c r="O118" s="232">
        <f>ROUND(E118*N118,2)</f>
        <v>0.49</v>
      </c>
      <c r="P118" s="232">
        <v>0</v>
      </c>
      <c r="Q118" s="232">
        <f>ROUND(E118*P118,2)</f>
        <v>0</v>
      </c>
      <c r="R118" s="232"/>
      <c r="S118" s="232" t="s">
        <v>230</v>
      </c>
      <c r="T118" s="233" t="s">
        <v>231</v>
      </c>
      <c r="U118" s="219">
        <v>0.26</v>
      </c>
      <c r="V118" s="219">
        <f>ROUND(E118*U118,2)</f>
        <v>2.34</v>
      </c>
      <c r="W118" s="219"/>
      <c r="X118" s="219" t="s">
        <v>297</v>
      </c>
      <c r="Y118" s="210"/>
      <c r="Z118" s="210"/>
      <c r="AA118" s="210"/>
      <c r="AB118" s="210"/>
      <c r="AC118" s="210"/>
      <c r="AD118" s="210"/>
      <c r="AE118" s="210"/>
      <c r="AF118" s="210"/>
      <c r="AG118" s="210" t="s">
        <v>298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7" t="s">
        <v>1239</v>
      </c>
      <c r="D119" s="253"/>
      <c r="E119" s="254">
        <v>6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300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7" t="s">
        <v>1233</v>
      </c>
      <c r="D120" s="253"/>
      <c r="E120" s="254">
        <v>3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300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27">
        <v>42</v>
      </c>
      <c r="B121" s="228" t="s">
        <v>1240</v>
      </c>
      <c r="C121" s="246" t="s">
        <v>1241</v>
      </c>
      <c r="D121" s="229" t="s">
        <v>295</v>
      </c>
      <c r="E121" s="230">
        <v>9.375E-2</v>
      </c>
      <c r="F121" s="231"/>
      <c r="G121" s="232">
        <f>ROUND(E121*F121,2)</f>
        <v>0</v>
      </c>
      <c r="H121" s="231"/>
      <c r="I121" s="232">
        <f>ROUND(E121*H121,2)</f>
        <v>0</v>
      </c>
      <c r="J121" s="231"/>
      <c r="K121" s="232">
        <f>ROUND(E121*J121,2)</f>
        <v>0</v>
      </c>
      <c r="L121" s="232">
        <v>21</v>
      </c>
      <c r="M121" s="232">
        <f>G121*(1+L121/100)</f>
        <v>0</v>
      </c>
      <c r="N121" s="232">
        <v>2.52501</v>
      </c>
      <c r="O121" s="232">
        <f>ROUND(E121*N121,2)</f>
        <v>0.24</v>
      </c>
      <c r="P121" s="232">
        <v>0</v>
      </c>
      <c r="Q121" s="232">
        <f>ROUND(E121*P121,2)</f>
        <v>0</v>
      </c>
      <c r="R121" s="232"/>
      <c r="S121" s="232" t="s">
        <v>296</v>
      </c>
      <c r="T121" s="233" t="s">
        <v>231</v>
      </c>
      <c r="U121" s="219">
        <v>1.421</v>
      </c>
      <c r="V121" s="219">
        <f>ROUND(E121*U121,2)</f>
        <v>0.13</v>
      </c>
      <c r="W121" s="219"/>
      <c r="X121" s="219" t="s">
        <v>297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298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7" t="s">
        <v>1242</v>
      </c>
      <c r="D122" s="253"/>
      <c r="E122" s="254">
        <v>0.09</v>
      </c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300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ht="45" outlineLevel="1" x14ac:dyDescent="0.2">
      <c r="A123" s="227">
        <v>43</v>
      </c>
      <c r="B123" s="228" t="s">
        <v>1243</v>
      </c>
      <c r="C123" s="246" t="s">
        <v>1244</v>
      </c>
      <c r="D123" s="229" t="s">
        <v>344</v>
      </c>
      <c r="E123" s="230">
        <v>1.125</v>
      </c>
      <c r="F123" s="231"/>
      <c r="G123" s="232">
        <f>ROUND(E123*F123,2)</f>
        <v>0</v>
      </c>
      <c r="H123" s="231"/>
      <c r="I123" s="232">
        <f>ROUND(E123*H123,2)</f>
        <v>0</v>
      </c>
      <c r="J123" s="231"/>
      <c r="K123" s="232">
        <f>ROUND(E123*J123,2)</f>
        <v>0</v>
      </c>
      <c r="L123" s="232">
        <v>21</v>
      </c>
      <c r="M123" s="232">
        <f>G123*(1+L123/100)</f>
        <v>0</v>
      </c>
      <c r="N123" s="232">
        <v>8.8400000000000006E-3</v>
      </c>
      <c r="O123" s="232">
        <f>ROUND(E123*N123,2)</f>
        <v>0.01</v>
      </c>
      <c r="P123" s="232">
        <v>0</v>
      </c>
      <c r="Q123" s="232">
        <f>ROUND(E123*P123,2)</f>
        <v>0</v>
      </c>
      <c r="R123" s="232"/>
      <c r="S123" s="232" t="s">
        <v>296</v>
      </c>
      <c r="T123" s="233" t="s">
        <v>231</v>
      </c>
      <c r="U123" s="219">
        <v>1.179</v>
      </c>
      <c r="V123" s="219">
        <f>ROUND(E123*U123,2)</f>
        <v>1.33</v>
      </c>
      <c r="W123" s="219"/>
      <c r="X123" s="219" t="s">
        <v>297</v>
      </c>
      <c r="Y123" s="210"/>
      <c r="Z123" s="210"/>
      <c r="AA123" s="210"/>
      <c r="AB123" s="210"/>
      <c r="AC123" s="210"/>
      <c r="AD123" s="210"/>
      <c r="AE123" s="210"/>
      <c r="AF123" s="210"/>
      <c r="AG123" s="210" t="s">
        <v>298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7" t="s">
        <v>1245</v>
      </c>
      <c r="D124" s="253"/>
      <c r="E124" s="254">
        <v>1.1299999999999999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300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ht="45" outlineLevel="1" x14ac:dyDescent="0.2">
      <c r="A125" s="227">
        <v>44</v>
      </c>
      <c r="B125" s="228" t="s">
        <v>1246</v>
      </c>
      <c r="C125" s="246" t="s">
        <v>1247</v>
      </c>
      <c r="D125" s="229" t="s">
        <v>344</v>
      </c>
      <c r="E125" s="230">
        <v>1.125</v>
      </c>
      <c r="F125" s="231"/>
      <c r="G125" s="232">
        <f>ROUND(E125*F125,2)</f>
        <v>0</v>
      </c>
      <c r="H125" s="231"/>
      <c r="I125" s="232">
        <f>ROUND(E125*H125,2)</f>
        <v>0</v>
      </c>
      <c r="J125" s="231"/>
      <c r="K125" s="232">
        <f>ROUND(E125*J125,2)</f>
        <v>0</v>
      </c>
      <c r="L125" s="232">
        <v>21</v>
      </c>
      <c r="M125" s="232">
        <f>G125*(1+L125/100)</f>
        <v>0</v>
      </c>
      <c r="N125" s="232">
        <v>0</v>
      </c>
      <c r="O125" s="232">
        <f>ROUND(E125*N125,2)</f>
        <v>0</v>
      </c>
      <c r="P125" s="232">
        <v>0</v>
      </c>
      <c r="Q125" s="232">
        <f>ROUND(E125*P125,2)</f>
        <v>0</v>
      </c>
      <c r="R125" s="232"/>
      <c r="S125" s="232" t="s">
        <v>296</v>
      </c>
      <c r="T125" s="233" t="s">
        <v>231</v>
      </c>
      <c r="U125" s="219">
        <v>0.497</v>
      </c>
      <c r="V125" s="219">
        <f>ROUND(E125*U125,2)</f>
        <v>0.56000000000000005</v>
      </c>
      <c r="W125" s="219"/>
      <c r="X125" s="219" t="s">
        <v>297</v>
      </c>
      <c r="Y125" s="210"/>
      <c r="Z125" s="210"/>
      <c r="AA125" s="210"/>
      <c r="AB125" s="210"/>
      <c r="AC125" s="210"/>
      <c r="AD125" s="210"/>
      <c r="AE125" s="210"/>
      <c r="AF125" s="210"/>
      <c r="AG125" s="210" t="s">
        <v>298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7" t="s">
        <v>1248</v>
      </c>
      <c r="D126" s="253"/>
      <c r="E126" s="254">
        <v>1.1299999999999999</v>
      </c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300</v>
      </c>
      <c r="AH126" s="210">
        <v>5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27">
        <v>45</v>
      </c>
      <c r="B127" s="228" t="s">
        <v>1249</v>
      </c>
      <c r="C127" s="246" t="s">
        <v>1250</v>
      </c>
      <c r="D127" s="229" t="s">
        <v>352</v>
      </c>
      <c r="E127" s="230">
        <v>2.3910000000000001E-2</v>
      </c>
      <c r="F127" s="231"/>
      <c r="G127" s="232">
        <f>ROUND(E127*F127,2)</f>
        <v>0</v>
      </c>
      <c r="H127" s="231"/>
      <c r="I127" s="232">
        <f>ROUND(E127*H127,2)</f>
        <v>0</v>
      </c>
      <c r="J127" s="231"/>
      <c r="K127" s="232">
        <f>ROUND(E127*J127,2)</f>
        <v>0</v>
      </c>
      <c r="L127" s="232">
        <v>21</v>
      </c>
      <c r="M127" s="232">
        <f>G127*(1+L127/100)</f>
        <v>0</v>
      </c>
      <c r="N127" s="232">
        <v>1.01292</v>
      </c>
      <c r="O127" s="232">
        <f>ROUND(E127*N127,2)</f>
        <v>0.02</v>
      </c>
      <c r="P127" s="232">
        <v>0</v>
      </c>
      <c r="Q127" s="232">
        <f>ROUND(E127*P127,2)</f>
        <v>0</v>
      </c>
      <c r="R127" s="232"/>
      <c r="S127" s="232" t="s">
        <v>296</v>
      </c>
      <c r="T127" s="233" t="s">
        <v>231</v>
      </c>
      <c r="U127" s="219">
        <v>25.812000000000001</v>
      </c>
      <c r="V127" s="219">
        <f>ROUND(E127*U127,2)</f>
        <v>0.62</v>
      </c>
      <c r="W127" s="219"/>
      <c r="X127" s="219" t="s">
        <v>297</v>
      </c>
      <c r="Y127" s="210"/>
      <c r="Z127" s="210"/>
      <c r="AA127" s="210"/>
      <c r="AB127" s="210"/>
      <c r="AC127" s="210"/>
      <c r="AD127" s="210"/>
      <c r="AE127" s="210"/>
      <c r="AF127" s="210"/>
      <c r="AG127" s="210" t="s">
        <v>298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7" t="s">
        <v>1251</v>
      </c>
      <c r="D128" s="253"/>
      <c r="E128" s="254">
        <v>0.02</v>
      </c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300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7" t="s">
        <v>1252</v>
      </c>
      <c r="D129" s="253"/>
      <c r="E129" s="254">
        <v>0.01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300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ht="22.5" outlineLevel="1" x14ac:dyDescent="0.2">
      <c r="A130" s="227">
        <v>46</v>
      </c>
      <c r="B130" s="228" t="s">
        <v>1253</v>
      </c>
      <c r="C130" s="246" t="s">
        <v>1254</v>
      </c>
      <c r="D130" s="229" t="s">
        <v>344</v>
      </c>
      <c r="E130" s="230">
        <v>7.36</v>
      </c>
      <c r="F130" s="231"/>
      <c r="G130" s="232">
        <f>ROUND(E130*F130,2)</f>
        <v>0</v>
      </c>
      <c r="H130" s="231"/>
      <c r="I130" s="232">
        <f>ROUND(E130*H130,2)</f>
        <v>0</v>
      </c>
      <c r="J130" s="231"/>
      <c r="K130" s="232">
        <f>ROUND(E130*J130,2)</f>
        <v>0</v>
      </c>
      <c r="L130" s="232">
        <v>21</v>
      </c>
      <c r="M130" s="232">
        <f>G130*(1+L130/100)</f>
        <v>0</v>
      </c>
      <c r="N130" s="232">
        <v>6.4449999999999993E-2</v>
      </c>
      <c r="O130" s="232">
        <f>ROUND(E130*N130,2)</f>
        <v>0.47</v>
      </c>
      <c r="P130" s="232">
        <v>0</v>
      </c>
      <c r="Q130" s="232">
        <f>ROUND(E130*P130,2)</f>
        <v>0</v>
      </c>
      <c r="R130" s="232"/>
      <c r="S130" s="232" t="s">
        <v>230</v>
      </c>
      <c r="T130" s="233" t="s">
        <v>231</v>
      </c>
      <c r="U130" s="219">
        <v>0.49390000000000001</v>
      </c>
      <c r="V130" s="219">
        <f>ROUND(E130*U130,2)</f>
        <v>3.64</v>
      </c>
      <c r="W130" s="219"/>
      <c r="X130" s="219" t="s">
        <v>297</v>
      </c>
      <c r="Y130" s="210"/>
      <c r="Z130" s="210"/>
      <c r="AA130" s="210"/>
      <c r="AB130" s="210"/>
      <c r="AC130" s="210"/>
      <c r="AD130" s="210"/>
      <c r="AE130" s="210"/>
      <c r="AF130" s="210"/>
      <c r="AG130" s="210" t="s">
        <v>298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7" t="s">
        <v>1255</v>
      </c>
      <c r="D131" s="253"/>
      <c r="E131" s="254">
        <v>7.36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300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ht="22.5" outlineLevel="1" x14ac:dyDescent="0.2">
      <c r="A132" s="227">
        <v>47</v>
      </c>
      <c r="B132" s="228" t="s">
        <v>1256</v>
      </c>
      <c r="C132" s="246" t="s">
        <v>1257</v>
      </c>
      <c r="D132" s="229" t="s">
        <v>344</v>
      </c>
      <c r="E132" s="230">
        <v>8.4749999999999996</v>
      </c>
      <c r="F132" s="231"/>
      <c r="G132" s="232">
        <f>ROUND(E132*F132,2)</f>
        <v>0</v>
      </c>
      <c r="H132" s="231"/>
      <c r="I132" s="232">
        <f>ROUND(E132*H132,2)</f>
        <v>0</v>
      </c>
      <c r="J132" s="231"/>
      <c r="K132" s="232">
        <f>ROUND(E132*J132,2)</f>
        <v>0</v>
      </c>
      <c r="L132" s="232">
        <v>21</v>
      </c>
      <c r="M132" s="232">
        <f>G132*(1+L132/100)</f>
        <v>0</v>
      </c>
      <c r="N132" s="232">
        <v>0.10793</v>
      </c>
      <c r="O132" s="232">
        <f>ROUND(E132*N132,2)</f>
        <v>0.91</v>
      </c>
      <c r="P132" s="232">
        <v>0</v>
      </c>
      <c r="Q132" s="232">
        <f>ROUND(E132*P132,2)</f>
        <v>0</v>
      </c>
      <c r="R132" s="232"/>
      <c r="S132" s="232" t="s">
        <v>230</v>
      </c>
      <c r="T132" s="233" t="s">
        <v>231</v>
      </c>
      <c r="U132" s="219">
        <v>0.55674999999999997</v>
      </c>
      <c r="V132" s="219">
        <f>ROUND(E132*U132,2)</f>
        <v>4.72</v>
      </c>
      <c r="W132" s="219"/>
      <c r="X132" s="219" t="s">
        <v>297</v>
      </c>
      <c r="Y132" s="210"/>
      <c r="Z132" s="210"/>
      <c r="AA132" s="210"/>
      <c r="AB132" s="210"/>
      <c r="AC132" s="210"/>
      <c r="AD132" s="210"/>
      <c r="AE132" s="210"/>
      <c r="AF132" s="210"/>
      <c r="AG132" s="210" t="s">
        <v>298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7" t="s">
        <v>1258</v>
      </c>
      <c r="D133" s="253"/>
      <c r="E133" s="254">
        <v>8.48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300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ht="33.75" outlineLevel="1" x14ac:dyDescent="0.2">
      <c r="A134" s="227">
        <v>48</v>
      </c>
      <c r="B134" s="228" t="s">
        <v>1259</v>
      </c>
      <c r="C134" s="246" t="s">
        <v>1260</v>
      </c>
      <c r="D134" s="229" t="s">
        <v>368</v>
      </c>
      <c r="E134" s="230">
        <v>3.5</v>
      </c>
      <c r="F134" s="231"/>
      <c r="G134" s="232">
        <f>ROUND(E134*F134,2)</f>
        <v>0</v>
      </c>
      <c r="H134" s="231"/>
      <c r="I134" s="232">
        <f>ROUND(E134*H134,2)</f>
        <v>0</v>
      </c>
      <c r="J134" s="231"/>
      <c r="K134" s="232">
        <f>ROUND(E134*J134,2)</f>
        <v>0</v>
      </c>
      <c r="L134" s="232">
        <v>21</v>
      </c>
      <c r="M134" s="232">
        <f>G134*(1+L134/100)</f>
        <v>0</v>
      </c>
      <c r="N134" s="232">
        <v>1.1560000000000001E-2</v>
      </c>
      <c r="O134" s="232">
        <f>ROUND(E134*N134,2)</f>
        <v>0.04</v>
      </c>
      <c r="P134" s="232">
        <v>0</v>
      </c>
      <c r="Q134" s="232">
        <f>ROUND(E134*P134,2)</f>
        <v>0</v>
      </c>
      <c r="R134" s="232"/>
      <c r="S134" s="232" t="s">
        <v>296</v>
      </c>
      <c r="T134" s="233" t="s">
        <v>231</v>
      </c>
      <c r="U134" s="219">
        <v>1.6579999999999999</v>
      </c>
      <c r="V134" s="219">
        <f>ROUND(E134*U134,2)</f>
        <v>5.8</v>
      </c>
      <c r="W134" s="219"/>
      <c r="X134" s="219" t="s">
        <v>297</v>
      </c>
      <c r="Y134" s="210"/>
      <c r="Z134" s="210"/>
      <c r="AA134" s="210"/>
      <c r="AB134" s="210"/>
      <c r="AC134" s="210"/>
      <c r="AD134" s="210"/>
      <c r="AE134" s="210"/>
      <c r="AF134" s="210"/>
      <c r="AG134" s="210" t="s">
        <v>298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7" t="s">
        <v>1261</v>
      </c>
      <c r="D135" s="253"/>
      <c r="E135" s="254">
        <v>3.5</v>
      </c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300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x14ac:dyDescent="0.2">
      <c r="A136" s="221" t="s">
        <v>225</v>
      </c>
      <c r="B136" s="222" t="s">
        <v>96</v>
      </c>
      <c r="C136" s="245" t="s">
        <v>97</v>
      </c>
      <c r="D136" s="223"/>
      <c r="E136" s="224"/>
      <c r="F136" s="225"/>
      <c r="G136" s="225">
        <f>SUMIF(AG137:AG174,"&lt;&gt;NOR",G137:G174)</f>
        <v>0</v>
      </c>
      <c r="H136" s="225"/>
      <c r="I136" s="225">
        <f>SUM(I137:I174)</f>
        <v>0</v>
      </c>
      <c r="J136" s="225"/>
      <c r="K136" s="225">
        <f>SUM(K137:K174)</f>
        <v>0</v>
      </c>
      <c r="L136" s="225"/>
      <c r="M136" s="225">
        <f>SUM(M137:M174)</f>
        <v>0</v>
      </c>
      <c r="N136" s="225"/>
      <c r="O136" s="225">
        <f>SUM(O137:O174)</f>
        <v>21.380000000000003</v>
      </c>
      <c r="P136" s="225"/>
      <c r="Q136" s="225">
        <f>SUM(Q137:Q174)</f>
        <v>0</v>
      </c>
      <c r="R136" s="225"/>
      <c r="S136" s="225"/>
      <c r="T136" s="226"/>
      <c r="U136" s="220"/>
      <c r="V136" s="220">
        <f>SUM(V137:V174)</f>
        <v>102.96000000000001</v>
      </c>
      <c r="W136" s="220"/>
      <c r="X136" s="220"/>
      <c r="AG136" t="s">
        <v>226</v>
      </c>
    </row>
    <row r="137" spans="1:60" outlineLevel="1" x14ac:dyDescent="0.2">
      <c r="A137" s="227">
        <v>49</v>
      </c>
      <c r="B137" s="228" t="s">
        <v>1262</v>
      </c>
      <c r="C137" s="246" t="s">
        <v>1263</v>
      </c>
      <c r="D137" s="229" t="s">
        <v>295</v>
      </c>
      <c r="E137" s="230">
        <v>0.111</v>
      </c>
      <c r="F137" s="231"/>
      <c r="G137" s="232">
        <f>ROUND(E137*F137,2)</f>
        <v>0</v>
      </c>
      <c r="H137" s="231"/>
      <c r="I137" s="232">
        <f>ROUND(E137*H137,2)</f>
        <v>0</v>
      </c>
      <c r="J137" s="231"/>
      <c r="K137" s="232">
        <f>ROUND(E137*J137,2)</f>
        <v>0</v>
      </c>
      <c r="L137" s="232">
        <v>21</v>
      </c>
      <c r="M137" s="232">
        <f>G137*(1+L137/100)</f>
        <v>0</v>
      </c>
      <c r="N137" s="232">
        <v>2.5698099999999999</v>
      </c>
      <c r="O137" s="232">
        <f>ROUND(E137*N137,2)</f>
        <v>0.28999999999999998</v>
      </c>
      <c r="P137" s="232">
        <v>0</v>
      </c>
      <c r="Q137" s="232">
        <f>ROUND(E137*P137,2)</f>
        <v>0</v>
      </c>
      <c r="R137" s="232"/>
      <c r="S137" s="232" t="s">
        <v>296</v>
      </c>
      <c r="T137" s="233" t="s">
        <v>231</v>
      </c>
      <c r="U137" s="219">
        <v>3.9289999999999998</v>
      </c>
      <c r="V137" s="219">
        <f>ROUND(E137*U137,2)</f>
        <v>0.44</v>
      </c>
      <c r="W137" s="219"/>
      <c r="X137" s="219" t="s">
        <v>297</v>
      </c>
      <c r="Y137" s="210"/>
      <c r="Z137" s="210"/>
      <c r="AA137" s="210"/>
      <c r="AB137" s="210"/>
      <c r="AC137" s="210"/>
      <c r="AD137" s="210"/>
      <c r="AE137" s="210"/>
      <c r="AF137" s="210"/>
      <c r="AG137" s="210" t="s">
        <v>298</v>
      </c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7" t="s">
        <v>1264</v>
      </c>
      <c r="D138" s="253"/>
      <c r="E138" s="254">
        <v>0.06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300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17"/>
      <c r="B139" s="218"/>
      <c r="C139" s="257" t="s">
        <v>1265</v>
      </c>
      <c r="D139" s="253"/>
      <c r="E139" s="254">
        <v>0.05</v>
      </c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0"/>
      <c r="Z139" s="210"/>
      <c r="AA139" s="210"/>
      <c r="AB139" s="210"/>
      <c r="AC139" s="210"/>
      <c r="AD139" s="210"/>
      <c r="AE139" s="210"/>
      <c r="AF139" s="210"/>
      <c r="AG139" s="210" t="s">
        <v>300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ht="33.75" outlineLevel="1" x14ac:dyDescent="0.2">
      <c r="A140" s="227">
        <v>50</v>
      </c>
      <c r="B140" s="228" t="s">
        <v>1266</v>
      </c>
      <c r="C140" s="246" t="s">
        <v>1267</v>
      </c>
      <c r="D140" s="229" t="s">
        <v>344</v>
      </c>
      <c r="E140" s="230">
        <v>14.25</v>
      </c>
      <c r="F140" s="231"/>
      <c r="G140" s="232">
        <f>ROUND(E140*F140,2)</f>
        <v>0</v>
      </c>
      <c r="H140" s="231"/>
      <c r="I140" s="232">
        <f>ROUND(E140*H140,2)</f>
        <v>0</v>
      </c>
      <c r="J140" s="231"/>
      <c r="K140" s="232">
        <f>ROUND(E140*J140,2)</f>
        <v>0</v>
      </c>
      <c r="L140" s="232">
        <v>21</v>
      </c>
      <c r="M140" s="232">
        <f>G140*(1+L140/100)</f>
        <v>0</v>
      </c>
      <c r="N140" s="232">
        <v>0.37380000000000002</v>
      </c>
      <c r="O140" s="232">
        <f>ROUND(E140*N140,2)</f>
        <v>5.33</v>
      </c>
      <c r="P140" s="232">
        <v>0</v>
      </c>
      <c r="Q140" s="232">
        <f>ROUND(E140*P140,2)</f>
        <v>0</v>
      </c>
      <c r="R140" s="232"/>
      <c r="S140" s="232" t="s">
        <v>230</v>
      </c>
      <c r="T140" s="233" t="s">
        <v>231</v>
      </c>
      <c r="U140" s="219">
        <v>1.3053399999999999</v>
      </c>
      <c r="V140" s="219">
        <f>ROUND(E140*U140,2)</f>
        <v>18.600000000000001</v>
      </c>
      <c r="W140" s="219"/>
      <c r="X140" s="219" t="s">
        <v>297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298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57" t="s">
        <v>1268</v>
      </c>
      <c r="D141" s="253"/>
      <c r="E141" s="254">
        <v>7.13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300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57" t="s">
        <v>1269</v>
      </c>
      <c r="D142" s="253"/>
      <c r="E142" s="254">
        <v>7.13</v>
      </c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0"/>
      <c r="Z142" s="210"/>
      <c r="AA142" s="210"/>
      <c r="AB142" s="210"/>
      <c r="AC142" s="210"/>
      <c r="AD142" s="210"/>
      <c r="AE142" s="210"/>
      <c r="AF142" s="210"/>
      <c r="AG142" s="210" t="s">
        <v>300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ht="33.75" outlineLevel="1" x14ac:dyDescent="0.2">
      <c r="A143" s="227">
        <v>51</v>
      </c>
      <c r="B143" s="228" t="s">
        <v>1270</v>
      </c>
      <c r="C143" s="246" t="s">
        <v>1271</v>
      </c>
      <c r="D143" s="229" t="s">
        <v>344</v>
      </c>
      <c r="E143" s="230">
        <v>6.6974999999999998</v>
      </c>
      <c r="F143" s="231"/>
      <c r="G143" s="232">
        <f>ROUND(E143*F143,2)</f>
        <v>0</v>
      </c>
      <c r="H143" s="231"/>
      <c r="I143" s="232">
        <f>ROUND(E143*H143,2)</f>
        <v>0</v>
      </c>
      <c r="J143" s="231"/>
      <c r="K143" s="232">
        <f>ROUND(E143*J143,2)</f>
        <v>0</v>
      </c>
      <c r="L143" s="232">
        <v>21</v>
      </c>
      <c r="M143" s="232">
        <f>G143*(1+L143/100)</f>
        <v>0</v>
      </c>
      <c r="N143" s="232">
        <v>0.35955999999999999</v>
      </c>
      <c r="O143" s="232">
        <f>ROUND(E143*N143,2)</f>
        <v>2.41</v>
      </c>
      <c r="P143" s="232">
        <v>0</v>
      </c>
      <c r="Q143" s="232">
        <f>ROUND(E143*P143,2)</f>
        <v>0</v>
      </c>
      <c r="R143" s="232"/>
      <c r="S143" s="232" t="s">
        <v>230</v>
      </c>
      <c r="T143" s="233" t="s">
        <v>231</v>
      </c>
      <c r="U143" s="219">
        <v>1.2993399999999999</v>
      </c>
      <c r="V143" s="219">
        <f>ROUND(E143*U143,2)</f>
        <v>8.6999999999999993</v>
      </c>
      <c r="W143" s="219"/>
      <c r="X143" s="219" t="s">
        <v>297</v>
      </c>
      <c r="Y143" s="210"/>
      <c r="Z143" s="210"/>
      <c r="AA143" s="210"/>
      <c r="AB143" s="210"/>
      <c r="AC143" s="210"/>
      <c r="AD143" s="210"/>
      <c r="AE143" s="210"/>
      <c r="AF143" s="210"/>
      <c r="AG143" s="210" t="s">
        <v>298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57" t="s">
        <v>1272</v>
      </c>
      <c r="D144" s="253"/>
      <c r="E144" s="254">
        <v>3.35</v>
      </c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300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7" t="s">
        <v>1273</v>
      </c>
      <c r="D145" s="253"/>
      <c r="E145" s="254">
        <v>3.35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300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ht="33.75" outlineLevel="1" x14ac:dyDescent="0.2">
      <c r="A146" s="227">
        <v>52</v>
      </c>
      <c r="B146" s="228" t="s">
        <v>1274</v>
      </c>
      <c r="C146" s="246" t="s">
        <v>1275</v>
      </c>
      <c r="D146" s="229" t="s">
        <v>295</v>
      </c>
      <c r="E146" s="230">
        <v>1.45688</v>
      </c>
      <c r="F146" s="231"/>
      <c r="G146" s="232">
        <f>ROUND(E146*F146,2)</f>
        <v>0</v>
      </c>
      <c r="H146" s="231"/>
      <c r="I146" s="232">
        <f>ROUND(E146*H146,2)</f>
        <v>0</v>
      </c>
      <c r="J146" s="231"/>
      <c r="K146" s="232">
        <f>ROUND(E146*J146,2)</f>
        <v>0</v>
      </c>
      <c r="L146" s="232">
        <v>21</v>
      </c>
      <c r="M146" s="232">
        <f>G146*(1+L146/100)</f>
        <v>0</v>
      </c>
      <c r="N146" s="232">
        <v>2.5251399999999999</v>
      </c>
      <c r="O146" s="232">
        <f>ROUND(E146*N146,2)</f>
        <v>3.68</v>
      </c>
      <c r="P146" s="232">
        <v>0</v>
      </c>
      <c r="Q146" s="232">
        <f>ROUND(E146*P146,2)</f>
        <v>0</v>
      </c>
      <c r="R146" s="232"/>
      <c r="S146" s="232" t="s">
        <v>296</v>
      </c>
      <c r="T146" s="233" t="s">
        <v>231</v>
      </c>
      <c r="U146" s="219">
        <v>0.98699999999999999</v>
      </c>
      <c r="V146" s="219">
        <f>ROUND(E146*U146,2)</f>
        <v>1.44</v>
      </c>
      <c r="W146" s="219"/>
      <c r="X146" s="219" t="s">
        <v>297</v>
      </c>
      <c r="Y146" s="210"/>
      <c r="Z146" s="210"/>
      <c r="AA146" s="210"/>
      <c r="AB146" s="210"/>
      <c r="AC146" s="210"/>
      <c r="AD146" s="210"/>
      <c r="AE146" s="210"/>
      <c r="AF146" s="210"/>
      <c r="AG146" s="210" t="s">
        <v>298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7" t="s">
        <v>1276</v>
      </c>
      <c r="D147" s="253"/>
      <c r="E147" s="254">
        <v>1.46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300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ht="22.5" outlineLevel="1" x14ac:dyDescent="0.2">
      <c r="A148" s="227">
        <v>53</v>
      </c>
      <c r="B148" s="228" t="s">
        <v>1277</v>
      </c>
      <c r="C148" s="246" t="s">
        <v>1278</v>
      </c>
      <c r="D148" s="229" t="s">
        <v>344</v>
      </c>
      <c r="E148" s="230">
        <v>3.2835000000000001</v>
      </c>
      <c r="F148" s="231"/>
      <c r="G148" s="232">
        <f>ROUND(E148*F148,2)</f>
        <v>0</v>
      </c>
      <c r="H148" s="231"/>
      <c r="I148" s="232">
        <f>ROUND(E148*H148,2)</f>
        <v>0</v>
      </c>
      <c r="J148" s="231"/>
      <c r="K148" s="232">
        <f>ROUND(E148*J148,2)</f>
        <v>0</v>
      </c>
      <c r="L148" s="232">
        <v>21</v>
      </c>
      <c r="M148" s="232">
        <f>G148*(1+L148/100)</f>
        <v>0</v>
      </c>
      <c r="N148" s="232">
        <v>4.505E-2</v>
      </c>
      <c r="O148" s="232">
        <f>ROUND(E148*N148,2)</f>
        <v>0.15</v>
      </c>
      <c r="P148" s="232">
        <v>0</v>
      </c>
      <c r="Q148" s="232">
        <f>ROUND(E148*P148,2)</f>
        <v>0</v>
      </c>
      <c r="R148" s="232"/>
      <c r="S148" s="232" t="s">
        <v>230</v>
      </c>
      <c r="T148" s="233" t="s">
        <v>231</v>
      </c>
      <c r="U148" s="219">
        <v>1.044</v>
      </c>
      <c r="V148" s="219">
        <f>ROUND(E148*U148,2)</f>
        <v>3.43</v>
      </c>
      <c r="W148" s="219"/>
      <c r="X148" s="219" t="s">
        <v>297</v>
      </c>
      <c r="Y148" s="210"/>
      <c r="Z148" s="210"/>
      <c r="AA148" s="210"/>
      <c r="AB148" s="210"/>
      <c r="AC148" s="210"/>
      <c r="AD148" s="210"/>
      <c r="AE148" s="210"/>
      <c r="AF148" s="210"/>
      <c r="AG148" s="210" t="s">
        <v>298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57" t="s">
        <v>1279</v>
      </c>
      <c r="D149" s="253"/>
      <c r="E149" s="254">
        <v>3.28</v>
      </c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0"/>
      <c r="Z149" s="210"/>
      <c r="AA149" s="210"/>
      <c r="AB149" s="210"/>
      <c r="AC149" s="210"/>
      <c r="AD149" s="210"/>
      <c r="AE149" s="210"/>
      <c r="AF149" s="210"/>
      <c r="AG149" s="210" t="s">
        <v>300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ht="22.5" outlineLevel="1" x14ac:dyDescent="0.2">
      <c r="A150" s="227">
        <v>54</v>
      </c>
      <c r="B150" s="228" t="s">
        <v>1280</v>
      </c>
      <c r="C150" s="246" t="s">
        <v>1281</v>
      </c>
      <c r="D150" s="229" t="s">
        <v>344</v>
      </c>
      <c r="E150" s="230">
        <v>3.2835000000000001</v>
      </c>
      <c r="F150" s="231"/>
      <c r="G150" s="232">
        <f>ROUND(E150*F150,2)</f>
        <v>0</v>
      </c>
      <c r="H150" s="231"/>
      <c r="I150" s="232">
        <f>ROUND(E150*H150,2)</f>
        <v>0</v>
      </c>
      <c r="J150" s="231"/>
      <c r="K150" s="232">
        <f>ROUND(E150*J150,2)</f>
        <v>0</v>
      </c>
      <c r="L150" s="232">
        <v>21</v>
      </c>
      <c r="M150" s="232">
        <f>G150*(1+L150/100)</f>
        <v>0</v>
      </c>
      <c r="N150" s="232">
        <v>0</v>
      </c>
      <c r="O150" s="232">
        <f>ROUND(E150*N150,2)</f>
        <v>0</v>
      </c>
      <c r="P150" s="232">
        <v>0</v>
      </c>
      <c r="Q150" s="232">
        <f>ROUND(E150*P150,2)</f>
        <v>0</v>
      </c>
      <c r="R150" s="232"/>
      <c r="S150" s="232" t="s">
        <v>296</v>
      </c>
      <c r="T150" s="233" t="s">
        <v>231</v>
      </c>
      <c r="U150" s="219">
        <v>0.505</v>
      </c>
      <c r="V150" s="219">
        <f>ROUND(E150*U150,2)</f>
        <v>1.66</v>
      </c>
      <c r="W150" s="219"/>
      <c r="X150" s="219" t="s">
        <v>297</v>
      </c>
      <c r="Y150" s="210"/>
      <c r="Z150" s="210"/>
      <c r="AA150" s="210"/>
      <c r="AB150" s="210"/>
      <c r="AC150" s="210"/>
      <c r="AD150" s="210"/>
      <c r="AE150" s="210"/>
      <c r="AF150" s="210"/>
      <c r="AG150" s="210" t="s">
        <v>298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57" t="s">
        <v>1282</v>
      </c>
      <c r="D151" s="253"/>
      <c r="E151" s="254">
        <v>3.28</v>
      </c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0"/>
      <c r="Z151" s="210"/>
      <c r="AA151" s="210"/>
      <c r="AB151" s="210"/>
      <c r="AC151" s="210"/>
      <c r="AD151" s="210"/>
      <c r="AE151" s="210"/>
      <c r="AF151" s="210"/>
      <c r="AG151" s="210" t="s">
        <v>300</v>
      </c>
      <c r="AH151" s="210">
        <v>5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27">
        <v>55</v>
      </c>
      <c r="B152" s="228" t="s">
        <v>1283</v>
      </c>
      <c r="C152" s="246" t="s">
        <v>1284</v>
      </c>
      <c r="D152" s="229" t="s">
        <v>368</v>
      </c>
      <c r="E152" s="230">
        <v>9.68</v>
      </c>
      <c r="F152" s="231"/>
      <c r="G152" s="232">
        <f>ROUND(E152*F152,2)</f>
        <v>0</v>
      </c>
      <c r="H152" s="231"/>
      <c r="I152" s="232">
        <f>ROUND(E152*H152,2)</f>
        <v>0</v>
      </c>
      <c r="J152" s="231"/>
      <c r="K152" s="232">
        <f>ROUND(E152*J152,2)</f>
        <v>0</v>
      </c>
      <c r="L152" s="232">
        <v>21</v>
      </c>
      <c r="M152" s="232">
        <f>G152*(1+L152/100)</f>
        <v>0</v>
      </c>
      <c r="N152" s="232">
        <v>3.0470000000000001E-2</v>
      </c>
      <c r="O152" s="232">
        <f>ROUND(E152*N152,2)</f>
        <v>0.28999999999999998</v>
      </c>
      <c r="P152" s="232">
        <v>0</v>
      </c>
      <c r="Q152" s="232">
        <f>ROUND(E152*P152,2)</f>
        <v>0</v>
      </c>
      <c r="R152" s="232"/>
      <c r="S152" s="232" t="s">
        <v>230</v>
      </c>
      <c r="T152" s="233" t="s">
        <v>231</v>
      </c>
      <c r="U152" s="219">
        <v>0.752</v>
      </c>
      <c r="V152" s="219">
        <f>ROUND(E152*U152,2)</f>
        <v>7.28</v>
      </c>
      <c r="W152" s="219"/>
      <c r="X152" s="219" t="s">
        <v>297</v>
      </c>
      <c r="Y152" s="210"/>
      <c r="Z152" s="210"/>
      <c r="AA152" s="210"/>
      <c r="AB152" s="210"/>
      <c r="AC152" s="210"/>
      <c r="AD152" s="210"/>
      <c r="AE152" s="210"/>
      <c r="AF152" s="210"/>
      <c r="AG152" s="210" t="s">
        <v>298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57" t="s">
        <v>1285</v>
      </c>
      <c r="D153" s="253"/>
      <c r="E153" s="254">
        <v>9.68</v>
      </c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0"/>
      <c r="Z153" s="210"/>
      <c r="AA153" s="210"/>
      <c r="AB153" s="210"/>
      <c r="AC153" s="210"/>
      <c r="AD153" s="210"/>
      <c r="AE153" s="210"/>
      <c r="AF153" s="210"/>
      <c r="AG153" s="210" t="s">
        <v>300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27">
        <v>56</v>
      </c>
      <c r="B154" s="228" t="s">
        <v>1286</v>
      </c>
      <c r="C154" s="246" t="s">
        <v>1287</v>
      </c>
      <c r="D154" s="229" t="s">
        <v>368</v>
      </c>
      <c r="E154" s="230">
        <v>9.68</v>
      </c>
      <c r="F154" s="231"/>
      <c r="G154" s="232">
        <f>ROUND(E154*F154,2)</f>
        <v>0</v>
      </c>
      <c r="H154" s="231"/>
      <c r="I154" s="232">
        <f>ROUND(E154*H154,2)</f>
        <v>0</v>
      </c>
      <c r="J154" s="231"/>
      <c r="K154" s="232">
        <f>ROUND(E154*J154,2)</f>
        <v>0</v>
      </c>
      <c r="L154" s="232">
        <v>21</v>
      </c>
      <c r="M154" s="232">
        <f>G154*(1+L154/100)</f>
        <v>0</v>
      </c>
      <c r="N154" s="232">
        <v>0</v>
      </c>
      <c r="O154" s="232">
        <f>ROUND(E154*N154,2)</f>
        <v>0</v>
      </c>
      <c r="P154" s="232">
        <v>0</v>
      </c>
      <c r="Q154" s="232">
        <f>ROUND(E154*P154,2)</f>
        <v>0</v>
      </c>
      <c r="R154" s="232"/>
      <c r="S154" s="232" t="s">
        <v>296</v>
      </c>
      <c r="T154" s="233" t="s">
        <v>231</v>
      </c>
      <c r="U154" s="219">
        <v>0.23200000000000001</v>
      </c>
      <c r="V154" s="219">
        <f>ROUND(E154*U154,2)</f>
        <v>2.25</v>
      </c>
      <c r="W154" s="219"/>
      <c r="X154" s="219" t="s">
        <v>297</v>
      </c>
      <c r="Y154" s="210"/>
      <c r="Z154" s="210"/>
      <c r="AA154" s="210"/>
      <c r="AB154" s="210"/>
      <c r="AC154" s="210"/>
      <c r="AD154" s="210"/>
      <c r="AE154" s="210"/>
      <c r="AF154" s="210"/>
      <c r="AG154" s="210" t="s">
        <v>298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17"/>
      <c r="B155" s="218"/>
      <c r="C155" s="257" t="s">
        <v>1288</v>
      </c>
      <c r="D155" s="253"/>
      <c r="E155" s="254">
        <v>9.68</v>
      </c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0"/>
      <c r="Z155" s="210"/>
      <c r="AA155" s="210"/>
      <c r="AB155" s="210"/>
      <c r="AC155" s="210"/>
      <c r="AD155" s="210"/>
      <c r="AE155" s="210"/>
      <c r="AF155" s="210"/>
      <c r="AG155" s="210" t="s">
        <v>300</v>
      </c>
      <c r="AH155" s="210">
        <v>5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27">
        <v>57</v>
      </c>
      <c r="B156" s="228" t="s">
        <v>1289</v>
      </c>
      <c r="C156" s="246" t="s">
        <v>1290</v>
      </c>
      <c r="D156" s="229" t="s">
        <v>352</v>
      </c>
      <c r="E156" s="230">
        <v>0.12393999999999999</v>
      </c>
      <c r="F156" s="231"/>
      <c r="G156" s="232">
        <f>ROUND(E156*F156,2)</f>
        <v>0</v>
      </c>
      <c r="H156" s="231"/>
      <c r="I156" s="232">
        <f>ROUND(E156*H156,2)</f>
        <v>0</v>
      </c>
      <c r="J156" s="231"/>
      <c r="K156" s="232">
        <f>ROUND(E156*J156,2)</f>
        <v>0</v>
      </c>
      <c r="L156" s="232">
        <v>21</v>
      </c>
      <c r="M156" s="232">
        <f>G156*(1+L156/100)</f>
        <v>0</v>
      </c>
      <c r="N156" s="232">
        <v>1.02139</v>
      </c>
      <c r="O156" s="232">
        <f>ROUND(E156*N156,2)</f>
        <v>0.13</v>
      </c>
      <c r="P156" s="232">
        <v>0</v>
      </c>
      <c r="Q156" s="232">
        <f>ROUND(E156*P156,2)</f>
        <v>0</v>
      </c>
      <c r="R156" s="232"/>
      <c r="S156" s="232" t="s">
        <v>296</v>
      </c>
      <c r="T156" s="233" t="s">
        <v>231</v>
      </c>
      <c r="U156" s="219">
        <v>26.616</v>
      </c>
      <c r="V156" s="219">
        <f>ROUND(E156*U156,2)</f>
        <v>3.3</v>
      </c>
      <c r="W156" s="219"/>
      <c r="X156" s="219" t="s">
        <v>297</v>
      </c>
      <c r="Y156" s="210"/>
      <c r="Z156" s="210"/>
      <c r="AA156" s="210"/>
      <c r="AB156" s="210"/>
      <c r="AC156" s="210"/>
      <c r="AD156" s="210"/>
      <c r="AE156" s="210"/>
      <c r="AF156" s="210"/>
      <c r="AG156" s="210" t="s">
        <v>298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57" t="s">
        <v>1291</v>
      </c>
      <c r="D157" s="253"/>
      <c r="E157" s="254">
        <v>0.1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300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57" t="s">
        <v>1292</v>
      </c>
      <c r="D158" s="253"/>
      <c r="E158" s="254">
        <v>0.02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0"/>
      <c r="Z158" s="210"/>
      <c r="AA158" s="210"/>
      <c r="AB158" s="210"/>
      <c r="AC158" s="210"/>
      <c r="AD158" s="210"/>
      <c r="AE158" s="210"/>
      <c r="AF158" s="210"/>
      <c r="AG158" s="210" t="s">
        <v>300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57" t="s">
        <v>1293</v>
      </c>
      <c r="D159" s="253"/>
      <c r="E159" s="254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0"/>
      <c r="Z159" s="210"/>
      <c r="AA159" s="210"/>
      <c r="AB159" s="210"/>
      <c r="AC159" s="210"/>
      <c r="AD159" s="210"/>
      <c r="AE159" s="210"/>
      <c r="AF159" s="210"/>
      <c r="AG159" s="210" t="s">
        <v>300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27">
        <v>58</v>
      </c>
      <c r="B160" s="228" t="s">
        <v>1294</v>
      </c>
      <c r="C160" s="246" t="s">
        <v>1295</v>
      </c>
      <c r="D160" s="229" t="s">
        <v>352</v>
      </c>
      <c r="E160" s="230">
        <v>3.9399999999999999E-3</v>
      </c>
      <c r="F160" s="231"/>
      <c r="G160" s="232">
        <f>ROUND(E160*F160,2)</f>
        <v>0</v>
      </c>
      <c r="H160" s="231"/>
      <c r="I160" s="232">
        <f>ROUND(E160*H160,2)</f>
        <v>0</v>
      </c>
      <c r="J160" s="231"/>
      <c r="K160" s="232">
        <f>ROUND(E160*J160,2)</f>
        <v>0</v>
      </c>
      <c r="L160" s="232">
        <v>21</v>
      </c>
      <c r="M160" s="232">
        <f>G160*(1+L160/100)</f>
        <v>0</v>
      </c>
      <c r="N160" s="232">
        <v>1.0554399999999999</v>
      </c>
      <c r="O160" s="232">
        <f>ROUND(E160*N160,2)</f>
        <v>0</v>
      </c>
      <c r="P160" s="232">
        <v>0</v>
      </c>
      <c r="Q160" s="232">
        <f>ROUND(E160*P160,2)</f>
        <v>0</v>
      </c>
      <c r="R160" s="232"/>
      <c r="S160" s="232" t="s">
        <v>296</v>
      </c>
      <c r="T160" s="233" t="s">
        <v>231</v>
      </c>
      <c r="U160" s="219">
        <v>15.211</v>
      </c>
      <c r="V160" s="219">
        <f>ROUND(E160*U160,2)</f>
        <v>0.06</v>
      </c>
      <c r="W160" s="219"/>
      <c r="X160" s="219" t="s">
        <v>297</v>
      </c>
      <c r="Y160" s="210"/>
      <c r="Z160" s="210"/>
      <c r="AA160" s="210"/>
      <c r="AB160" s="210"/>
      <c r="AC160" s="210"/>
      <c r="AD160" s="210"/>
      <c r="AE160" s="210"/>
      <c r="AF160" s="210"/>
      <c r="AG160" s="210" t="s">
        <v>298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57" t="s">
        <v>1296</v>
      </c>
      <c r="D161" s="253"/>
      <c r="E161" s="254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300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7"/>
      <c r="B162" s="218"/>
      <c r="C162" s="257" t="s">
        <v>1297</v>
      </c>
      <c r="D162" s="253"/>
      <c r="E162" s="254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0"/>
      <c r="Z162" s="210"/>
      <c r="AA162" s="210"/>
      <c r="AB162" s="210"/>
      <c r="AC162" s="210"/>
      <c r="AD162" s="210"/>
      <c r="AE162" s="210"/>
      <c r="AF162" s="210"/>
      <c r="AG162" s="210" t="s">
        <v>300</v>
      </c>
      <c r="AH162" s="210">
        <v>0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57" t="s">
        <v>1298</v>
      </c>
      <c r="D163" s="253"/>
      <c r="E163" s="254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0"/>
      <c r="Z163" s="210"/>
      <c r="AA163" s="210"/>
      <c r="AB163" s="210"/>
      <c r="AC163" s="210"/>
      <c r="AD163" s="210"/>
      <c r="AE163" s="210"/>
      <c r="AF163" s="210"/>
      <c r="AG163" s="210" t="s">
        <v>300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27">
        <v>59</v>
      </c>
      <c r="B164" s="228" t="s">
        <v>1299</v>
      </c>
      <c r="C164" s="246" t="s">
        <v>1300</v>
      </c>
      <c r="D164" s="229" t="s">
        <v>352</v>
      </c>
      <c r="E164" s="230">
        <v>5.0639999999999998E-2</v>
      </c>
      <c r="F164" s="231"/>
      <c r="G164" s="232">
        <f>ROUND(E164*F164,2)</f>
        <v>0</v>
      </c>
      <c r="H164" s="231"/>
      <c r="I164" s="232">
        <f>ROUND(E164*H164,2)</f>
        <v>0</v>
      </c>
      <c r="J164" s="231"/>
      <c r="K164" s="232">
        <f>ROUND(E164*J164,2)</f>
        <v>0</v>
      </c>
      <c r="L164" s="232">
        <v>21</v>
      </c>
      <c r="M164" s="232">
        <f>G164*(1+L164/100)</f>
        <v>0</v>
      </c>
      <c r="N164" s="232">
        <v>1.0543800000000001</v>
      </c>
      <c r="O164" s="232">
        <f>ROUND(E164*N164,2)</f>
        <v>0.05</v>
      </c>
      <c r="P164" s="232">
        <v>0</v>
      </c>
      <c r="Q164" s="232">
        <f>ROUND(E164*P164,2)</f>
        <v>0</v>
      </c>
      <c r="R164" s="232"/>
      <c r="S164" s="232" t="s">
        <v>296</v>
      </c>
      <c r="T164" s="233" t="s">
        <v>231</v>
      </c>
      <c r="U164" s="219">
        <v>15.211</v>
      </c>
      <c r="V164" s="219">
        <f>ROUND(E164*U164,2)</f>
        <v>0.77</v>
      </c>
      <c r="W164" s="219"/>
      <c r="X164" s="219" t="s">
        <v>297</v>
      </c>
      <c r="Y164" s="210"/>
      <c r="Z164" s="210"/>
      <c r="AA164" s="210"/>
      <c r="AB164" s="210"/>
      <c r="AC164" s="210"/>
      <c r="AD164" s="210"/>
      <c r="AE164" s="210"/>
      <c r="AF164" s="210"/>
      <c r="AG164" s="210" t="s">
        <v>298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7"/>
      <c r="B165" s="218"/>
      <c r="C165" s="257" t="s">
        <v>1301</v>
      </c>
      <c r="D165" s="253"/>
      <c r="E165" s="254">
        <v>0.05</v>
      </c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0"/>
      <c r="Z165" s="210"/>
      <c r="AA165" s="210"/>
      <c r="AB165" s="210"/>
      <c r="AC165" s="210"/>
      <c r="AD165" s="210"/>
      <c r="AE165" s="210"/>
      <c r="AF165" s="210"/>
      <c r="AG165" s="210" t="s">
        <v>300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27">
        <v>60</v>
      </c>
      <c r="B166" s="228" t="s">
        <v>1302</v>
      </c>
      <c r="C166" s="246" t="s">
        <v>1303</v>
      </c>
      <c r="D166" s="229" t="s">
        <v>295</v>
      </c>
      <c r="E166" s="230">
        <v>2.7360000000000002</v>
      </c>
      <c r="F166" s="231"/>
      <c r="G166" s="232">
        <f>ROUND(E166*F166,2)</f>
        <v>0</v>
      </c>
      <c r="H166" s="231"/>
      <c r="I166" s="232">
        <f>ROUND(E166*H166,2)</f>
        <v>0</v>
      </c>
      <c r="J166" s="231"/>
      <c r="K166" s="232">
        <f>ROUND(E166*J166,2)</f>
        <v>0</v>
      </c>
      <c r="L166" s="232">
        <v>21</v>
      </c>
      <c r="M166" s="232">
        <f>G166*(1+L166/100)</f>
        <v>0</v>
      </c>
      <c r="N166" s="232">
        <v>2.5251100000000002</v>
      </c>
      <c r="O166" s="232">
        <f>ROUND(E166*N166,2)</f>
        <v>6.91</v>
      </c>
      <c r="P166" s="232">
        <v>0</v>
      </c>
      <c r="Q166" s="232">
        <f>ROUND(E166*P166,2)</f>
        <v>0</v>
      </c>
      <c r="R166" s="232"/>
      <c r="S166" s="232" t="s">
        <v>296</v>
      </c>
      <c r="T166" s="233" t="s">
        <v>231</v>
      </c>
      <c r="U166" s="219">
        <v>1.448</v>
      </c>
      <c r="V166" s="219">
        <f>ROUND(E166*U166,2)</f>
        <v>3.96</v>
      </c>
      <c r="W166" s="219"/>
      <c r="X166" s="219" t="s">
        <v>297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298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57" t="s">
        <v>1304</v>
      </c>
      <c r="D167" s="253"/>
      <c r="E167" s="254">
        <v>2.74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300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27">
        <v>61</v>
      </c>
      <c r="B168" s="228" t="s">
        <v>1305</v>
      </c>
      <c r="C168" s="246" t="s">
        <v>1306</v>
      </c>
      <c r="D168" s="229" t="s">
        <v>368</v>
      </c>
      <c r="E168" s="230">
        <v>36.479999999999997</v>
      </c>
      <c r="F168" s="231"/>
      <c r="G168" s="232">
        <f>ROUND(E168*F168,2)</f>
        <v>0</v>
      </c>
      <c r="H168" s="231"/>
      <c r="I168" s="232">
        <f>ROUND(E168*H168,2)</f>
        <v>0</v>
      </c>
      <c r="J168" s="231"/>
      <c r="K168" s="232">
        <f>ROUND(E168*J168,2)</f>
        <v>0</v>
      </c>
      <c r="L168" s="232">
        <v>21</v>
      </c>
      <c r="M168" s="232">
        <f>G168*(1+L168/100)</f>
        <v>0</v>
      </c>
      <c r="N168" s="232">
        <v>5.2420000000000001E-2</v>
      </c>
      <c r="O168" s="232">
        <f>ROUND(E168*N168,2)</f>
        <v>1.91</v>
      </c>
      <c r="P168" s="232">
        <v>0</v>
      </c>
      <c r="Q168" s="232">
        <f>ROUND(E168*P168,2)</f>
        <v>0</v>
      </c>
      <c r="R168" s="232"/>
      <c r="S168" s="232" t="s">
        <v>296</v>
      </c>
      <c r="T168" s="233" t="s">
        <v>231</v>
      </c>
      <c r="U168" s="219">
        <v>0.94</v>
      </c>
      <c r="V168" s="219">
        <f>ROUND(E168*U168,2)</f>
        <v>34.29</v>
      </c>
      <c r="W168" s="219"/>
      <c r="X168" s="219" t="s">
        <v>297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298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57" t="s">
        <v>1307</v>
      </c>
      <c r="D169" s="253"/>
      <c r="E169" s="254">
        <v>36.479999999999997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300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27">
        <v>62</v>
      </c>
      <c r="B170" s="228" t="s">
        <v>1308</v>
      </c>
      <c r="C170" s="246" t="s">
        <v>1309</v>
      </c>
      <c r="D170" s="229" t="s">
        <v>368</v>
      </c>
      <c r="E170" s="230">
        <v>36.479999999999997</v>
      </c>
      <c r="F170" s="231"/>
      <c r="G170" s="232">
        <f>ROUND(E170*F170,2)</f>
        <v>0</v>
      </c>
      <c r="H170" s="231"/>
      <c r="I170" s="232">
        <f>ROUND(E170*H170,2)</f>
        <v>0</v>
      </c>
      <c r="J170" s="231"/>
      <c r="K170" s="232">
        <f>ROUND(E170*J170,2)</f>
        <v>0</v>
      </c>
      <c r="L170" s="232">
        <v>21</v>
      </c>
      <c r="M170" s="232">
        <f>G170*(1+L170/100)</f>
        <v>0</v>
      </c>
      <c r="N170" s="232">
        <v>0</v>
      </c>
      <c r="O170" s="232">
        <f>ROUND(E170*N170,2)</f>
        <v>0</v>
      </c>
      <c r="P170" s="232">
        <v>0</v>
      </c>
      <c r="Q170" s="232">
        <f>ROUND(E170*P170,2)</f>
        <v>0</v>
      </c>
      <c r="R170" s="232"/>
      <c r="S170" s="232" t="s">
        <v>296</v>
      </c>
      <c r="T170" s="233" t="s">
        <v>231</v>
      </c>
      <c r="U170" s="219">
        <v>0.28999999999999998</v>
      </c>
      <c r="V170" s="219">
        <f>ROUND(E170*U170,2)</f>
        <v>10.58</v>
      </c>
      <c r="W170" s="219"/>
      <c r="X170" s="219" t="s">
        <v>297</v>
      </c>
      <c r="Y170" s="210"/>
      <c r="Z170" s="210"/>
      <c r="AA170" s="210"/>
      <c r="AB170" s="210"/>
      <c r="AC170" s="210"/>
      <c r="AD170" s="210"/>
      <c r="AE170" s="210"/>
      <c r="AF170" s="210"/>
      <c r="AG170" s="210" t="s">
        <v>298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57" t="s">
        <v>1310</v>
      </c>
      <c r="D171" s="253"/>
      <c r="E171" s="254">
        <v>36.479999999999997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300</v>
      </c>
      <c r="AH171" s="210">
        <v>5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27">
        <v>63</v>
      </c>
      <c r="B172" s="228" t="s">
        <v>1311</v>
      </c>
      <c r="C172" s="246" t="s">
        <v>1312</v>
      </c>
      <c r="D172" s="229" t="s">
        <v>352</v>
      </c>
      <c r="E172" s="230">
        <v>0.22413</v>
      </c>
      <c r="F172" s="231"/>
      <c r="G172" s="232">
        <f>ROUND(E172*F172,2)</f>
        <v>0</v>
      </c>
      <c r="H172" s="231"/>
      <c r="I172" s="232">
        <f>ROUND(E172*H172,2)</f>
        <v>0</v>
      </c>
      <c r="J172" s="231"/>
      <c r="K172" s="232">
        <f>ROUND(E172*J172,2)</f>
        <v>0</v>
      </c>
      <c r="L172" s="232">
        <v>21</v>
      </c>
      <c r="M172" s="232">
        <f>G172*(1+L172/100)</f>
        <v>0</v>
      </c>
      <c r="N172" s="232">
        <v>1.0166500000000001</v>
      </c>
      <c r="O172" s="232">
        <f>ROUND(E172*N172,2)</f>
        <v>0.23</v>
      </c>
      <c r="P172" s="232">
        <v>0</v>
      </c>
      <c r="Q172" s="232">
        <f>ROUND(E172*P172,2)</f>
        <v>0</v>
      </c>
      <c r="R172" s="232"/>
      <c r="S172" s="232" t="s">
        <v>296</v>
      </c>
      <c r="T172" s="233" t="s">
        <v>231</v>
      </c>
      <c r="U172" s="219">
        <v>27.672999999999998</v>
      </c>
      <c r="V172" s="219">
        <f>ROUND(E172*U172,2)</f>
        <v>6.2</v>
      </c>
      <c r="W172" s="219"/>
      <c r="X172" s="219" t="s">
        <v>297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298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57" t="s">
        <v>1313</v>
      </c>
      <c r="D173" s="253"/>
      <c r="E173" s="254">
        <v>0.14000000000000001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300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57" t="s">
        <v>1314</v>
      </c>
      <c r="D174" s="253"/>
      <c r="E174" s="254">
        <v>0.09</v>
      </c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300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x14ac:dyDescent="0.2">
      <c r="A175" s="221" t="s">
        <v>225</v>
      </c>
      <c r="B175" s="222" t="s">
        <v>108</v>
      </c>
      <c r="C175" s="245" t="s">
        <v>109</v>
      </c>
      <c r="D175" s="223"/>
      <c r="E175" s="224"/>
      <c r="F175" s="225"/>
      <c r="G175" s="225">
        <f>SUMIF(AG176:AG181,"&lt;&gt;NOR",G176:G181)</f>
        <v>0</v>
      </c>
      <c r="H175" s="225"/>
      <c r="I175" s="225">
        <f>SUM(I176:I181)</f>
        <v>0</v>
      </c>
      <c r="J175" s="225"/>
      <c r="K175" s="225">
        <f>SUM(K176:K181)</f>
        <v>0</v>
      </c>
      <c r="L175" s="225"/>
      <c r="M175" s="225">
        <f>SUM(M176:M181)</f>
        <v>0</v>
      </c>
      <c r="N175" s="225"/>
      <c r="O175" s="225">
        <f>SUM(O176:O181)</f>
        <v>15.060000000000002</v>
      </c>
      <c r="P175" s="225"/>
      <c r="Q175" s="225">
        <f>SUM(Q176:Q181)</f>
        <v>0</v>
      </c>
      <c r="R175" s="225"/>
      <c r="S175" s="225"/>
      <c r="T175" s="226"/>
      <c r="U175" s="220"/>
      <c r="V175" s="220">
        <f>SUM(V176:V181)</f>
        <v>11.13</v>
      </c>
      <c r="W175" s="220"/>
      <c r="X175" s="220"/>
      <c r="AG175" t="s">
        <v>226</v>
      </c>
    </row>
    <row r="176" spans="1:60" outlineLevel="1" x14ac:dyDescent="0.2">
      <c r="A176" s="227">
        <v>64</v>
      </c>
      <c r="B176" s="228" t="s">
        <v>1315</v>
      </c>
      <c r="C176" s="246" t="s">
        <v>1316</v>
      </c>
      <c r="D176" s="229" t="s">
        <v>344</v>
      </c>
      <c r="E176" s="230">
        <v>23.15</v>
      </c>
      <c r="F176" s="231"/>
      <c r="G176" s="232">
        <f>ROUND(E176*F176,2)</f>
        <v>0</v>
      </c>
      <c r="H176" s="231"/>
      <c r="I176" s="232">
        <f>ROUND(E176*H176,2)</f>
        <v>0</v>
      </c>
      <c r="J176" s="231"/>
      <c r="K176" s="232">
        <f>ROUND(E176*J176,2)</f>
        <v>0</v>
      </c>
      <c r="L176" s="232">
        <v>21</v>
      </c>
      <c r="M176" s="232">
        <f>G176*(1+L176/100)</f>
        <v>0</v>
      </c>
      <c r="N176" s="232">
        <v>0.441</v>
      </c>
      <c r="O176" s="232">
        <f>ROUND(E176*N176,2)</f>
        <v>10.210000000000001</v>
      </c>
      <c r="P176" s="232">
        <v>0</v>
      </c>
      <c r="Q176" s="232">
        <f>ROUND(E176*P176,2)</f>
        <v>0</v>
      </c>
      <c r="R176" s="232"/>
      <c r="S176" s="232" t="s">
        <v>230</v>
      </c>
      <c r="T176" s="233" t="s">
        <v>231</v>
      </c>
      <c r="U176" s="219">
        <v>2.9000000000000001E-2</v>
      </c>
      <c r="V176" s="219">
        <f>ROUND(E176*U176,2)</f>
        <v>0.67</v>
      </c>
      <c r="W176" s="219"/>
      <c r="X176" s="219" t="s">
        <v>297</v>
      </c>
      <c r="Y176" s="210"/>
      <c r="Z176" s="210"/>
      <c r="AA176" s="210"/>
      <c r="AB176" s="210"/>
      <c r="AC176" s="210"/>
      <c r="AD176" s="210"/>
      <c r="AE176" s="210"/>
      <c r="AF176" s="210"/>
      <c r="AG176" s="210" t="s">
        <v>298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57" t="s">
        <v>1317</v>
      </c>
      <c r="D177" s="253"/>
      <c r="E177" s="254">
        <v>23.15</v>
      </c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300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27">
        <v>65</v>
      </c>
      <c r="B178" s="228" t="s">
        <v>730</v>
      </c>
      <c r="C178" s="246" t="s">
        <v>731</v>
      </c>
      <c r="D178" s="229" t="s">
        <v>344</v>
      </c>
      <c r="E178" s="230">
        <v>23.15</v>
      </c>
      <c r="F178" s="231"/>
      <c r="G178" s="232">
        <f>ROUND(E178*F178,2)</f>
        <v>0</v>
      </c>
      <c r="H178" s="231"/>
      <c r="I178" s="232">
        <f>ROUND(E178*H178,2)</f>
        <v>0</v>
      </c>
      <c r="J178" s="231"/>
      <c r="K178" s="232">
        <f>ROUND(E178*J178,2)</f>
        <v>0</v>
      </c>
      <c r="L178" s="232">
        <v>21</v>
      </c>
      <c r="M178" s="232">
        <f>G178*(1+L178/100)</f>
        <v>0</v>
      </c>
      <c r="N178" s="232">
        <v>7.3899999999999993E-2</v>
      </c>
      <c r="O178" s="232">
        <f>ROUND(E178*N178,2)</f>
        <v>1.71</v>
      </c>
      <c r="P178" s="232">
        <v>0</v>
      </c>
      <c r="Q178" s="232">
        <f>ROUND(E178*P178,2)</f>
        <v>0</v>
      </c>
      <c r="R178" s="232"/>
      <c r="S178" s="232" t="s">
        <v>296</v>
      </c>
      <c r="T178" s="233" t="s">
        <v>231</v>
      </c>
      <c r="U178" s="219">
        <v>0.45200000000000001</v>
      </c>
      <c r="V178" s="219">
        <f>ROUND(E178*U178,2)</f>
        <v>10.46</v>
      </c>
      <c r="W178" s="219"/>
      <c r="X178" s="219" t="s">
        <v>297</v>
      </c>
      <c r="Y178" s="210"/>
      <c r="Z178" s="210"/>
      <c r="AA178" s="210"/>
      <c r="AB178" s="210"/>
      <c r="AC178" s="210"/>
      <c r="AD178" s="210"/>
      <c r="AE178" s="210"/>
      <c r="AF178" s="210"/>
      <c r="AG178" s="210" t="s">
        <v>298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7" t="s">
        <v>1317</v>
      </c>
      <c r="D179" s="253"/>
      <c r="E179" s="254">
        <v>23.15</v>
      </c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300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ht="22.5" outlineLevel="1" x14ac:dyDescent="0.2">
      <c r="A180" s="227">
        <v>66</v>
      </c>
      <c r="B180" s="228" t="s">
        <v>1318</v>
      </c>
      <c r="C180" s="246" t="s">
        <v>1319</v>
      </c>
      <c r="D180" s="229" t="s">
        <v>344</v>
      </c>
      <c r="E180" s="230">
        <v>24.307500000000001</v>
      </c>
      <c r="F180" s="231"/>
      <c r="G180" s="232">
        <f>ROUND(E180*F180,2)</f>
        <v>0</v>
      </c>
      <c r="H180" s="231"/>
      <c r="I180" s="232">
        <f>ROUND(E180*H180,2)</f>
        <v>0</v>
      </c>
      <c r="J180" s="231"/>
      <c r="K180" s="232">
        <f>ROUND(E180*J180,2)</f>
        <v>0</v>
      </c>
      <c r="L180" s="232">
        <v>21</v>
      </c>
      <c r="M180" s="232">
        <f>G180*(1+L180/100)</f>
        <v>0</v>
      </c>
      <c r="N180" s="232">
        <v>0.129</v>
      </c>
      <c r="O180" s="232">
        <f>ROUND(E180*N180,2)</f>
        <v>3.14</v>
      </c>
      <c r="P180" s="232">
        <v>0</v>
      </c>
      <c r="Q180" s="232">
        <f>ROUND(E180*P180,2)</f>
        <v>0</v>
      </c>
      <c r="R180" s="232"/>
      <c r="S180" s="232" t="s">
        <v>230</v>
      </c>
      <c r="T180" s="233" t="s">
        <v>231</v>
      </c>
      <c r="U180" s="219">
        <v>0</v>
      </c>
      <c r="V180" s="219">
        <f>ROUND(E180*U180,2)</f>
        <v>0</v>
      </c>
      <c r="W180" s="219"/>
      <c r="X180" s="219" t="s">
        <v>471</v>
      </c>
      <c r="Y180" s="210"/>
      <c r="Z180" s="210"/>
      <c r="AA180" s="210"/>
      <c r="AB180" s="210"/>
      <c r="AC180" s="210"/>
      <c r="AD180" s="210"/>
      <c r="AE180" s="210"/>
      <c r="AF180" s="210"/>
      <c r="AG180" s="210" t="s">
        <v>472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7"/>
      <c r="B181" s="218"/>
      <c r="C181" s="257" t="s">
        <v>1320</v>
      </c>
      <c r="D181" s="253"/>
      <c r="E181" s="254">
        <v>24.31</v>
      </c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0"/>
      <c r="Z181" s="210"/>
      <c r="AA181" s="210"/>
      <c r="AB181" s="210"/>
      <c r="AC181" s="210"/>
      <c r="AD181" s="210"/>
      <c r="AE181" s="210"/>
      <c r="AF181" s="210"/>
      <c r="AG181" s="210" t="s">
        <v>300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x14ac:dyDescent="0.2">
      <c r="A182" s="221" t="s">
        <v>225</v>
      </c>
      <c r="B182" s="222" t="s">
        <v>112</v>
      </c>
      <c r="C182" s="245" t="s">
        <v>113</v>
      </c>
      <c r="D182" s="223"/>
      <c r="E182" s="224"/>
      <c r="F182" s="225"/>
      <c r="G182" s="225">
        <f>SUMIF(AG183:AG203,"&lt;&gt;NOR",G183:G203)</f>
        <v>0</v>
      </c>
      <c r="H182" s="225"/>
      <c r="I182" s="225">
        <f>SUM(I183:I203)</f>
        <v>0</v>
      </c>
      <c r="J182" s="225"/>
      <c r="K182" s="225">
        <f>SUM(K183:K203)</f>
        <v>0</v>
      </c>
      <c r="L182" s="225"/>
      <c r="M182" s="225">
        <f>SUM(M183:M203)</f>
        <v>0</v>
      </c>
      <c r="N182" s="225"/>
      <c r="O182" s="225">
        <f>SUM(O183:O203)</f>
        <v>8.36</v>
      </c>
      <c r="P182" s="225"/>
      <c r="Q182" s="225">
        <f>SUM(Q183:Q203)</f>
        <v>0</v>
      </c>
      <c r="R182" s="225"/>
      <c r="S182" s="225"/>
      <c r="T182" s="226"/>
      <c r="U182" s="220"/>
      <c r="V182" s="220">
        <f>SUM(V183:V203)</f>
        <v>129.77000000000001</v>
      </c>
      <c r="W182" s="220"/>
      <c r="X182" s="220"/>
      <c r="AG182" t="s">
        <v>226</v>
      </c>
    </row>
    <row r="183" spans="1:60" ht="22.5" outlineLevel="1" x14ac:dyDescent="0.2">
      <c r="A183" s="227">
        <v>67</v>
      </c>
      <c r="B183" s="228" t="s">
        <v>1321</v>
      </c>
      <c r="C183" s="246" t="s">
        <v>1322</v>
      </c>
      <c r="D183" s="229" t="s">
        <v>344</v>
      </c>
      <c r="E183" s="230">
        <v>9.5299999999999994</v>
      </c>
      <c r="F183" s="231"/>
      <c r="G183" s="232">
        <f>ROUND(E183*F183,2)</f>
        <v>0</v>
      </c>
      <c r="H183" s="231"/>
      <c r="I183" s="232">
        <f>ROUND(E183*H183,2)</f>
        <v>0</v>
      </c>
      <c r="J183" s="231"/>
      <c r="K183" s="232">
        <f>ROUND(E183*J183,2)</f>
        <v>0</v>
      </c>
      <c r="L183" s="232">
        <v>21</v>
      </c>
      <c r="M183" s="232">
        <f>G183*(1+L183/100)</f>
        <v>0</v>
      </c>
      <c r="N183" s="232">
        <v>3.0699999999999998E-3</v>
      </c>
      <c r="O183" s="232">
        <f>ROUND(E183*N183,2)</f>
        <v>0.03</v>
      </c>
      <c r="P183" s="232">
        <v>0</v>
      </c>
      <c r="Q183" s="232">
        <f>ROUND(E183*P183,2)</f>
        <v>0</v>
      </c>
      <c r="R183" s="232"/>
      <c r="S183" s="232" t="s">
        <v>230</v>
      </c>
      <c r="T183" s="233" t="s">
        <v>231</v>
      </c>
      <c r="U183" s="219">
        <v>0.31</v>
      </c>
      <c r="V183" s="219">
        <f>ROUND(E183*U183,2)</f>
        <v>2.95</v>
      </c>
      <c r="W183" s="219"/>
      <c r="X183" s="219" t="s">
        <v>297</v>
      </c>
      <c r="Y183" s="210"/>
      <c r="Z183" s="210"/>
      <c r="AA183" s="210"/>
      <c r="AB183" s="210"/>
      <c r="AC183" s="210"/>
      <c r="AD183" s="210"/>
      <c r="AE183" s="210"/>
      <c r="AF183" s="210"/>
      <c r="AG183" s="210" t="s">
        <v>298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17"/>
      <c r="B184" s="218"/>
      <c r="C184" s="257" t="s">
        <v>1323</v>
      </c>
      <c r="D184" s="253"/>
      <c r="E184" s="254">
        <v>9.5299999999999994</v>
      </c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0"/>
      <c r="Z184" s="210"/>
      <c r="AA184" s="210"/>
      <c r="AB184" s="210"/>
      <c r="AC184" s="210"/>
      <c r="AD184" s="210"/>
      <c r="AE184" s="210"/>
      <c r="AF184" s="210"/>
      <c r="AG184" s="210" t="s">
        <v>300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27">
        <v>68</v>
      </c>
      <c r="B185" s="228" t="s">
        <v>1324</v>
      </c>
      <c r="C185" s="246" t="s">
        <v>1325</v>
      </c>
      <c r="D185" s="229" t="s">
        <v>344</v>
      </c>
      <c r="E185" s="230">
        <v>5.0999999999999996</v>
      </c>
      <c r="F185" s="231"/>
      <c r="G185" s="232">
        <f>ROUND(E185*F185,2)</f>
        <v>0</v>
      </c>
      <c r="H185" s="231"/>
      <c r="I185" s="232">
        <f>ROUND(E185*H185,2)</f>
        <v>0</v>
      </c>
      <c r="J185" s="231"/>
      <c r="K185" s="232">
        <f>ROUND(E185*J185,2)</f>
        <v>0</v>
      </c>
      <c r="L185" s="232">
        <v>21</v>
      </c>
      <c r="M185" s="232">
        <f>G185*(1+L185/100)</f>
        <v>0</v>
      </c>
      <c r="N185" s="232">
        <v>4.0000000000000003E-5</v>
      </c>
      <c r="O185" s="232">
        <f>ROUND(E185*N185,2)</f>
        <v>0</v>
      </c>
      <c r="P185" s="232">
        <v>0</v>
      </c>
      <c r="Q185" s="232">
        <f>ROUND(E185*P185,2)</f>
        <v>0</v>
      </c>
      <c r="R185" s="232"/>
      <c r="S185" s="232" t="s">
        <v>296</v>
      </c>
      <c r="T185" s="233" t="s">
        <v>231</v>
      </c>
      <c r="U185" s="219">
        <v>7.8E-2</v>
      </c>
      <c r="V185" s="219">
        <f>ROUND(E185*U185,2)</f>
        <v>0.4</v>
      </c>
      <c r="W185" s="219"/>
      <c r="X185" s="219" t="s">
        <v>297</v>
      </c>
      <c r="Y185" s="210"/>
      <c r="Z185" s="210"/>
      <c r="AA185" s="210"/>
      <c r="AB185" s="210"/>
      <c r="AC185" s="210"/>
      <c r="AD185" s="210"/>
      <c r="AE185" s="210"/>
      <c r="AF185" s="210"/>
      <c r="AG185" s="210" t="s">
        <v>298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17"/>
      <c r="B186" s="218"/>
      <c r="C186" s="257" t="s">
        <v>1326</v>
      </c>
      <c r="D186" s="253"/>
      <c r="E186" s="254">
        <v>5.0999999999999996</v>
      </c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0"/>
      <c r="Z186" s="210"/>
      <c r="AA186" s="210"/>
      <c r="AB186" s="210"/>
      <c r="AC186" s="210"/>
      <c r="AD186" s="210"/>
      <c r="AE186" s="210"/>
      <c r="AF186" s="210"/>
      <c r="AG186" s="210" t="s">
        <v>300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ht="22.5" outlineLevel="1" x14ac:dyDescent="0.2">
      <c r="A187" s="227">
        <v>69</v>
      </c>
      <c r="B187" s="228" t="s">
        <v>1327</v>
      </c>
      <c r="C187" s="246" t="s">
        <v>1328</v>
      </c>
      <c r="D187" s="229" t="s">
        <v>344</v>
      </c>
      <c r="E187" s="230">
        <v>12.48</v>
      </c>
      <c r="F187" s="231"/>
      <c r="G187" s="232">
        <f>ROUND(E187*F187,2)</f>
        <v>0</v>
      </c>
      <c r="H187" s="231"/>
      <c r="I187" s="232">
        <f>ROUND(E187*H187,2)</f>
        <v>0</v>
      </c>
      <c r="J187" s="231"/>
      <c r="K187" s="232">
        <f>ROUND(E187*J187,2)</f>
        <v>0</v>
      </c>
      <c r="L187" s="232">
        <v>21</v>
      </c>
      <c r="M187" s="232">
        <f>G187*(1+L187/100)</f>
        <v>0</v>
      </c>
      <c r="N187" s="232">
        <v>5.1229999999999998E-2</v>
      </c>
      <c r="O187" s="232">
        <f>ROUND(E187*N187,2)</f>
        <v>0.64</v>
      </c>
      <c r="P187" s="232">
        <v>0</v>
      </c>
      <c r="Q187" s="232">
        <f>ROUND(E187*P187,2)</f>
        <v>0</v>
      </c>
      <c r="R187" s="232"/>
      <c r="S187" s="232" t="s">
        <v>296</v>
      </c>
      <c r="T187" s="233" t="s">
        <v>231</v>
      </c>
      <c r="U187" s="219">
        <v>0.90800000000000003</v>
      </c>
      <c r="V187" s="219">
        <f>ROUND(E187*U187,2)</f>
        <v>11.33</v>
      </c>
      <c r="W187" s="219"/>
      <c r="X187" s="219" t="s">
        <v>297</v>
      </c>
      <c r="Y187" s="210"/>
      <c r="Z187" s="210"/>
      <c r="AA187" s="210"/>
      <c r="AB187" s="210"/>
      <c r="AC187" s="210"/>
      <c r="AD187" s="210"/>
      <c r="AE187" s="210"/>
      <c r="AF187" s="210"/>
      <c r="AG187" s="210" t="s">
        <v>298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17"/>
      <c r="B188" s="218"/>
      <c r="C188" s="257" t="s">
        <v>1329</v>
      </c>
      <c r="D188" s="253"/>
      <c r="E188" s="254">
        <v>3.28</v>
      </c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0"/>
      <c r="Z188" s="210"/>
      <c r="AA188" s="210"/>
      <c r="AB188" s="210"/>
      <c r="AC188" s="210"/>
      <c r="AD188" s="210"/>
      <c r="AE188" s="210"/>
      <c r="AF188" s="210"/>
      <c r="AG188" s="210" t="s">
        <v>300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17"/>
      <c r="B189" s="218"/>
      <c r="C189" s="257" t="s">
        <v>1330</v>
      </c>
      <c r="D189" s="253"/>
      <c r="E189" s="254">
        <v>4.82</v>
      </c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0"/>
      <c r="Z189" s="210"/>
      <c r="AA189" s="210"/>
      <c r="AB189" s="210"/>
      <c r="AC189" s="210"/>
      <c r="AD189" s="210"/>
      <c r="AE189" s="210"/>
      <c r="AF189" s="210"/>
      <c r="AG189" s="210" t="s">
        <v>300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17"/>
      <c r="B190" s="218"/>
      <c r="C190" s="257" t="s">
        <v>1331</v>
      </c>
      <c r="D190" s="253"/>
      <c r="E190" s="254">
        <v>4.38</v>
      </c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0"/>
      <c r="Z190" s="210"/>
      <c r="AA190" s="210"/>
      <c r="AB190" s="210"/>
      <c r="AC190" s="210"/>
      <c r="AD190" s="210"/>
      <c r="AE190" s="210"/>
      <c r="AF190" s="210"/>
      <c r="AG190" s="210" t="s">
        <v>300</v>
      </c>
      <c r="AH190" s="210">
        <v>0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27">
        <v>70</v>
      </c>
      <c r="B191" s="228" t="s">
        <v>1332</v>
      </c>
      <c r="C191" s="246" t="s">
        <v>1333</v>
      </c>
      <c r="D191" s="229" t="s">
        <v>344</v>
      </c>
      <c r="E191" s="230">
        <v>20.065000000000001</v>
      </c>
      <c r="F191" s="231"/>
      <c r="G191" s="232">
        <f>ROUND(E191*F191,2)</f>
        <v>0</v>
      </c>
      <c r="H191" s="231"/>
      <c r="I191" s="232">
        <f>ROUND(E191*H191,2)</f>
        <v>0</v>
      </c>
      <c r="J191" s="231"/>
      <c r="K191" s="232">
        <f>ROUND(E191*J191,2)</f>
        <v>0</v>
      </c>
      <c r="L191" s="232">
        <v>21</v>
      </c>
      <c r="M191" s="232">
        <f>G191*(1+L191/100)</f>
        <v>0</v>
      </c>
      <c r="N191" s="232">
        <v>4.4139999999999999E-2</v>
      </c>
      <c r="O191" s="232">
        <f>ROUND(E191*N191,2)</f>
        <v>0.89</v>
      </c>
      <c r="P191" s="232">
        <v>0</v>
      </c>
      <c r="Q191" s="232">
        <f>ROUND(E191*P191,2)</f>
        <v>0</v>
      </c>
      <c r="R191" s="232"/>
      <c r="S191" s="232" t="s">
        <v>230</v>
      </c>
      <c r="T191" s="233" t="s">
        <v>231</v>
      </c>
      <c r="U191" s="219">
        <v>0.504</v>
      </c>
      <c r="V191" s="219">
        <f>ROUND(E191*U191,2)</f>
        <v>10.11</v>
      </c>
      <c r="W191" s="219"/>
      <c r="X191" s="219" t="s">
        <v>297</v>
      </c>
      <c r="Y191" s="210"/>
      <c r="Z191" s="210"/>
      <c r="AA191" s="210"/>
      <c r="AB191" s="210"/>
      <c r="AC191" s="210"/>
      <c r="AD191" s="210"/>
      <c r="AE191" s="210"/>
      <c r="AF191" s="210"/>
      <c r="AG191" s="210" t="s">
        <v>298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57" t="s">
        <v>1334</v>
      </c>
      <c r="D192" s="253"/>
      <c r="E192" s="254">
        <v>20.07</v>
      </c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0"/>
      <c r="Z192" s="210"/>
      <c r="AA192" s="210"/>
      <c r="AB192" s="210"/>
      <c r="AC192" s="210"/>
      <c r="AD192" s="210"/>
      <c r="AE192" s="210"/>
      <c r="AF192" s="210"/>
      <c r="AG192" s="210" t="s">
        <v>300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27">
        <v>71</v>
      </c>
      <c r="B193" s="228" t="s">
        <v>1335</v>
      </c>
      <c r="C193" s="246" t="s">
        <v>1336</v>
      </c>
      <c r="D193" s="229" t="s">
        <v>344</v>
      </c>
      <c r="E193" s="230">
        <v>140.79740000000001</v>
      </c>
      <c r="F193" s="231"/>
      <c r="G193" s="232">
        <f>ROUND(E193*F193,2)</f>
        <v>0</v>
      </c>
      <c r="H193" s="231"/>
      <c r="I193" s="232">
        <f>ROUND(E193*H193,2)</f>
        <v>0</v>
      </c>
      <c r="J193" s="231"/>
      <c r="K193" s="232">
        <f>ROUND(E193*J193,2)</f>
        <v>0</v>
      </c>
      <c r="L193" s="232">
        <v>21</v>
      </c>
      <c r="M193" s="232">
        <f>G193*(1+L193/100)</f>
        <v>0</v>
      </c>
      <c r="N193" s="232">
        <v>4.7660000000000001E-2</v>
      </c>
      <c r="O193" s="232">
        <f>ROUND(E193*N193,2)</f>
        <v>6.71</v>
      </c>
      <c r="P193" s="232">
        <v>0</v>
      </c>
      <c r="Q193" s="232">
        <f>ROUND(E193*P193,2)</f>
        <v>0</v>
      </c>
      <c r="R193" s="232"/>
      <c r="S193" s="232" t="s">
        <v>230</v>
      </c>
      <c r="T193" s="233" t="s">
        <v>231</v>
      </c>
      <c r="U193" s="219">
        <v>0.65600000000000003</v>
      </c>
      <c r="V193" s="219">
        <f>ROUND(E193*U193,2)</f>
        <v>92.36</v>
      </c>
      <c r="W193" s="219"/>
      <c r="X193" s="219" t="s">
        <v>297</v>
      </c>
      <c r="Y193" s="210"/>
      <c r="Z193" s="210"/>
      <c r="AA193" s="210"/>
      <c r="AB193" s="210"/>
      <c r="AC193" s="210"/>
      <c r="AD193" s="210"/>
      <c r="AE193" s="210"/>
      <c r="AF193" s="210"/>
      <c r="AG193" s="210" t="s">
        <v>298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57" t="s">
        <v>1337</v>
      </c>
      <c r="D194" s="253"/>
      <c r="E194" s="254">
        <v>59.53</v>
      </c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0"/>
      <c r="Z194" s="210"/>
      <c r="AA194" s="210"/>
      <c r="AB194" s="210"/>
      <c r="AC194" s="210"/>
      <c r="AD194" s="210"/>
      <c r="AE194" s="210"/>
      <c r="AF194" s="210"/>
      <c r="AG194" s="210" t="s">
        <v>300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17"/>
      <c r="B195" s="218"/>
      <c r="C195" s="257" t="s">
        <v>1338</v>
      </c>
      <c r="D195" s="253"/>
      <c r="E195" s="254">
        <v>43.7</v>
      </c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0"/>
      <c r="Z195" s="210"/>
      <c r="AA195" s="210"/>
      <c r="AB195" s="210"/>
      <c r="AC195" s="210"/>
      <c r="AD195" s="210"/>
      <c r="AE195" s="210"/>
      <c r="AF195" s="210"/>
      <c r="AG195" s="210" t="s">
        <v>300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57" t="s">
        <v>1339</v>
      </c>
      <c r="D196" s="253"/>
      <c r="E196" s="254">
        <v>18.899999999999999</v>
      </c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300</v>
      </c>
      <c r="AH196" s="210">
        <v>0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17"/>
      <c r="B197" s="218"/>
      <c r="C197" s="257" t="s">
        <v>1340</v>
      </c>
      <c r="D197" s="253"/>
      <c r="E197" s="254">
        <v>18.670000000000002</v>
      </c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0"/>
      <c r="Z197" s="210"/>
      <c r="AA197" s="210"/>
      <c r="AB197" s="210"/>
      <c r="AC197" s="210"/>
      <c r="AD197" s="210"/>
      <c r="AE197" s="210"/>
      <c r="AF197" s="210"/>
      <c r="AG197" s="210" t="s">
        <v>300</v>
      </c>
      <c r="AH197" s="210">
        <v>0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ht="22.5" outlineLevel="1" x14ac:dyDescent="0.2">
      <c r="A198" s="227">
        <v>72</v>
      </c>
      <c r="B198" s="228" t="s">
        <v>1341</v>
      </c>
      <c r="C198" s="246" t="s">
        <v>1342</v>
      </c>
      <c r="D198" s="229" t="s">
        <v>344</v>
      </c>
      <c r="E198" s="230">
        <v>9.5299999999999994</v>
      </c>
      <c r="F198" s="231"/>
      <c r="G198" s="232">
        <f>ROUND(E198*F198,2)</f>
        <v>0</v>
      </c>
      <c r="H198" s="231"/>
      <c r="I198" s="232">
        <f>ROUND(E198*H198,2)</f>
        <v>0</v>
      </c>
      <c r="J198" s="231"/>
      <c r="K198" s="232">
        <f>ROUND(E198*J198,2)</f>
        <v>0</v>
      </c>
      <c r="L198" s="232">
        <v>21</v>
      </c>
      <c r="M198" s="232">
        <f>G198*(1+L198/100)</f>
        <v>0</v>
      </c>
      <c r="N198" s="232">
        <v>9.3200000000000002E-3</v>
      </c>
      <c r="O198" s="232">
        <f>ROUND(E198*N198,2)</f>
        <v>0.09</v>
      </c>
      <c r="P198" s="232">
        <v>0</v>
      </c>
      <c r="Q198" s="232">
        <f>ROUND(E198*P198,2)</f>
        <v>0</v>
      </c>
      <c r="R198" s="232"/>
      <c r="S198" s="232" t="s">
        <v>230</v>
      </c>
      <c r="T198" s="233" t="s">
        <v>231</v>
      </c>
      <c r="U198" s="219">
        <v>0.85699999999999998</v>
      </c>
      <c r="V198" s="219">
        <f>ROUND(E198*U198,2)</f>
        <v>8.17</v>
      </c>
      <c r="W198" s="219"/>
      <c r="X198" s="219" t="s">
        <v>297</v>
      </c>
      <c r="Y198" s="210"/>
      <c r="Z198" s="210"/>
      <c r="AA198" s="210"/>
      <c r="AB198" s="210"/>
      <c r="AC198" s="210"/>
      <c r="AD198" s="210"/>
      <c r="AE198" s="210"/>
      <c r="AF198" s="210"/>
      <c r="AG198" s="210" t="s">
        <v>298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17"/>
      <c r="B199" s="218"/>
      <c r="C199" s="257" t="s">
        <v>1323</v>
      </c>
      <c r="D199" s="253"/>
      <c r="E199" s="254">
        <v>9.5299999999999994</v>
      </c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0"/>
      <c r="Z199" s="210"/>
      <c r="AA199" s="210"/>
      <c r="AB199" s="210"/>
      <c r="AC199" s="210"/>
      <c r="AD199" s="210"/>
      <c r="AE199" s="210"/>
      <c r="AF199" s="210"/>
      <c r="AG199" s="210" t="s">
        <v>300</v>
      </c>
      <c r="AH199" s="210">
        <v>0</v>
      </c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27">
        <v>73</v>
      </c>
      <c r="B200" s="228" t="s">
        <v>1343</v>
      </c>
      <c r="C200" s="246" t="s">
        <v>1344</v>
      </c>
      <c r="D200" s="229" t="s">
        <v>368</v>
      </c>
      <c r="E200" s="230">
        <v>2.5</v>
      </c>
      <c r="F200" s="231"/>
      <c r="G200" s="232">
        <f>ROUND(E200*F200,2)</f>
        <v>0</v>
      </c>
      <c r="H200" s="231"/>
      <c r="I200" s="232">
        <f>ROUND(E200*H200,2)</f>
        <v>0</v>
      </c>
      <c r="J200" s="231"/>
      <c r="K200" s="232">
        <f>ROUND(E200*J200,2)</f>
        <v>0</v>
      </c>
      <c r="L200" s="232">
        <v>21</v>
      </c>
      <c r="M200" s="232">
        <f>G200*(1+L200/100)</f>
        <v>0</v>
      </c>
      <c r="N200" s="232">
        <v>5.1000000000000004E-4</v>
      </c>
      <c r="O200" s="232">
        <f>ROUND(E200*N200,2)</f>
        <v>0</v>
      </c>
      <c r="P200" s="232">
        <v>0</v>
      </c>
      <c r="Q200" s="232">
        <f>ROUND(E200*P200,2)</f>
        <v>0</v>
      </c>
      <c r="R200" s="232"/>
      <c r="S200" s="232" t="s">
        <v>296</v>
      </c>
      <c r="T200" s="233" t="s">
        <v>231</v>
      </c>
      <c r="U200" s="219">
        <v>0.16</v>
      </c>
      <c r="V200" s="219">
        <f>ROUND(E200*U200,2)</f>
        <v>0.4</v>
      </c>
      <c r="W200" s="219"/>
      <c r="X200" s="219" t="s">
        <v>297</v>
      </c>
      <c r="Y200" s="210"/>
      <c r="Z200" s="210"/>
      <c r="AA200" s="210"/>
      <c r="AB200" s="210"/>
      <c r="AC200" s="210"/>
      <c r="AD200" s="210"/>
      <c r="AE200" s="210"/>
      <c r="AF200" s="210"/>
      <c r="AG200" s="210" t="s">
        <v>298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/>
      <c r="B201" s="218"/>
      <c r="C201" s="257" t="s">
        <v>1345</v>
      </c>
      <c r="D201" s="253"/>
      <c r="E201" s="254">
        <v>2.5</v>
      </c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0"/>
      <c r="Z201" s="210"/>
      <c r="AA201" s="210"/>
      <c r="AB201" s="210"/>
      <c r="AC201" s="210"/>
      <c r="AD201" s="210"/>
      <c r="AE201" s="210"/>
      <c r="AF201" s="210"/>
      <c r="AG201" s="210" t="s">
        <v>300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27">
        <v>74</v>
      </c>
      <c r="B202" s="228" t="s">
        <v>1346</v>
      </c>
      <c r="C202" s="246" t="s">
        <v>1347</v>
      </c>
      <c r="D202" s="229" t="s">
        <v>344</v>
      </c>
      <c r="E202" s="230">
        <v>9.5299999999999994</v>
      </c>
      <c r="F202" s="231"/>
      <c r="G202" s="232">
        <f>ROUND(E202*F202,2)</f>
        <v>0</v>
      </c>
      <c r="H202" s="231"/>
      <c r="I202" s="232">
        <f>ROUND(E202*H202,2)</f>
        <v>0</v>
      </c>
      <c r="J202" s="231"/>
      <c r="K202" s="232">
        <f>ROUND(E202*J202,2)</f>
        <v>0</v>
      </c>
      <c r="L202" s="232">
        <v>21</v>
      </c>
      <c r="M202" s="232">
        <f>G202*(1+L202/100)</f>
        <v>0</v>
      </c>
      <c r="N202" s="232">
        <v>0</v>
      </c>
      <c r="O202" s="232">
        <f>ROUND(E202*N202,2)</f>
        <v>0</v>
      </c>
      <c r="P202" s="232">
        <v>0</v>
      </c>
      <c r="Q202" s="232">
        <f>ROUND(E202*P202,2)</f>
        <v>0</v>
      </c>
      <c r="R202" s="232"/>
      <c r="S202" s="232" t="s">
        <v>230</v>
      </c>
      <c r="T202" s="233" t="s">
        <v>231</v>
      </c>
      <c r="U202" s="219">
        <v>0.42474000000000001</v>
      </c>
      <c r="V202" s="219">
        <f>ROUND(E202*U202,2)</f>
        <v>4.05</v>
      </c>
      <c r="W202" s="219"/>
      <c r="X202" s="219" t="s">
        <v>297</v>
      </c>
      <c r="Y202" s="210"/>
      <c r="Z202" s="210"/>
      <c r="AA202" s="210"/>
      <c r="AB202" s="210"/>
      <c r="AC202" s="210"/>
      <c r="AD202" s="210"/>
      <c r="AE202" s="210"/>
      <c r="AF202" s="210"/>
      <c r="AG202" s="210" t="s">
        <v>298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17"/>
      <c r="B203" s="218"/>
      <c r="C203" s="257" t="s">
        <v>1348</v>
      </c>
      <c r="D203" s="253"/>
      <c r="E203" s="254">
        <v>9.5299999999999994</v>
      </c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0"/>
      <c r="Z203" s="210"/>
      <c r="AA203" s="210"/>
      <c r="AB203" s="210"/>
      <c r="AC203" s="210"/>
      <c r="AD203" s="210"/>
      <c r="AE203" s="210"/>
      <c r="AF203" s="210"/>
      <c r="AG203" s="210" t="s">
        <v>300</v>
      </c>
      <c r="AH203" s="210">
        <v>5</v>
      </c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x14ac:dyDescent="0.2">
      <c r="A204" s="221" t="s">
        <v>225</v>
      </c>
      <c r="B204" s="222" t="s">
        <v>114</v>
      </c>
      <c r="C204" s="245" t="s">
        <v>115</v>
      </c>
      <c r="D204" s="223"/>
      <c r="E204" s="224"/>
      <c r="F204" s="225"/>
      <c r="G204" s="225">
        <f>SUMIF(AG205:AG223,"&lt;&gt;NOR",G205:G223)</f>
        <v>0</v>
      </c>
      <c r="H204" s="225"/>
      <c r="I204" s="225">
        <f>SUM(I205:I223)</f>
        <v>0</v>
      </c>
      <c r="J204" s="225"/>
      <c r="K204" s="225">
        <f>SUM(K205:K223)</f>
        <v>0</v>
      </c>
      <c r="L204" s="225"/>
      <c r="M204" s="225">
        <f>SUM(M205:M223)</f>
        <v>0</v>
      </c>
      <c r="N204" s="225"/>
      <c r="O204" s="225">
        <f>SUM(O205:O223)</f>
        <v>3.8400000000000003</v>
      </c>
      <c r="P204" s="225"/>
      <c r="Q204" s="225">
        <f>SUM(Q205:Q223)</f>
        <v>0</v>
      </c>
      <c r="R204" s="225"/>
      <c r="S204" s="225"/>
      <c r="T204" s="226"/>
      <c r="U204" s="220"/>
      <c r="V204" s="220">
        <f>SUM(V205:V223)</f>
        <v>86.85</v>
      </c>
      <c r="W204" s="220"/>
      <c r="X204" s="220"/>
      <c r="AG204" t="s">
        <v>226</v>
      </c>
    </row>
    <row r="205" spans="1:60" ht="22.5" outlineLevel="1" x14ac:dyDescent="0.2">
      <c r="A205" s="227">
        <v>75</v>
      </c>
      <c r="B205" s="228" t="s">
        <v>1349</v>
      </c>
      <c r="C205" s="246" t="s">
        <v>1350</v>
      </c>
      <c r="D205" s="229" t="s">
        <v>344</v>
      </c>
      <c r="E205" s="230">
        <v>71.114199999999997</v>
      </c>
      <c r="F205" s="231"/>
      <c r="G205" s="232">
        <f>ROUND(E205*F205,2)</f>
        <v>0</v>
      </c>
      <c r="H205" s="231"/>
      <c r="I205" s="232">
        <f>ROUND(E205*H205,2)</f>
        <v>0</v>
      </c>
      <c r="J205" s="231"/>
      <c r="K205" s="232">
        <f>ROUND(E205*J205,2)</f>
        <v>0</v>
      </c>
      <c r="L205" s="232">
        <v>21</v>
      </c>
      <c r="M205" s="232">
        <f>G205*(1+L205/100)</f>
        <v>0</v>
      </c>
      <c r="N205" s="232">
        <v>2.4199999999999998E-3</v>
      </c>
      <c r="O205" s="232">
        <f>ROUND(E205*N205,2)</f>
        <v>0.17</v>
      </c>
      <c r="P205" s="232">
        <v>0</v>
      </c>
      <c r="Q205" s="232">
        <f>ROUND(E205*P205,2)</f>
        <v>0</v>
      </c>
      <c r="R205" s="232"/>
      <c r="S205" s="232" t="s">
        <v>230</v>
      </c>
      <c r="T205" s="233" t="s">
        <v>231</v>
      </c>
      <c r="U205" s="219">
        <v>0.22400999999999999</v>
      </c>
      <c r="V205" s="219">
        <f>ROUND(E205*U205,2)</f>
        <v>15.93</v>
      </c>
      <c r="W205" s="219"/>
      <c r="X205" s="219" t="s">
        <v>297</v>
      </c>
      <c r="Y205" s="210"/>
      <c r="Z205" s="210"/>
      <c r="AA205" s="210"/>
      <c r="AB205" s="210"/>
      <c r="AC205" s="210"/>
      <c r="AD205" s="210"/>
      <c r="AE205" s="210"/>
      <c r="AF205" s="210"/>
      <c r="AG205" s="210" t="s">
        <v>298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7"/>
      <c r="B206" s="218"/>
      <c r="C206" s="257" t="s">
        <v>1351</v>
      </c>
      <c r="D206" s="253"/>
      <c r="E206" s="254">
        <v>71.11</v>
      </c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0"/>
      <c r="Z206" s="210"/>
      <c r="AA206" s="210"/>
      <c r="AB206" s="210"/>
      <c r="AC206" s="210"/>
      <c r="AD206" s="210"/>
      <c r="AE206" s="210"/>
      <c r="AF206" s="210"/>
      <c r="AG206" s="210" t="s">
        <v>300</v>
      </c>
      <c r="AH206" s="210">
        <v>5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27">
        <v>76</v>
      </c>
      <c r="B207" s="228" t="s">
        <v>1352</v>
      </c>
      <c r="C207" s="246" t="s">
        <v>1353</v>
      </c>
      <c r="D207" s="229" t="s">
        <v>344</v>
      </c>
      <c r="E207" s="230">
        <v>5.0999999999999996</v>
      </c>
      <c r="F207" s="231"/>
      <c r="G207" s="232">
        <f>ROUND(E207*F207,2)</f>
        <v>0</v>
      </c>
      <c r="H207" s="231"/>
      <c r="I207" s="232">
        <f>ROUND(E207*H207,2)</f>
        <v>0</v>
      </c>
      <c r="J207" s="231"/>
      <c r="K207" s="232">
        <f>ROUND(E207*J207,2)</f>
        <v>0</v>
      </c>
      <c r="L207" s="232">
        <v>21</v>
      </c>
      <c r="M207" s="232">
        <f>G207*(1+L207/100)</f>
        <v>0</v>
      </c>
      <c r="N207" s="232">
        <v>4.0000000000000003E-5</v>
      </c>
      <c r="O207" s="232">
        <f>ROUND(E207*N207,2)</f>
        <v>0</v>
      </c>
      <c r="P207" s="232">
        <v>0</v>
      </c>
      <c r="Q207" s="232">
        <f>ROUND(E207*P207,2)</f>
        <v>0</v>
      </c>
      <c r="R207" s="232"/>
      <c r="S207" s="232" t="s">
        <v>296</v>
      </c>
      <c r="T207" s="233" t="s">
        <v>231</v>
      </c>
      <c r="U207" s="219">
        <v>7.8E-2</v>
      </c>
      <c r="V207" s="219">
        <f>ROUND(E207*U207,2)</f>
        <v>0.4</v>
      </c>
      <c r="W207" s="219"/>
      <c r="X207" s="219" t="s">
        <v>297</v>
      </c>
      <c r="Y207" s="210"/>
      <c r="Z207" s="210"/>
      <c r="AA207" s="210"/>
      <c r="AB207" s="210"/>
      <c r="AC207" s="210"/>
      <c r="AD207" s="210"/>
      <c r="AE207" s="210"/>
      <c r="AF207" s="210"/>
      <c r="AG207" s="210" t="s">
        <v>298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57" t="s">
        <v>1326</v>
      </c>
      <c r="D208" s="253"/>
      <c r="E208" s="254">
        <v>5.0999999999999996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300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1" x14ac:dyDescent="0.2">
      <c r="A209" s="227">
        <v>77</v>
      </c>
      <c r="B209" s="228" t="s">
        <v>1354</v>
      </c>
      <c r="C209" s="246" t="s">
        <v>1344</v>
      </c>
      <c r="D209" s="229" t="s">
        <v>368</v>
      </c>
      <c r="E209" s="230">
        <v>13</v>
      </c>
      <c r="F209" s="231"/>
      <c r="G209" s="232">
        <f>ROUND(E209*F209,2)</f>
        <v>0</v>
      </c>
      <c r="H209" s="231"/>
      <c r="I209" s="232">
        <f>ROUND(E209*H209,2)</f>
        <v>0</v>
      </c>
      <c r="J209" s="231"/>
      <c r="K209" s="232">
        <f>ROUND(E209*J209,2)</f>
        <v>0</v>
      </c>
      <c r="L209" s="232">
        <v>21</v>
      </c>
      <c r="M209" s="232">
        <f>G209*(1+L209/100)</f>
        <v>0</v>
      </c>
      <c r="N209" s="232">
        <v>5.1000000000000004E-4</v>
      </c>
      <c r="O209" s="232">
        <f>ROUND(E209*N209,2)</f>
        <v>0.01</v>
      </c>
      <c r="P209" s="232">
        <v>0</v>
      </c>
      <c r="Q209" s="232">
        <f>ROUND(E209*P209,2)</f>
        <v>0</v>
      </c>
      <c r="R209" s="232"/>
      <c r="S209" s="232" t="s">
        <v>296</v>
      </c>
      <c r="T209" s="233" t="s">
        <v>231</v>
      </c>
      <c r="U209" s="219">
        <v>0.16</v>
      </c>
      <c r="V209" s="219">
        <f>ROUND(E209*U209,2)</f>
        <v>2.08</v>
      </c>
      <c r="W209" s="219"/>
      <c r="X209" s="219" t="s">
        <v>297</v>
      </c>
      <c r="Y209" s="210"/>
      <c r="Z209" s="210"/>
      <c r="AA209" s="210"/>
      <c r="AB209" s="210"/>
      <c r="AC209" s="210"/>
      <c r="AD209" s="210"/>
      <c r="AE209" s="210"/>
      <c r="AF209" s="210"/>
      <c r="AG209" s="210" t="s">
        <v>298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17"/>
      <c r="B210" s="218"/>
      <c r="C210" s="257" t="s">
        <v>1355</v>
      </c>
      <c r="D210" s="253"/>
      <c r="E210" s="254">
        <v>13</v>
      </c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0"/>
      <c r="Z210" s="210"/>
      <c r="AA210" s="210"/>
      <c r="AB210" s="210"/>
      <c r="AC210" s="210"/>
      <c r="AD210" s="210"/>
      <c r="AE210" s="210"/>
      <c r="AF210" s="210"/>
      <c r="AG210" s="210" t="s">
        <v>300</v>
      </c>
      <c r="AH210" s="210">
        <v>0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27">
        <v>78</v>
      </c>
      <c r="B211" s="228" t="s">
        <v>1356</v>
      </c>
      <c r="C211" s="246" t="s">
        <v>1357</v>
      </c>
      <c r="D211" s="229" t="s">
        <v>344</v>
      </c>
      <c r="E211" s="230">
        <v>6.4859999999999998</v>
      </c>
      <c r="F211" s="231"/>
      <c r="G211" s="232">
        <f>ROUND(E211*F211,2)</f>
        <v>0</v>
      </c>
      <c r="H211" s="231"/>
      <c r="I211" s="232">
        <f>ROUND(E211*H211,2)</f>
        <v>0</v>
      </c>
      <c r="J211" s="231"/>
      <c r="K211" s="232">
        <f>ROUND(E211*J211,2)</f>
        <v>0</v>
      </c>
      <c r="L211" s="232">
        <v>21</v>
      </c>
      <c r="M211" s="232">
        <f>G211*(1+L211/100)</f>
        <v>0</v>
      </c>
      <c r="N211" s="232">
        <v>6.2899999999999996E-3</v>
      </c>
      <c r="O211" s="232">
        <f>ROUND(E211*N211,2)</f>
        <v>0.04</v>
      </c>
      <c r="P211" s="232">
        <v>0</v>
      </c>
      <c r="Q211" s="232">
        <f>ROUND(E211*P211,2)</f>
        <v>0</v>
      </c>
      <c r="R211" s="232"/>
      <c r="S211" s="232" t="s">
        <v>296</v>
      </c>
      <c r="T211" s="233" t="s">
        <v>231</v>
      </c>
      <c r="U211" s="219">
        <v>0.35542000000000001</v>
      </c>
      <c r="V211" s="219">
        <f>ROUND(E211*U211,2)</f>
        <v>2.31</v>
      </c>
      <c r="W211" s="219"/>
      <c r="X211" s="219" t="s">
        <v>297</v>
      </c>
      <c r="Y211" s="210"/>
      <c r="Z211" s="210"/>
      <c r="AA211" s="210"/>
      <c r="AB211" s="210"/>
      <c r="AC211" s="210"/>
      <c r="AD211" s="210"/>
      <c r="AE211" s="210"/>
      <c r="AF211" s="210"/>
      <c r="AG211" s="210" t="s">
        <v>298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57" t="s">
        <v>1358</v>
      </c>
      <c r="D212" s="253"/>
      <c r="E212" s="254">
        <v>6.49</v>
      </c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0"/>
      <c r="Z212" s="210"/>
      <c r="AA212" s="210"/>
      <c r="AB212" s="210"/>
      <c r="AC212" s="210"/>
      <c r="AD212" s="210"/>
      <c r="AE212" s="210"/>
      <c r="AF212" s="210"/>
      <c r="AG212" s="210" t="s">
        <v>300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27">
        <v>79</v>
      </c>
      <c r="B213" s="228" t="s">
        <v>1359</v>
      </c>
      <c r="C213" s="246" t="s">
        <v>1360</v>
      </c>
      <c r="D213" s="229" t="s">
        <v>344</v>
      </c>
      <c r="E213" s="230">
        <v>13.0025</v>
      </c>
      <c r="F213" s="231"/>
      <c r="G213" s="232">
        <f>ROUND(E213*F213,2)</f>
        <v>0</v>
      </c>
      <c r="H213" s="231"/>
      <c r="I213" s="232">
        <f>ROUND(E213*H213,2)</f>
        <v>0</v>
      </c>
      <c r="J213" s="231"/>
      <c r="K213" s="232">
        <f>ROUND(E213*J213,2)</f>
        <v>0</v>
      </c>
      <c r="L213" s="232">
        <v>21</v>
      </c>
      <c r="M213" s="232">
        <f>G213*(1+L213/100)</f>
        <v>0</v>
      </c>
      <c r="N213" s="232">
        <v>8.0700000000000008E-3</v>
      </c>
      <c r="O213" s="232">
        <f>ROUND(E213*N213,2)</f>
        <v>0.1</v>
      </c>
      <c r="P213" s="232">
        <v>0</v>
      </c>
      <c r="Q213" s="232">
        <f>ROUND(E213*P213,2)</f>
        <v>0</v>
      </c>
      <c r="R213" s="232"/>
      <c r="S213" s="232" t="s">
        <v>296</v>
      </c>
      <c r="T213" s="233" t="s">
        <v>231</v>
      </c>
      <c r="U213" s="219">
        <v>0.49299999999999999</v>
      </c>
      <c r="V213" s="219">
        <f>ROUND(E213*U213,2)</f>
        <v>6.41</v>
      </c>
      <c r="W213" s="219"/>
      <c r="X213" s="219" t="s">
        <v>297</v>
      </c>
      <c r="Y213" s="210"/>
      <c r="Z213" s="210"/>
      <c r="AA213" s="210"/>
      <c r="AB213" s="210"/>
      <c r="AC213" s="210"/>
      <c r="AD213" s="210"/>
      <c r="AE213" s="210"/>
      <c r="AF213" s="210"/>
      <c r="AG213" s="210" t="s">
        <v>298</v>
      </c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7"/>
      <c r="B214" s="218"/>
      <c r="C214" s="257" t="s">
        <v>1361</v>
      </c>
      <c r="D214" s="253"/>
      <c r="E214" s="254">
        <v>13</v>
      </c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0"/>
      <c r="Z214" s="210"/>
      <c r="AA214" s="210"/>
      <c r="AB214" s="210"/>
      <c r="AC214" s="210"/>
      <c r="AD214" s="210"/>
      <c r="AE214" s="210"/>
      <c r="AF214" s="210"/>
      <c r="AG214" s="210" t="s">
        <v>300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ht="22.5" outlineLevel="1" x14ac:dyDescent="0.2">
      <c r="A215" s="227">
        <v>80</v>
      </c>
      <c r="B215" s="228" t="s">
        <v>1362</v>
      </c>
      <c r="C215" s="246" t="s">
        <v>1363</v>
      </c>
      <c r="D215" s="229" t="s">
        <v>344</v>
      </c>
      <c r="E215" s="230">
        <v>3.7835000000000001</v>
      </c>
      <c r="F215" s="231"/>
      <c r="G215" s="232">
        <f>ROUND(E215*F215,2)</f>
        <v>0</v>
      </c>
      <c r="H215" s="231"/>
      <c r="I215" s="232">
        <f>ROUND(E215*H215,2)</f>
        <v>0</v>
      </c>
      <c r="J215" s="231"/>
      <c r="K215" s="232">
        <f>ROUND(E215*J215,2)</f>
        <v>0</v>
      </c>
      <c r="L215" s="232">
        <v>21</v>
      </c>
      <c r="M215" s="232">
        <f>G215*(1+L215/100)</f>
        <v>0</v>
      </c>
      <c r="N215" s="232">
        <v>1.5350000000000001E-2</v>
      </c>
      <c r="O215" s="232">
        <f>ROUND(E215*N215,2)</f>
        <v>0.06</v>
      </c>
      <c r="P215" s="232">
        <v>0</v>
      </c>
      <c r="Q215" s="232">
        <f>ROUND(E215*P215,2)</f>
        <v>0</v>
      </c>
      <c r="R215" s="232"/>
      <c r="S215" s="232" t="s">
        <v>296</v>
      </c>
      <c r="T215" s="233" t="s">
        <v>231</v>
      </c>
      <c r="U215" s="219">
        <v>1.2558</v>
      </c>
      <c r="V215" s="219">
        <f>ROUND(E215*U215,2)</f>
        <v>4.75</v>
      </c>
      <c r="W215" s="219"/>
      <c r="X215" s="219" t="s">
        <v>297</v>
      </c>
      <c r="Y215" s="210"/>
      <c r="Z215" s="210"/>
      <c r="AA215" s="210"/>
      <c r="AB215" s="210"/>
      <c r="AC215" s="210"/>
      <c r="AD215" s="210"/>
      <c r="AE215" s="210"/>
      <c r="AF215" s="210"/>
      <c r="AG215" s="210" t="s">
        <v>298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/>
      <c r="B216" s="218"/>
      <c r="C216" s="257" t="s">
        <v>1364</v>
      </c>
      <c r="D216" s="253"/>
      <c r="E216" s="254">
        <v>3.78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0"/>
      <c r="Z216" s="210"/>
      <c r="AA216" s="210"/>
      <c r="AB216" s="210"/>
      <c r="AC216" s="210"/>
      <c r="AD216" s="210"/>
      <c r="AE216" s="210"/>
      <c r="AF216" s="210"/>
      <c r="AG216" s="210" t="s">
        <v>300</v>
      </c>
      <c r="AH216" s="210">
        <v>0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ht="22.5" outlineLevel="1" x14ac:dyDescent="0.2">
      <c r="A217" s="227">
        <v>81</v>
      </c>
      <c r="B217" s="228" t="s">
        <v>1365</v>
      </c>
      <c r="C217" s="246" t="s">
        <v>1366</v>
      </c>
      <c r="D217" s="229" t="s">
        <v>344</v>
      </c>
      <c r="E217" s="230">
        <v>1.694</v>
      </c>
      <c r="F217" s="231"/>
      <c r="G217" s="232">
        <f>ROUND(E217*F217,2)</f>
        <v>0</v>
      </c>
      <c r="H217" s="231"/>
      <c r="I217" s="232">
        <f>ROUND(E217*H217,2)</f>
        <v>0</v>
      </c>
      <c r="J217" s="231"/>
      <c r="K217" s="232">
        <f>ROUND(E217*J217,2)</f>
        <v>0</v>
      </c>
      <c r="L217" s="232">
        <v>21</v>
      </c>
      <c r="M217" s="232">
        <f>G217*(1+L217/100)</f>
        <v>0</v>
      </c>
      <c r="N217" s="232">
        <v>1.7129999999999999E-2</v>
      </c>
      <c r="O217" s="232">
        <f>ROUND(E217*N217,2)</f>
        <v>0.03</v>
      </c>
      <c r="P217" s="232">
        <v>0</v>
      </c>
      <c r="Q217" s="232">
        <f>ROUND(E217*P217,2)</f>
        <v>0</v>
      </c>
      <c r="R217" s="232"/>
      <c r="S217" s="232" t="s">
        <v>296</v>
      </c>
      <c r="T217" s="233" t="s">
        <v>231</v>
      </c>
      <c r="U217" s="219">
        <v>1.2558</v>
      </c>
      <c r="V217" s="219">
        <f>ROUND(E217*U217,2)</f>
        <v>2.13</v>
      </c>
      <c r="W217" s="219"/>
      <c r="X217" s="219" t="s">
        <v>297</v>
      </c>
      <c r="Y217" s="210"/>
      <c r="Z217" s="210"/>
      <c r="AA217" s="210"/>
      <c r="AB217" s="210"/>
      <c r="AC217" s="210"/>
      <c r="AD217" s="210"/>
      <c r="AE217" s="210"/>
      <c r="AF217" s="210"/>
      <c r="AG217" s="210" t="s">
        <v>298</v>
      </c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57" t="s">
        <v>1367</v>
      </c>
      <c r="D218" s="253"/>
      <c r="E218" s="254">
        <v>1.69</v>
      </c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0"/>
      <c r="Z218" s="210"/>
      <c r="AA218" s="210"/>
      <c r="AB218" s="210"/>
      <c r="AC218" s="210"/>
      <c r="AD218" s="210"/>
      <c r="AE218" s="210"/>
      <c r="AF218" s="210"/>
      <c r="AG218" s="210" t="s">
        <v>300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27">
        <v>82</v>
      </c>
      <c r="B219" s="228" t="s">
        <v>1368</v>
      </c>
      <c r="C219" s="246" t="s">
        <v>1369</v>
      </c>
      <c r="D219" s="229" t="s">
        <v>344</v>
      </c>
      <c r="E219" s="230">
        <v>71.114199999999997</v>
      </c>
      <c r="F219" s="231"/>
      <c r="G219" s="232">
        <f>ROUND(E219*F219,2)</f>
        <v>0</v>
      </c>
      <c r="H219" s="231"/>
      <c r="I219" s="232">
        <f>ROUND(E219*H219,2)</f>
        <v>0</v>
      </c>
      <c r="J219" s="231"/>
      <c r="K219" s="232">
        <f>ROUND(E219*J219,2)</f>
        <v>0</v>
      </c>
      <c r="L219" s="232">
        <v>21</v>
      </c>
      <c r="M219" s="232">
        <f>G219*(1+L219/100)</f>
        <v>0</v>
      </c>
      <c r="N219" s="232">
        <v>4.8169999999999998E-2</v>
      </c>
      <c r="O219" s="232">
        <f>ROUND(E219*N219,2)</f>
        <v>3.43</v>
      </c>
      <c r="P219" s="232">
        <v>0</v>
      </c>
      <c r="Q219" s="232">
        <f>ROUND(E219*P219,2)</f>
        <v>0</v>
      </c>
      <c r="R219" s="232"/>
      <c r="S219" s="232" t="s">
        <v>296</v>
      </c>
      <c r="T219" s="233" t="s">
        <v>231</v>
      </c>
      <c r="U219" s="219">
        <v>0.74299999999999999</v>
      </c>
      <c r="V219" s="219">
        <f>ROUND(E219*U219,2)</f>
        <v>52.84</v>
      </c>
      <c r="W219" s="219"/>
      <c r="X219" s="219" t="s">
        <v>297</v>
      </c>
      <c r="Y219" s="210"/>
      <c r="Z219" s="210"/>
      <c r="AA219" s="210"/>
      <c r="AB219" s="210"/>
      <c r="AC219" s="210"/>
      <c r="AD219" s="210"/>
      <c r="AE219" s="210"/>
      <c r="AF219" s="210"/>
      <c r="AG219" s="210" t="s">
        <v>298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17"/>
      <c r="B220" s="218"/>
      <c r="C220" s="257" t="s">
        <v>1370</v>
      </c>
      <c r="D220" s="253"/>
      <c r="E220" s="254">
        <v>54.92</v>
      </c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0"/>
      <c r="Z220" s="210"/>
      <c r="AA220" s="210"/>
      <c r="AB220" s="210"/>
      <c r="AC220" s="210"/>
      <c r="AD220" s="210"/>
      <c r="AE220" s="210"/>
      <c r="AF220" s="210"/>
      <c r="AG220" s="210" t="s">
        <v>300</v>
      </c>
      <c r="AH220" s="210">
        <v>0</v>
      </c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ht="22.5" outlineLevel="1" x14ac:dyDescent="0.2">
      <c r="A221" s="217"/>
      <c r="B221" s="218"/>
      <c r="C221" s="257" t="s">
        <v>1371</v>
      </c>
      <c r="D221" s="253"/>
      <c r="E221" s="254">
        <v>-2.82</v>
      </c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0"/>
      <c r="Z221" s="210"/>
      <c r="AA221" s="210"/>
      <c r="AB221" s="210"/>
      <c r="AC221" s="210"/>
      <c r="AD221" s="210"/>
      <c r="AE221" s="210"/>
      <c r="AF221" s="210"/>
      <c r="AG221" s="210" t="s">
        <v>300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57" t="s">
        <v>1372</v>
      </c>
      <c r="D222" s="253"/>
      <c r="E222" s="254">
        <v>20.87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0"/>
      <c r="Z222" s="210"/>
      <c r="AA222" s="210"/>
      <c r="AB222" s="210"/>
      <c r="AC222" s="210"/>
      <c r="AD222" s="210"/>
      <c r="AE222" s="210"/>
      <c r="AF222" s="210"/>
      <c r="AG222" s="210" t="s">
        <v>300</v>
      </c>
      <c r="AH222" s="210">
        <v>0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17"/>
      <c r="B223" s="218"/>
      <c r="C223" s="257" t="s">
        <v>1373</v>
      </c>
      <c r="D223" s="253"/>
      <c r="E223" s="254">
        <v>-1.85</v>
      </c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0"/>
      <c r="Z223" s="210"/>
      <c r="AA223" s="210"/>
      <c r="AB223" s="210"/>
      <c r="AC223" s="210"/>
      <c r="AD223" s="210"/>
      <c r="AE223" s="210"/>
      <c r="AF223" s="210"/>
      <c r="AG223" s="210" t="s">
        <v>300</v>
      </c>
      <c r="AH223" s="210">
        <v>0</v>
      </c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x14ac:dyDescent="0.2">
      <c r="A224" s="221" t="s">
        <v>225</v>
      </c>
      <c r="B224" s="222" t="s">
        <v>116</v>
      </c>
      <c r="C224" s="245" t="s">
        <v>117</v>
      </c>
      <c r="D224" s="223"/>
      <c r="E224" s="224"/>
      <c r="F224" s="225"/>
      <c r="G224" s="225">
        <f>SUMIF(AG225:AG236,"&lt;&gt;NOR",G225:G236)</f>
        <v>0</v>
      </c>
      <c r="H224" s="225"/>
      <c r="I224" s="225">
        <f>SUM(I225:I236)</f>
        <v>0</v>
      </c>
      <c r="J224" s="225"/>
      <c r="K224" s="225">
        <f>SUM(K225:K236)</f>
        <v>0</v>
      </c>
      <c r="L224" s="225"/>
      <c r="M224" s="225">
        <f>SUM(M225:M236)</f>
        <v>0</v>
      </c>
      <c r="N224" s="225"/>
      <c r="O224" s="225">
        <f>SUM(O225:O236)</f>
        <v>4</v>
      </c>
      <c r="P224" s="225"/>
      <c r="Q224" s="225">
        <f>SUM(Q225:Q236)</f>
        <v>0</v>
      </c>
      <c r="R224" s="225"/>
      <c r="S224" s="225"/>
      <c r="T224" s="226"/>
      <c r="U224" s="220"/>
      <c r="V224" s="220">
        <f>SUM(V225:V236)</f>
        <v>5.91</v>
      </c>
      <c r="W224" s="220"/>
      <c r="X224" s="220"/>
      <c r="AG224" t="s">
        <v>226</v>
      </c>
    </row>
    <row r="225" spans="1:60" outlineLevel="1" x14ac:dyDescent="0.2">
      <c r="A225" s="227">
        <v>83</v>
      </c>
      <c r="B225" s="228" t="s">
        <v>1374</v>
      </c>
      <c r="C225" s="246" t="s">
        <v>1375</v>
      </c>
      <c r="D225" s="229" t="s">
        <v>295</v>
      </c>
      <c r="E225" s="230">
        <v>1.2191000000000001</v>
      </c>
      <c r="F225" s="231"/>
      <c r="G225" s="232">
        <f>ROUND(E225*F225,2)</f>
        <v>0</v>
      </c>
      <c r="H225" s="231"/>
      <c r="I225" s="232">
        <f>ROUND(E225*H225,2)</f>
        <v>0</v>
      </c>
      <c r="J225" s="231"/>
      <c r="K225" s="232">
        <f>ROUND(E225*J225,2)</f>
        <v>0</v>
      </c>
      <c r="L225" s="232">
        <v>21</v>
      </c>
      <c r="M225" s="232">
        <f>G225*(1+L225/100)</f>
        <v>0</v>
      </c>
      <c r="N225" s="232">
        <v>2.5249999999999999</v>
      </c>
      <c r="O225" s="232">
        <f>ROUND(E225*N225,2)</f>
        <v>3.08</v>
      </c>
      <c r="P225" s="232">
        <v>0</v>
      </c>
      <c r="Q225" s="232">
        <f>ROUND(E225*P225,2)</f>
        <v>0</v>
      </c>
      <c r="R225" s="232"/>
      <c r="S225" s="232" t="s">
        <v>230</v>
      </c>
      <c r="T225" s="233" t="s">
        <v>231</v>
      </c>
      <c r="U225" s="219">
        <v>2.58</v>
      </c>
      <c r="V225" s="219">
        <f>ROUND(E225*U225,2)</f>
        <v>3.15</v>
      </c>
      <c r="W225" s="219"/>
      <c r="X225" s="219" t="s">
        <v>297</v>
      </c>
      <c r="Y225" s="210"/>
      <c r="Z225" s="210"/>
      <c r="AA225" s="210"/>
      <c r="AB225" s="210"/>
      <c r="AC225" s="210"/>
      <c r="AD225" s="210"/>
      <c r="AE225" s="210"/>
      <c r="AF225" s="210"/>
      <c r="AG225" s="210" t="s">
        <v>298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17"/>
      <c r="B226" s="218"/>
      <c r="C226" s="257" t="s">
        <v>1376</v>
      </c>
      <c r="D226" s="253"/>
      <c r="E226" s="254">
        <v>0.67</v>
      </c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0"/>
      <c r="Z226" s="210"/>
      <c r="AA226" s="210"/>
      <c r="AB226" s="210"/>
      <c r="AC226" s="210"/>
      <c r="AD226" s="210"/>
      <c r="AE226" s="210"/>
      <c r="AF226" s="210"/>
      <c r="AG226" s="210" t="s">
        <v>300</v>
      </c>
      <c r="AH226" s="210">
        <v>0</v>
      </c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17"/>
      <c r="B227" s="218"/>
      <c r="C227" s="257" t="s">
        <v>1377</v>
      </c>
      <c r="D227" s="253"/>
      <c r="E227" s="254">
        <v>0.55000000000000004</v>
      </c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0"/>
      <c r="Z227" s="210"/>
      <c r="AA227" s="210"/>
      <c r="AB227" s="210"/>
      <c r="AC227" s="210"/>
      <c r="AD227" s="210"/>
      <c r="AE227" s="210"/>
      <c r="AF227" s="210"/>
      <c r="AG227" s="210" t="s">
        <v>300</v>
      </c>
      <c r="AH227" s="210">
        <v>0</v>
      </c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27">
        <v>84</v>
      </c>
      <c r="B228" s="228" t="s">
        <v>1378</v>
      </c>
      <c r="C228" s="246" t="s">
        <v>1379</v>
      </c>
      <c r="D228" s="229" t="s">
        <v>295</v>
      </c>
      <c r="E228" s="230">
        <v>0.32800000000000001</v>
      </c>
      <c r="F228" s="231"/>
      <c r="G228" s="232">
        <f>ROUND(E228*F228,2)</f>
        <v>0</v>
      </c>
      <c r="H228" s="231"/>
      <c r="I228" s="232">
        <f>ROUND(E228*H228,2)</f>
        <v>0</v>
      </c>
      <c r="J228" s="231"/>
      <c r="K228" s="232">
        <f>ROUND(E228*J228,2)</f>
        <v>0</v>
      </c>
      <c r="L228" s="232">
        <v>21</v>
      </c>
      <c r="M228" s="232">
        <f>G228*(1+L228/100)</f>
        <v>0</v>
      </c>
      <c r="N228" s="232">
        <v>2.5249999999999999</v>
      </c>
      <c r="O228" s="232">
        <f>ROUND(E228*N228,2)</f>
        <v>0.83</v>
      </c>
      <c r="P228" s="232">
        <v>0</v>
      </c>
      <c r="Q228" s="232">
        <f>ROUND(E228*P228,2)</f>
        <v>0</v>
      </c>
      <c r="R228" s="232"/>
      <c r="S228" s="232" t="s">
        <v>230</v>
      </c>
      <c r="T228" s="233" t="s">
        <v>231</v>
      </c>
      <c r="U228" s="219">
        <v>2.58</v>
      </c>
      <c r="V228" s="219">
        <f>ROUND(E228*U228,2)</f>
        <v>0.85</v>
      </c>
      <c r="W228" s="219"/>
      <c r="X228" s="219" t="s">
        <v>297</v>
      </c>
      <c r="Y228" s="210"/>
      <c r="Z228" s="210"/>
      <c r="AA228" s="210"/>
      <c r="AB228" s="210"/>
      <c r="AC228" s="210"/>
      <c r="AD228" s="210"/>
      <c r="AE228" s="210"/>
      <c r="AF228" s="210"/>
      <c r="AG228" s="210" t="s">
        <v>298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1" x14ac:dyDescent="0.2">
      <c r="A229" s="217"/>
      <c r="B229" s="218"/>
      <c r="C229" s="257" t="s">
        <v>1380</v>
      </c>
      <c r="D229" s="253"/>
      <c r="E229" s="254">
        <v>0.33</v>
      </c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0"/>
      <c r="Z229" s="210"/>
      <c r="AA229" s="210"/>
      <c r="AB229" s="210"/>
      <c r="AC229" s="210"/>
      <c r="AD229" s="210"/>
      <c r="AE229" s="210"/>
      <c r="AF229" s="210"/>
      <c r="AG229" s="210" t="s">
        <v>300</v>
      </c>
      <c r="AH229" s="210">
        <v>0</v>
      </c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1" x14ac:dyDescent="0.2">
      <c r="A230" s="227">
        <v>85</v>
      </c>
      <c r="B230" s="228" t="s">
        <v>1381</v>
      </c>
      <c r="C230" s="246" t="s">
        <v>1382</v>
      </c>
      <c r="D230" s="229" t="s">
        <v>295</v>
      </c>
      <c r="E230" s="230">
        <v>1.5470999999999999</v>
      </c>
      <c r="F230" s="231"/>
      <c r="G230" s="232">
        <f>ROUND(E230*F230,2)</f>
        <v>0</v>
      </c>
      <c r="H230" s="231"/>
      <c r="I230" s="232">
        <f>ROUND(E230*H230,2)</f>
        <v>0</v>
      </c>
      <c r="J230" s="231"/>
      <c r="K230" s="232">
        <f>ROUND(E230*J230,2)</f>
        <v>0</v>
      </c>
      <c r="L230" s="232">
        <v>21</v>
      </c>
      <c r="M230" s="232">
        <f>G230*(1+L230/100)</f>
        <v>0</v>
      </c>
      <c r="N230" s="232">
        <v>0</v>
      </c>
      <c r="O230" s="232">
        <f>ROUND(E230*N230,2)</f>
        <v>0</v>
      </c>
      <c r="P230" s="232">
        <v>0</v>
      </c>
      <c r="Q230" s="232">
        <f>ROUND(E230*P230,2)</f>
        <v>0</v>
      </c>
      <c r="R230" s="232"/>
      <c r="S230" s="232" t="s">
        <v>296</v>
      </c>
      <c r="T230" s="233" t="s">
        <v>231</v>
      </c>
      <c r="U230" s="219">
        <v>0.41</v>
      </c>
      <c r="V230" s="219">
        <f>ROUND(E230*U230,2)</f>
        <v>0.63</v>
      </c>
      <c r="W230" s="219"/>
      <c r="X230" s="219" t="s">
        <v>297</v>
      </c>
      <c r="Y230" s="210"/>
      <c r="Z230" s="210"/>
      <c r="AA230" s="210"/>
      <c r="AB230" s="210"/>
      <c r="AC230" s="210"/>
      <c r="AD230" s="210"/>
      <c r="AE230" s="210"/>
      <c r="AF230" s="210"/>
      <c r="AG230" s="210" t="s">
        <v>298</v>
      </c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outlineLevel="1" x14ac:dyDescent="0.2">
      <c r="A231" s="217"/>
      <c r="B231" s="218"/>
      <c r="C231" s="257" t="s">
        <v>1383</v>
      </c>
      <c r="D231" s="253"/>
      <c r="E231" s="254">
        <v>1.22</v>
      </c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0"/>
      <c r="Z231" s="210"/>
      <c r="AA231" s="210"/>
      <c r="AB231" s="210"/>
      <c r="AC231" s="210"/>
      <c r="AD231" s="210"/>
      <c r="AE231" s="210"/>
      <c r="AF231" s="210"/>
      <c r="AG231" s="210" t="s">
        <v>300</v>
      </c>
      <c r="AH231" s="210">
        <v>5</v>
      </c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1" x14ac:dyDescent="0.2">
      <c r="A232" s="217"/>
      <c r="B232" s="218"/>
      <c r="C232" s="257" t="s">
        <v>1384</v>
      </c>
      <c r="D232" s="253"/>
      <c r="E232" s="254">
        <v>0.33</v>
      </c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0"/>
      <c r="Z232" s="210"/>
      <c r="AA232" s="210"/>
      <c r="AB232" s="210"/>
      <c r="AC232" s="210"/>
      <c r="AD232" s="210"/>
      <c r="AE232" s="210"/>
      <c r="AF232" s="210"/>
      <c r="AG232" s="210" t="s">
        <v>300</v>
      </c>
      <c r="AH232" s="210">
        <v>5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ht="22.5" outlineLevel="1" x14ac:dyDescent="0.2">
      <c r="A233" s="227">
        <v>86</v>
      </c>
      <c r="B233" s="228" t="s">
        <v>1385</v>
      </c>
      <c r="C233" s="246" t="s">
        <v>1386</v>
      </c>
      <c r="D233" s="229" t="s">
        <v>352</v>
      </c>
      <c r="E233" s="230">
        <v>8.4290000000000004E-2</v>
      </c>
      <c r="F233" s="231"/>
      <c r="G233" s="232">
        <f>ROUND(E233*F233,2)</f>
        <v>0</v>
      </c>
      <c r="H233" s="231"/>
      <c r="I233" s="232">
        <f>ROUND(E233*H233,2)</f>
        <v>0</v>
      </c>
      <c r="J233" s="231"/>
      <c r="K233" s="232">
        <f>ROUND(E233*J233,2)</f>
        <v>0</v>
      </c>
      <c r="L233" s="232">
        <v>21</v>
      </c>
      <c r="M233" s="232">
        <f>G233*(1+L233/100)</f>
        <v>0</v>
      </c>
      <c r="N233" s="232">
        <v>1.0662499999999999</v>
      </c>
      <c r="O233" s="232">
        <f>ROUND(E233*N233,2)</f>
        <v>0.09</v>
      </c>
      <c r="P233" s="232">
        <v>0</v>
      </c>
      <c r="Q233" s="232">
        <f>ROUND(E233*P233,2)</f>
        <v>0</v>
      </c>
      <c r="R233" s="232"/>
      <c r="S233" s="232" t="s">
        <v>296</v>
      </c>
      <c r="T233" s="233" t="s">
        <v>231</v>
      </c>
      <c r="U233" s="219">
        <v>15.231</v>
      </c>
      <c r="V233" s="219">
        <f>ROUND(E233*U233,2)</f>
        <v>1.28</v>
      </c>
      <c r="W233" s="219"/>
      <c r="X233" s="219" t="s">
        <v>297</v>
      </c>
      <c r="Y233" s="210"/>
      <c r="Z233" s="210"/>
      <c r="AA233" s="210"/>
      <c r="AB233" s="210"/>
      <c r="AC233" s="210"/>
      <c r="AD233" s="210"/>
      <c r="AE233" s="210"/>
      <c r="AF233" s="210"/>
      <c r="AG233" s="210" t="s">
        <v>298</v>
      </c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1" x14ac:dyDescent="0.2">
      <c r="A234" s="217"/>
      <c r="B234" s="218"/>
      <c r="C234" s="257" t="s">
        <v>1387</v>
      </c>
      <c r="D234" s="253"/>
      <c r="E234" s="254">
        <v>0.02</v>
      </c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0"/>
      <c r="Z234" s="210"/>
      <c r="AA234" s="210"/>
      <c r="AB234" s="210"/>
      <c r="AC234" s="210"/>
      <c r="AD234" s="210"/>
      <c r="AE234" s="210"/>
      <c r="AF234" s="210"/>
      <c r="AG234" s="210" t="s">
        <v>300</v>
      </c>
      <c r="AH234" s="210">
        <v>0</v>
      </c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17"/>
      <c r="B235" s="218"/>
      <c r="C235" s="257" t="s">
        <v>1388</v>
      </c>
      <c r="D235" s="253"/>
      <c r="E235" s="254">
        <v>0.03</v>
      </c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0"/>
      <c r="Z235" s="210"/>
      <c r="AA235" s="210"/>
      <c r="AB235" s="210"/>
      <c r="AC235" s="210"/>
      <c r="AD235" s="210"/>
      <c r="AE235" s="210"/>
      <c r="AF235" s="210"/>
      <c r="AG235" s="210" t="s">
        <v>300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17"/>
      <c r="B236" s="218"/>
      <c r="C236" s="257" t="s">
        <v>1389</v>
      </c>
      <c r="D236" s="253"/>
      <c r="E236" s="254">
        <v>0.03</v>
      </c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0"/>
      <c r="Z236" s="210"/>
      <c r="AA236" s="210"/>
      <c r="AB236" s="210"/>
      <c r="AC236" s="210"/>
      <c r="AD236" s="210"/>
      <c r="AE236" s="210"/>
      <c r="AF236" s="210"/>
      <c r="AG236" s="210" t="s">
        <v>300</v>
      </c>
      <c r="AH236" s="210">
        <v>0</v>
      </c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x14ac:dyDescent="0.2">
      <c r="A237" s="221" t="s">
        <v>225</v>
      </c>
      <c r="B237" s="222" t="s">
        <v>119</v>
      </c>
      <c r="C237" s="245" t="s">
        <v>120</v>
      </c>
      <c r="D237" s="223"/>
      <c r="E237" s="224"/>
      <c r="F237" s="225"/>
      <c r="G237" s="225">
        <f>SUMIF(AG238:AG240,"&lt;&gt;NOR",G238:G240)</f>
        <v>0</v>
      </c>
      <c r="H237" s="225"/>
      <c r="I237" s="225">
        <f>SUM(I238:I240)</f>
        <v>0</v>
      </c>
      <c r="J237" s="225"/>
      <c r="K237" s="225">
        <f>SUM(K238:K240)</f>
        <v>0</v>
      </c>
      <c r="L237" s="225"/>
      <c r="M237" s="225">
        <f>SUM(M238:M240)</f>
        <v>0</v>
      </c>
      <c r="N237" s="225"/>
      <c r="O237" s="225">
        <f>SUM(O238:O240)</f>
        <v>0.01</v>
      </c>
      <c r="P237" s="225"/>
      <c r="Q237" s="225">
        <f>SUM(Q238:Q240)</f>
        <v>0</v>
      </c>
      <c r="R237" s="225"/>
      <c r="S237" s="225"/>
      <c r="T237" s="226"/>
      <c r="U237" s="220"/>
      <c r="V237" s="220">
        <f>SUM(V238:V240)</f>
        <v>0.89</v>
      </c>
      <c r="W237" s="220"/>
      <c r="X237" s="220"/>
      <c r="AG237" t="s">
        <v>226</v>
      </c>
    </row>
    <row r="238" spans="1:60" ht="22.5" outlineLevel="1" x14ac:dyDescent="0.2">
      <c r="A238" s="227">
        <v>87</v>
      </c>
      <c r="B238" s="228" t="s">
        <v>1390</v>
      </c>
      <c r="C238" s="246" t="s">
        <v>1391</v>
      </c>
      <c r="D238" s="229" t="s">
        <v>368</v>
      </c>
      <c r="E238" s="230">
        <v>2.1</v>
      </c>
      <c r="F238" s="231"/>
      <c r="G238" s="232">
        <f>ROUND(E238*F238,2)</f>
        <v>0</v>
      </c>
      <c r="H238" s="231"/>
      <c r="I238" s="232">
        <f>ROUND(E238*H238,2)</f>
        <v>0</v>
      </c>
      <c r="J238" s="231"/>
      <c r="K238" s="232">
        <f>ROUND(E238*J238,2)</f>
        <v>0</v>
      </c>
      <c r="L238" s="232">
        <v>21</v>
      </c>
      <c r="M238" s="232">
        <f>G238*(1+L238/100)</f>
        <v>0</v>
      </c>
      <c r="N238" s="232">
        <v>5.5100000000000001E-3</v>
      </c>
      <c r="O238" s="232">
        <f>ROUND(E238*N238,2)</f>
        <v>0.01</v>
      </c>
      <c r="P238" s="232">
        <v>0</v>
      </c>
      <c r="Q238" s="232">
        <f>ROUND(E238*P238,2)</f>
        <v>0</v>
      </c>
      <c r="R238" s="232"/>
      <c r="S238" s="232" t="s">
        <v>296</v>
      </c>
      <c r="T238" s="233" t="s">
        <v>231</v>
      </c>
      <c r="U238" s="219">
        <v>0.42499999999999999</v>
      </c>
      <c r="V238" s="219">
        <f>ROUND(E238*U238,2)</f>
        <v>0.89</v>
      </c>
      <c r="W238" s="219"/>
      <c r="X238" s="219" t="s">
        <v>297</v>
      </c>
      <c r="Y238" s="210"/>
      <c r="Z238" s="210"/>
      <c r="AA238" s="210"/>
      <c r="AB238" s="210"/>
      <c r="AC238" s="210"/>
      <c r="AD238" s="210"/>
      <c r="AE238" s="210"/>
      <c r="AF238" s="210"/>
      <c r="AG238" s="210" t="s">
        <v>298</v>
      </c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1" x14ac:dyDescent="0.2">
      <c r="A239" s="217"/>
      <c r="B239" s="218"/>
      <c r="C239" s="257" t="s">
        <v>1392</v>
      </c>
      <c r="D239" s="253"/>
      <c r="E239" s="254">
        <v>1.5</v>
      </c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0"/>
      <c r="Z239" s="210"/>
      <c r="AA239" s="210"/>
      <c r="AB239" s="210"/>
      <c r="AC239" s="210"/>
      <c r="AD239" s="210"/>
      <c r="AE239" s="210"/>
      <c r="AF239" s="210"/>
      <c r="AG239" s="210" t="s">
        <v>300</v>
      </c>
      <c r="AH239" s="210">
        <v>0</v>
      </c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1" x14ac:dyDescent="0.2">
      <c r="A240" s="217"/>
      <c r="B240" s="218"/>
      <c r="C240" s="257" t="s">
        <v>1393</v>
      </c>
      <c r="D240" s="253"/>
      <c r="E240" s="254">
        <v>0.6</v>
      </c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0"/>
      <c r="Z240" s="210"/>
      <c r="AA240" s="210"/>
      <c r="AB240" s="210"/>
      <c r="AC240" s="210"/>
      <c r="AD240" s="210"/>
      <c r="AE240" s="210"/>
      <c r="AF240" s="210"/>
      <c r="AG240" s="210" t="s">
        <v>300</v>
      </c>
      <c r="AH240" s="210">
        <v>0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x14ac:dyDescent="0.2">
      <c r="A241" s="221" t="s">
        <v>225</v>
      </c>
      <c r="B241" s="222" t="s">
        <v>127</v>
      </c>
      <c r="C241" s="245" t="s">
        <v>128</v>
      </c>
      <c r="D241" s="223"/>
      <c r="E241" s="224"/>
      <c r="F241" s="225"/>
      <c r="G241" s="225">
        <f>SUMIF(AG242:AG245,"&lt;&gt;NOR",G242:G245)</f>
        <v>0</v>
      </c>
      <c r="H241" s="225"/>
      <c r="I241" s="225">
        <f>SUM(I242:I245)</f>
        <v>0</v>
      </c>
      <c r="J241" s="225"/>
      <c r="K241" s="225">
        <f>SUM(K242:K245)</f>
        <v>0</v>
      </c>
      <c r="L241" s="225"/>
      <c r="M241" s="225">
        <f>SUM(M242:M245)</f>
        <v>0</v>
      </c>
      <c r="N241" s="225"/>
      <c r="O241" s="225">
        <f>SUM(O242:O245)</f>
        <v>1.04</v>
      </c>
      <c r="P241" s="225"/>
      <c r="Q241" s="225">
        <f>SUM(Q242:Q245)</f>
        <v>0</v>
      </c>
      <c r="R241" s="225"/>
      <c r="S241" s="225"/>
      <c r="T241" s="226"/>
      <c r="U241" s="220"/>
      <c r="V241" s="220">
        <f>SUM(V242:V245)</f>
        <v>1.3199999999999998</v>
      </c>
      <c r="W241" s="220"/>
      <c r="X241" s="220"/>
      <c r="AG241" t="s">
        <v>226</v>
      </c>
    </row>
    <row r="242" spans="1:60" ht="33.75" outlineLevel="1" x14ac:dyDescent="0.2">
      <c r="A242" s="227">
        <v>88</v>
      </c>
      <c r="B242" s="228" t="s">
        <v>1394</v>
      </c>
      <c r="C242" s="246" t="s">
        <v>1395</v>
      </c>
      <c r="D242" s="229" t="s">
        <v>368</v>
      </c>
      <c r="E242" s="230">
        <v>6.81</v>
      </c>
      <c r="F242" s="231"/>
      <c r="G242" s="232">
        <f>ROUND(E242*F242,2)</f>
        <v>0</v>
      </c>
      <c r="H242" s="231"/>
      <c r="I242" s="232">
        <f>ROUND(E242*H242,2)</f>
        <v>0</v>
      </c>
      <c r="J242" s="231"/>
      <c r="K242" s="232">
        <f>ROUND(E242*J242,2)</f>
        <v>0</v>
      </c>
      <c r="L242" s="232">
        <v>21</v>
      </c>
      <c r="M242" s="232">
        <f>G242*(1+L242/100)</f>
        <v>0</v>
      </c>
      <c r="N242" s="232">
        <v>0.15304999999999999</v>
      </c>
      <c r="O242" s="232">
        <f>ROUND(E242*N242,2)</f>
        <v>1.04</v>
      </c>
      <c r="P242" s="232">
        <v>0</v>
      </c>
      <c r="Q242" s="232">
        <f>ROUND(E242*P242,2)</f>
        <v>0</v>
      </c>
      <c r="R242" s="232"/>
      <c r="S242" s="232" t="s">
        <v>230</v>
      </c>
      <c r="T242" s="233" t="s">
        <v>231</v>
      </c>
      <c r="U242" s="219">
        <v>0.14000000000000001</v>
      </c>
      <c r="V242" s="219">
        <f>ROUND(E242*U242,2)</f>
        <v>0.95</v>
      </c>
      <c r="W242" s="219"/>
      <c r="X242" s="219" t="s">
        <v>297</v>
      </c>
      <c r="Y242" s="210"/>
      <c r="Z242" s="210"/>
      <c r="AA242" s="210"/>
      <c r="AB242" s="210"/>
      <c r="AC242" s="210"/>
      <c r="AD242" s="210"/>
      <c r="AE242" s="210"/>
      <c r="AF242" s="210"/>
      <c r="AG242" s="210" t="s">
        <v>298</v>
      </c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17"/>
      <c r="B243" s="218"/>
      <c r="C243" s="257" t="s">
        <v>1396</v>
      </c>
      <c r="D243" s="253"/>
      <c r="E243" s="254">
        <v>6.81</v>
      </c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0"/>
      <c r="Z243" s="210"/>
      <c r="AA243" s="210"/>
      <c r="AB243" s="210"/>
      <c r="AC243" s="210"/>
      <c r="AD243" s="210"/>
      <c r="AE243" s="210"/>
      <c r="AF243" s="210"/>
      <c r="AG243" s="210" t="s">
        <v>300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27">
        <v>89</v>
      </c>
      <c r="B244" s="228" t="s">
        <v>1397</v>
      </c>
      <c r="C244" s="246" t="s">
        <v>1398</v>
      </c>
      <c r="D244" s="229" t="s">
        <v>368</v>
      </c>
      <c r="E244" s="230">
        <v>10</v>
      </c>
      <c r="F244" s="231"/>
      <c r="G244" s="232">
        <f>ROUND(E244*F244,2)</f>
        <v>0</v>
      </c>
      <c r="H244" s="231"/>
      <c r="I244" s="232">
        <f>ROUND(E244*H244,2)</f>
        <v>0</v>
      </c>
      <c r="J244" s="231"/>
      <c r="K244" s="232">
        <f>ROUND(E244*J244,2)</f>
        <v>0</v>
      </c>
      <c r="L244" s="232">
        <v>21</v>
      </c>
      <c r="M244" s="232">
        <f>G244*(1+L244/100)</f>
        <v>0</v>
      </c>
      <c r="N244" s="232">
        <v>0</v>
      </c>
      <c r="O244" s="232">
        <f>ROUND(E244*N244,2)</f>
        <v>0</v>
      </c>
      <c r="P244" s="232">
        <v>0</v>
      </c>
      <c r="Q244" s="232">
        <f>ROUND(E244*P244,2)</f>
        <v>0</v>
      </c>
      <c r="R244" s="232"/>
      <c r="S244" s="232" t="s">
        <v>296</v>
      </c>
      <c r="T244" s="233" t="s">
        <v>231</v>
      </c>
      <c r="U244" s="219">
        <v>3.6999999999999998E-2</v>
      </c>
      <c r="V244" s="219">
        <f>ROUND(E244*U244,2)</f>
        <v>0.37</v>
      </c>
      <c r="W244" s="219"/>
      <c r="X244" s="219" t="s">
        <v>297</v>
      </c>
      <c r="Y244" s="210"/>
      <c r="Z244" s="210"/>
      <c r="AA244" s="210"/>
      <c r="AB244" s="210"/>
      <c r="AC244" s="210"/>
      <c r="AD244" s="210"/>
      <c r="AE244" s="210"/>
      <c r="AF244" s="210"/>
      <c r="AG244" s="210" t="s">
        <v>298</v>
      </c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1" x14ac:dyDescent="0.2">
      <c r="A245" s="217"/>
      <c r="B245" s="218"/>
      <c r="C245" s="257" t="s">
        <v>1399</v>
      </c>
      <c r="D245" s="253"/>
      <c r="E245" s="254">
        <v>10</v>
      </c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0"/>
      <c r="Z245" s="210"/>
      <c r="AA245" s="210"/>
      <c r="AB245" s="210"/>
      <c r="AC245" s="210"/>
      <c r="AD245" s="210"/>
      <c r="AE245" s="210"/>
      <c r="AF245" s="210"/>
      <c r="AG245" s="210" t="s">
        <v>300</v>
      </c>
      <c r="AH245" s="210">
        <v>0</v>
      </c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x14ac:dyDescent="0.2">
      <c r="A246" s="221" t="s">
        <v>225</v>
      </c>
      <c r="B246" s="222" t="s">
        <v>129</v>
      </c>
      <c r="C246" s="245" t="s">
        <v>130</v>
      </c>
      <c r="D246" s="223"/>
      <c r="E246" s="224"/>
      <c r="F246" s="225"/>
      <c r="G246" s="225">
        <f>SUMIF(AG247:AG252,"&lt;&gt;NOR",G247:G252)</f>
        <v>0</v>
      </c>
      <c r="H246" s="225"/>
      <c r="I246" s="225">
        <f>SUM(I247:I252)</f>
        <v>0</v>
      </c>
      <c r="J246" s="225"/>
      <c r="K246" s="225">
        <f>SUM(K247:K252)</f>
        <v>0</v>
      </c>
      <c r="L246" s="225"/>
      <c r="M246" s="225">
        <f>SUM(M247:M252)</f>
        <v>0</v>
      </c>
      <c r="N246" s="225"/>
      <c r="O246" s="225">
        <f>SUM(O247:O252)</f>
        <v>0.06</v>
      </c>
      <c r="P246" s="225"/>
      <c r="Q246" s="225">
        <f>SUM(Q247:Q252)</f>
        <v>0</v>
      </c>
      <c r="R246" s="225"/>
      <c r="S246" s="225"/>
      <c r="T246" s="226"/>
      <c r="U246" s="220"/>
      <c r="V246" s="220">
        <f>SUM(V247:V252)</f>
        <v>1.75</v>
      </c>
      <c r="W246" s="220"/>
      <c r="X246" s="220"/>
      <c r="AG246" t="s">
        <v>226</v>
      </c>
    </row>
    <row r="247" spans="1:60" outlineLevel="1" x14ac:dyDescent="0.2">
      <c r="A247" s="227">
        <v>90</v>
      </c>
      <c r="B247" s="228" t="s">
        <v>1400</v>
      </c>
      <c r="C247" s="246" t="s">
        <v>1401</v>
      </c>
      <c r="D247" s="229" t="s">
        <v>344</v>
      </c>
      <c r="E247" s="230">
        <v>3.4125000000000001</v>
      </c>
      <c r="F247" s="231"/>
      <c r="G247" s="232">
        <f>ROUND(E247*F247,2)</f>
        <v>0</v>
      </c>
      <c r="H247" s="231"/>
      <c r="I247" s="232">
        <f>ROUND(E247*H247,2)</f>
        <v>0</v>
      </c>
      <c r="J247" s="231"/>
      <c r="K247" s="232">
        <f>ROUND(E247*J247,2)</f>
        <v>0</v>
      </c>
      <c r="L247" s="232">
        <v>21</v>
      </c>
      <c r="M247" s="232">
        <f>G247*(1+L247/100)</f>
        <v>0</v>
      </c>
      <c r="N247" s="232">
        <v>6.3000000000000003E-4</v>
      </c>
      <c r="O247" s="232">
        <f>ROUND(E247*N247,2)</f>
        <v>0</v>
      </c>
      <c r="P247" s="232">
        <v>0</v>
      </c>
      <c r="Q247" s="232">
        <f>ROUND(E247*P247,2)</f>
        <v>0</v>
      </c>
      <c r="R247" s="232"/>
      <c r="S247" s="232" t="s">
        <v>230</v>
      </c>
      <c r="T247" s="233" t="s">
        <v>231</v>
      </c>
      <c r="U247" s="219">
        <v>0.2</v>
      </c>
      <c r="V247" s="219">
        <f>ROUND(E247*U247,2)</f>
        <v>0.68</v>
      </c>
      <c r="W247" s="219"/>
      <c r="X247" s="219" t="s">
        <v>297</v>
      </c>
      <c r="Y247" s="210"/>
      <c r="Z247" s="210"/>
      <c r="AA247" s="210"/>
      <c r="AB247" s="210"/>
      <c r="AC247" s="210"/>
      <c r="AD247" s="210"/>
      <c r="AE247" s="210"/>
      <c r="AF247" s="210"/>
      <c r="AG247" s="210" t="s">
        <v>298</v>
      </c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17"/>
      <c r="B248" s="218"/>
      <c r="C248" s="257" t="s">
        <v>1402</v>
      </c>
      <c r="D248" s="253"/>
      <c r="E248" s="254">
        <v>3.14</v>
      </c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0"/>
      <c r="Z248" s="210"/>
      <c r="AA248" s="210"/>
      <c r="AB248" s="210"/>
      <c r="AC248" s="210"/>
      <c r="AD248" s="210"/>
      <c r="AE248" s="210"/>
      <c r="AF248" s="210"/>
      <c r="AG248" s="210" t="s">
        <v>300</v>
      </c>
      <c r="AH248" s="210">
        <v>0</v>
      </c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1" x14ac:dyDescent="0.2">
      <c r="A249" s="217"/>
      <c r="B249" s="218"/>
      <c r="C249" s="257" t="s">
        <v>1403</v>
      </c>
      <c r="D249" s="253"/>
      <c r="E249" s="254">
        <v>0.28000000000000003</v>
      </c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0"/>
      <c r="Z249" s="210"/>
      <c r="AA249" s="210"/>
      <c r="AB249" s="210"/>
      <c r="AC249" s="210"/>
      <c r="AD249" s="210"/>
      <c r="AE249" s="210"/>
      <c r="AF249" s="210"/>
      <c r="AG249" s="210" t="s">
        <v>300</v>
      </c>
      <c r="AH249" s="210">
        <v>0</v>
      </c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27">
        <v>91</v>
      </c>
      <c r="B250" s="228" t="s">
        <v>1404</v>
      </c>
      <c r="C250" s="246" t="s">
        <v>1405</v>
      </c>
      <c r="D250" s="229" t="s">
        <v>344</v>
      </c>
      <c r="E250" s="230">
        <v>25.475999999999999</v>
      </c>
      <c r="F250" s="231"/>
      <c r="G250" s="232">
        <f>ROUND(E250*F250,2)</f>
        <v>0</v>
      </c>
      <c r="H250" s="231"/>
      <c r="I250" s="232">
        <f>ROUND(E250*H250,2)</f>
        <v>0</v>
      </c>
      <c r="J250" s="231"/>
      <c r="K250" s="232">
        <f>ROUND(E250*J250,2)</f>
        <v>0</v>
      </c>
      <c r="L250" s="232">
        <v>21</v>
      </c>
      <c r="M250" s="232">
        <f>G250*(1+L250/100)</f>
        <v>0</v>
      </c>
      <c r="N250" s="232">
        <v>2.5200000000000001E-3</v>
      </c>
      <c r="O250" s="232">
        <f>ROUND(E250*N250,2)</f>
        <v>0.06</v>
      </c>
      <c r="P250" s="232">
        <v>0</v>
      </c>
      <c r="Q250" s="232">
        <f>ROUND(E250*P250,2)</f>
        <v>0</v>
      </c>
      <c r="R250" s="232"/>
      <c r="S250" s="232" t="s">
        <v>230</v>
      </c>
      <c r="T250" s="233" t="s">
        <v>231</v>
      </c>
      <c r="U250" s="219">
        <v>4.2000000000000003E-2</v>
      </c>
      <c r="V250" s="219">
        <f>ROUND(E250*U250,2)</f>
        <v>1.07</v>
      </c>
      <c r="W250" s="219"/>
      <c r="X250" s="219" t="s">
        <v>297</v>
      </c>
      <c r="Y250" s="210"/>
      <c r="Z250" s="210"/>
      <c r="AA250" s="210"/>
      <c r="AB250" s="210"/>
      <c r="AC250" s="210"/>
      <c r="AD250" s="210"/>
      <c r="AE250" s="210"/>
      <c r="AF250" s="210"/>
      <c r="AG250" s="210" t="s">
        <v>298</v>
      </c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1" x14ac:dyDescent="0.2">
      <c r="A251" s="217"/>
      <c r="B251" s="218"/>
      <c r="C251" s="257" t="s">
        <v>1406</v>
      </c>
      <c r="D251" s="253"/>
      <c r="E251" s="254">
        <v>1.5</v>
      </c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0"/>
      <c r="Z251" s="210"/>
      <c r="AA251" s="210"/>
      <c r="AB251" s="210"/>
      <c r="AC251" s="210"/>
      <c r="AD251" s="210"/>
      <c r="AE251" s="210"/>
      <c r="AF251" s="210"/>
      <c r="AG251" s="210" t="s">
        <v>300</v>
      </c>
      <c r="AH251" s="210">
        <v>0</v>
      </c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1" x14ac:dyDescent="0.2">
      <c r="A252" s="217"/>
      <c r="B252" s="218"/>
      <c r="C252" s="257" t="s">
        <v>1407</v>
      </c>
      <c r="D252" s="253"/>
      <c r="E252" s="254">
        <v>23.98</v>
      </c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0"/>
      <c r="Z252" s="210"/>
      <c r="AA252" s="210"/>
      <c r="AB252" s="210"/>
      <c r="AC252" s="210"/>
      <c r="AD252" s="210"/>
      <c r="AE252" s="210"/>
      <c r="AF252" s="210"/>
      <c r="AG252" s="210" t="s">
        <v>300</v>
      </c>
      <c r="AH252" s="210">
        <v>0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x14ac:dyDescent="0.2">
      <c r="A253" s="221" t="s">
        <v>225</v>
      </c>
      <c r="B253" s="222" t="s">
        <v>131</v>
      </c>
      <c r="C253" s="245" t="s">
        <v>132</v>
      </c>
      <c r="D253" s="223"/>
      <c r="E253" s="224"/>
      <c r="F253" s="225"/>
      <c r="G253" s="225">
        <f>SUMIF(AG254:AG263,"&lt;&gt;NOR",G254:G263)</f>
        <v>0</v>
      </c>
      <c r="H253" s="225"/>
      <c r="I253" s="225">
        <f>SUM(I254:I263)</f>
        <v>0</v>
      </c>
      <c r="J253" s="225"/>
      <c r="K253" s="225">
        <f>SUM(K254:K263)</f>
        <v>0</v>
      </c>
      <c r="L253" s="225"/>
      <c r="M253" s="225">
        <f>SUM(M254:M263)</f>
        <v>0</v>
      </c>
      <c r="N253" s="225"/>
      <c r="O253" s="225">
        <f>SUM(O254:O263)</f>
        <v>0.22999999999999998</v>
      </c>
      <c r="P253" s="225"/>
      <c r="Q253" s="225">
        <f>SUM(Q254:Q263)</f>
        <v>0</v>
      </c>
      <c r="R253" s="225"/>
      <c r="S253" s="225"/>
      <c r="T253" s="226"/>
      <c r="U253" s="220"/>
      <c r="V253" s="220">
        <f>SUM(V254:V263)</f>
        <v>5.03</v>
      </c>
      <c r="W253" s="220"/>
      <c r="X253" s="220"/>
      <c r="AG253" t="s">
        <v>226</v>
      </c>
    </row>
    <row r="254" spans="1:60" outlineLevel="1" x14ac:dyDescent="0.2">
      <c r="A254" s="227">
        <v>92</v>
      </c>
      <c r="B254" s="228" t="s">
        <v>1408</v>
      </c>
      <c r="C254" s="246" t="s">
        <v>1409</v>
      </c>
      <c r="D254" s="229" t="s">
        <v>344</v>
      </c>
      <c r="E254" s="230">
        <v>18.73</v>
      </c>
      <c r="F254" s="231"/>
      <c r="G254" s="232">
        <f>ROUND(E254*F254,2)</f>
        <v>0</v>
      </c>
      <c r="H254" s="231"/>
      <c r="I254" s="232">
        <f>ROUND(E254*H254,2)</f>
        <v>0</v>
      </c>
      <c r="J254" s="231"/>
      <c r="K254" s="232">
        <f>ROUND(E254*J254,2)</f>
        <v>0</v>
      </c>
      <c r="L254" s="232">
        <v>21</v>
      </c>
      <c r="M254" s="232">
        <f>G254*(1+L254/100)</f>
        <v>0</v>
      </c>
      <c r="N254" s="232">
        <v>1.2099999999999999E-3</v>
      </c>
      <c r="O254" s="232">
        <f>ROUND(E254*N254,2)</f>
        <v>0.02</v>
      </c>
      <c r="P254" s="232">
        <v>0</v>
      </c>
      <c r="Q254" s="232">
        <f>ROUND(E254*P254,2)</f>
        <v>0</v>
      </c>
      <c r="R254" s="232"/>
      <c r="S254" s="232" t="s">
        <v>296</v>
      </c>
      <c r="T254" s="233" t="s">
        <v>231</v>
      </c>
      <c r="U254" s="219">
        <v>0.17699999999999999</v>
      </c>
      <c r="V254" s="219">
        <f>ROUND(E254*U254,2)</f>
        <v>3.32</v>
      </c>
      <c r="W254" s="219"/>
      <c r="X254" s="219" t="s">
        <v>297</v>
      </c>
      <c r="Y254" s="210"/>
      <c r="Z254" s="210"/>
      <c r="AA254" s="210"/>
      <c r="AB254" s="210"/>
      <c r="AC254" s="210"/>
      <c r="AD254" s="210"/>
      <c r="AE254" s="210"/>
      <c r="AF254" s="210"/>
      <c r="AG254" s="210" t="s">
        <v>298</v>
      </c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outlineLevel="1" x14ac:dyDescent="0.2">
      <c r="A255" s="217"/>
      <c r="B255" s="218"/>
      <c r="C255" s="257" t="s">
        <v>1410</v>
      </c>
      <c r="D255" s="253"/>
      <c r="E255" s="254">
        <v>18.73</v>
      </c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0"/>
      <c r="Z255" s="210"/>
      <c r="AA255" s="210"/>
      <c r="AB255" s="210"/>
      <c r="AC255" s="210"/>
      <c r="AD255" s="210"/>
      <c r="AE255" s="210"/>
      <c r="AF255" s="210"/>
      <c r="AG255" s="210" t="s">
        <v>300</v>
      </c>
      <c r="AH255" s="210">
        <v>0</v>
      </c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outlineLevel="1" x14ac:dyDescent="0.2">
      <c r="A256" s="227">
        <v>93</v>
      </c>
      <c r="B256" s="228" t="s">
        <v>1411</v>
      </c>
      <c r="C256" s="246" t="s">
        <v>1412</v>
      </c>
      <c r="D256" s="229" t="s">
        <v>295</v>
      </c>
      <c r="E256" s="230">
        <v>27.909749999999999</v>
      </c>
      <c r="F256" s="231"/>
      <c r="G256" s="232">
        <f>ROUND(E256*F256,2)</f>
        <v>0</v>
      </c>
      <c r="H256" s="231"/>
      <c r="I256" s="232">
        <f>ROUND(E256*H256,2)</f>
        <v>0</v>
      </c>
      <c r="J256" s="231"/>
      <c r="K256" s="232">
        <f>ROUND(E256*J256,2)</f>
        <v>0</v>
      </c>
      <c r="L256" s="232">
        <v>21</v>
      </c>
      <c r="M256" s="232">
        <f>G256*(1+L256/100)</f>
        <v>0</v>
      </c>
      <c r="N256" s="232">
        <v>7.3499999999999998E-3</v>
      </c>
      <c r="O256" s="232">
        <f>ROUND(E256*N256,2)</f>
        <v>0.21</v>
      </c>
      <c r="P256" s="232">
        <v>0</v>
      </c>
      <c r="Q256" s="232">
        <f>ROUND(E256*P256,2)</f>
        <v>0</v>
      </c>
      <c r="R256" s="232"/>
      <c r="S256" s="232" t="s">
        <v>296</v>
      </c>
      <c r="T256" s="233" t="s">
        <v>231</v>
      </c>
      <c r="U256" s="219">
        <v>3.3000000000000002E-2</v>
      </c>
      <c r="V256" s="219">
        <f>ROUND(E256*U256,2)</f>
        <v>0.92</v>
      </c>
      <c r="W256" s="219"/>
      <c r="X256" s="219" t="s">
        <v>297</v>
      </c>
      <c r="Y256" s="210"/>
      <c r="Z256" s="210"/>
      <c r="AA256" s="210"/>
      <c r="AB256" s="210"/>
      <c r="AC256" s="210"/>
      <c r="AD256" s="210"/>
      <c r="AE256" s="210"/>
      <c r="AF256" s="210"/>
      <c r="AG256" s="210" t="s">
        <v>298</v>
      </c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17"/>
      <c r="B257" s="218"/>
      <c r="C257" s="257" t="s">
        <v>1413</v>
      </c>
      <c r="D257" s="253"/>
      <c r="E257" s="254">
        <v>27.91</v>
      </c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0"/>
      <c r="Z257" s="210"/>
      <c r="AA257" s="210"/>
      <c r="AB257" s="210"/>
      <c r="AC257" s="210"/>
      <c r="AD257" s="210"/>
      <c r="AE257" s="210"/>
      <c r="AF257" s="210"/>
      <c r="AG257" s="210" t="s">
        <v>300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ht="22.5" outlineLevel="1" x14ac:dyDescent="0.2">
      <c r="A258" s="227">
        <v>94</v>
      </c>
      <c r="B258" s="228" t="s">
        <v>1414</v>
      </c>
      <c r="C258" s="246" t="s">
        <v>1415</v>
      </c>
      <c r="D258" s="229" t="s">
        <v>295</v>
      </c>
      <c r="E258" s="230">
        <v>27.909749999999999</v>
      </c>
      <c r="F258" s="231"/>
      <c r="G258" s="232">
        <f>ROUND(E258*F258,2)</f>
        <v>0</v>
      </c>
      <c r="H258" s="231"/>
      <c r="I258" s="232">
        <f>ROUND(E258*H258,2)</f>
        <v>0</v>
      </c>
      <c r="J258" s="231"/>
      <c r="K258" s="232">
        <f>ROUND(E258*J258,2)</f>
        <v>0</v>
      </c>
      <c r="L258" s="232">
        <v>21</v>
      </c>
      <c r="M258" s="232">
        <f>G258*(1+L258/100)</f>
        <v>0</v>
      </c>
      <c r="N258" s="232">
        <v>0</v>
      </c>
      <c r="O258" s="232">
        <f>ROUND(E258*N258,2)</f>
        <v>0</v>
      </c>
      <c r="P258" s="232">
        <v>0</v>
      </c>
      <c r="Q258" s="232">
        <f>ROUND(E258*P258,2)</f>
        <v>0</v>
      </c>
      <c r="R258" s="232"/>
      <c r="S258" s="232" t="s">
        <v>296</v>
      </c>
      <c r="T258" s="233" t="s">
        <v>231</v>
      </c>
      <c r="U258" s="219">
        <v>6.0000000000000001E-3</v>
      </c>
      <c r="V258" s="219">
        <f>ROUND(E258*U258,2)</f>
        <v>0.17</v>
      </c>
      <c r="W258" s="219"/>
      <c r="X258" s="219" t="s">
        <v>297</v>
      </c>
      <c r="Y258" s="210"/>
      <c r="Z258" s="210"/>
      <c r="AA258" s="210"/>
      <c r="AB258" s="210"/>
      <c r="AC258" s="210"/>
      <c r="AD258" s="210"/>
      <c r="AE258" s="210"/>
      <c r="AF258" s="210"/>
      <c r="AG258" s="210" t="s">
        <v>298</v>
      </c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17"/>
      <c r="B259" s="218"/>
      <c r="C259" s="257" t="s">
        <v>1416</v>
      </c>
      <c r="D259" s="253"/>
      <c r="E259" s="254">
        <v>27.91</v>
      </c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0"/>
      <c r="Z259" s="210"/>
      <c r="AA259" s="210"/>
      <c r="AB259" s="210"/>
      <c r="AC259" s="210"/>
      <c r="AD259" s="210"/>
      <c r="AE259" s="210"/>
      <c r="AF259" s="210"/>
      <c r="AG259" s="210" t="s">
        <v>300</v>
      </c>
      <c r="AH259" s="210">
        <v>5</v>
      </c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ht="33.75" outlineLevel="1" x14ac:dyDescent="0.2">
      <c r="A260" s="227">
        <v>95</v>
      </c>
      <c r="B260" s="228" t="s">
        <v>1417</v>
      </c>
      <c r="C260" s="246" t="s">
        <v>1418</v>
      </c>
      <c r="D260" s="229" t="s">
        <v>295</v>
      </c>
      <c r="E260" s="230">
        <v>27.909749999999999</v>
      </c>
      <c r="F260" s="231"/>
      <c r="G260" s="232">
        <f>ROUND(E260*F260,2)</f>
        <v>0</v>
      </c>
      <c r="H260" s="231"/>
      <c r="I260" s="232">
        <f>ROUND(E260*H260,2)</f>
        <v>0</v>
      </c>
      <c r="J260" s="231"/>
      <c r="K260" s="232">
        <f>ROUND(E260*J260,2)</f>
        <v>0</v>
      </c>
      <c r="L260" s="232">
        <v>21</v>
      </c>
      <c r="M260" s="232">
        <f>G260*(1+L260/100)</f>
        <v>0</v>
      </c>
      <c r="N260" s="232">
        <v>1.2E-4</v>
      </c>
      <c r="O260" s="232">
        <f>ROUND(E260*N260,2)</f>
        <v>0</v>
      </c>
      <c r="P260" s="232">
        <v>0</v>
      </c>
      <c r="Q260" s="232">
        <f>ROUND(E260*P260,2)</f>
        <v>0</v>
      </c>
      <c r="R260" s="232"/>
      <c r="S260" s="232" t="s">
        <v>296</v>
      </c>
      <c r="T260" s="233" t="s">
        <v>231</v>
      </c>
      <c r="U260" s="219">
        <v>1E-3</v>
      </c>
      <c r="V260" s="219">
        <f>ROUND(E260*U260,2)</f>
        <v>0.03</v>
      </c>
      <c r="W260" s="219"/>
      <c r="X260" s="219" t="s">
        <v>297</v>
      </c>
      <c r="Y260" s="210"/>
      <c r="Z260" s="210"/>
      <c r="AA260" s="210"/>
      <c r="AB260" s="210"/>
      <c r="AC260" s="210"/>
      <c r="AD260" s="210"/>
      <c r="AE260" s="210"/>
      <c r="AF260" s="210"/>
      <c r="AG260" s="210" t="s">
        <v>298</v>
      </c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outlineLevel="1" x14ac:dyDescent="0.2">
      <c r="A261" s="217"/>
      <c r="B261" s="218"/>
      <c r="C261" s="257" t="s">
        <v>1416</v>
      </c>
      <c r="D261" s="253"/>
      <c r="E261" s="254">
        <v>27.91</v>
      </c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0"/>
      <c r="Z261" s="210"/>
      <c r="AA261" s="210"/>
      <c r="AB261" s="210"/>
      <c r="AC261" s="210"/>
      <c r="AD261" s="210"/>
      <c r="AE261" s="210"/>
      <c r="AF261" s="210"/>
      <c r="AG261" s="210" t="s">
        <v>300</v>
      </c>
      <c r="AH261" s="210">
        <v>5</v>
      </c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1" x14ac:dyDescent="0.2">
      <c r="A262" s="227">
        <v>96</v>
      </c>
      <c r="B262" s="228" t="s">
        <v>1419</v>
      </c>
      <c r="C262" s="246" t="s">
        <v>1420</v>
      </c>
      <c r="D262" s="229" t="s">
        <v>295</v>
      </c>
      <c r="E262" s="230">
        <v>27.909749999999999</v>
      </c>
      <c r="F262" s="231"/>
      <c r="G262" s="232">
        <f>ROUND(E262*F262,2)</f>
        <v>0</v>
      </c>
      <c r="H262" s="231"/>
      <c r="I262" s="232">
        <f>ROUND(E262*H262,2)</f>
        <v>0</v>
      </c>
      <c r="J262" s="231"/>
      <c r="K262" s="232">
        <f>ROUND(E262*J262,2)</f>
        <v>0</v>
      </c>
      <c r="L262" s="232">
        <v>21</v>
      </c>
      <c r="M262" s="232">
        <f>G262*(1+L262/100)</f>
        <v>0</v>
      </c>
      <c r="N262" s="232">
        <v>0</v>
      </c>
      <c r="O262" s="232">
        <f>ROUND(E262*N262,2)</f>
        <v>0</v>
      </c>
      <c r="P262" s="232">
        <v>0</v>
      </c>
      <c r="Q262" s="232">
        <f>ROUND(E262*P262,2)</f>
        <v>0</v>
      </c>
      <c r="R262" s="232"/>
      <c r="S262" s="232" t="s">
        <v>296</v>
      </c>
      <c r="T262" s="233" t="s">
        <v>231</v>
      </c>
      <c r="U262" s="219">
        <v>2.1000000000000001E-2</v>
      </c>
      <c r="V262" s="219">
        <f>ROUND(E262*U262,2)</f>
        <v>0.59</v>
      </c>
      <c r="W262" s="219"/>
      <c r="X262" s="219" t="s">
        <v>297</v>
      </c>
      <c r="Y262" s="210"/>
      <c r="Z262" s="210"/>
      <c r="AA262" s="210"/>
      <c r="AB262" s="210"/>
      <c r="AC262" s="210"/>
      <c r="AD262" s="210"/>
      <c r="AE262" s="210"/>
      <c r="AF262" s="210"/>
      <c r="AG262" s="210" t="s">
        <v>298</v>
      </c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outlineLevel="1" x14ac:dyDescent="0.2">
      <c r="A263" s="217"/>
      <c r="B263" s="218"/>
      <c r="C263" s="257" t="s">
        <v>1416</v>
      </c>
      <c r="D263" s="253"/>
      <c r="E263" s="254">
        <v>27.91</v>
      </c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0"/>
      <c r="Z263" s="210"/>
      <c r="AA263" s="210"/>
      <c r="AB263" s="210"/>
      <c r="AC263" s="210"/>
      <c r="AD263" s="210"/>
      <c r="AE263" s="210"/>
      <c r="AF263" s="210"/>
      <c r="AG263" s="210" t="s">
        <v>300</v>
      </c>
      <c r="AH263" s="210">
        <v>5</v>
      </c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x14ac:dyDescent="0.2">
      <c r="A264" s="221" t="s">
        <v>225</v>
      </c>
      <c r="B264" s="222" t="s">
        <v>133</v>
      </c>
      <c r="C264" s="245" t="s">
        <v>134</v>
      </c>
      <c r="D264" s="223"/>
      <c r="E264" s="224"/>
      <c r="F264" s="225"/>
      <c r="G264" s="225">
        <f>SUMIF(AG265:AG271,"&lt;&gt;NOR",G265:G271)</f>
        <v>0</v>
      </c>
      <c r="H264" s="225"/>
      <c r="I264" s="225">
        <f>SUM(I265:I271)</f>
        <v>0</v>
      </c>
      <c r="J264" s="225"/>
      <c r="K264" s="225">
        <f>SUM(K265:K271)</f>
        <v>0</v>
      </c>
      <c r="L264" s="225"/>
      <c r="M264" s="225">
        <f>SUM(M265:M271)</f>
        <v>0</v>
      </c>
      <c r="N264" s="225"/>
      <c r="O264" s="225">
        <f>SUM(O265:O271)</f>
        <v>0</v>
      </c>
      <c r="P264" s="225"/>
      <c r="Q264" s="225">
        <f>SUM(Q265:Q271)</f>
        <v>0</v>
      </c>
      <c r="R264" s="225"/>
      <c r="S264" s="225"/>
      <c r="T264" s="226"/>
      <c r="U264" s="220"/>
      <c r="V264" s="220">
        <f>SUM(V265:V271)</f>
        <v>8.26</v>
      </c>
      <c r="W264" s="220"/>
      <c r="X264" s="220"/>
      <c r="AG264" t="s">
        <v>226</v>
      </c>
    </row>
    <row r="265" spans="1:60" outlineLevel="1" x14ac:dyDescent="0.2">
      <c r="A265" s="227">
        <v>97</v>
      </c>
      <c r="B265" s="228" t="s">
        <v>1421</v>
      </c>
      <c r="C265" s="246" t="s">
        <v>1422</v>
      </c>
      <c r="D265" s="229" t="s">
        <v>344</v>
      </c>
      <c r="E265" s="230">
        <v>10.199999999999999</v>
      </c>
      <c r="F265" s="231"/>
      <c r="G265" s="232">
        <f>ROUND(E265*F265,2)</f>
        <v>0</v>
      </c>
      <c r="H265" s="231"/>
      <c r="I265" s="232">
        <f>ROUND(E265*H265,2)</f>
        <v>0</v>
      </c>
      <c r="J265" s="231"/>
      <c r="K265" s="232">
        <f>ROUND(E265*J265,2)</f>
        <v>0</v>
      </c>
      <c r="L265" s="232">
        <v>21</v>
      </c>
      <c r="M265" s="232">
        <f>G265*(1+L265/100)</f>
        <v>0</v>
      </c>
      <c r="N265" s="232">
        <v>1.0000000000000001E-5</v>
      </c>
      <c r="O265" s="232">
        <f>ROUND(E265*N265,2)</f>
        <v>0</v>
      </c>
      <c r="P265" s="232">
        <v>0</v>
      </c>
      <c r="Q265" s="232">
        <f>ROUND(E265*P265,2)</f>
        <v>0</v>
      </c>
      <c r="R265" s="232"/>
      <c r="S265" s="232" t="s">
        <v>296</v>
      </c>
      <c r="T265" s="233" t="s">
        <v>231</v>
      </c>
      <c r="U265" s="219">
        <v>0.13</v>
      </c>
      <c r="V265" s="219">
        <f>ROUND(E265*U265,2)</f>
        <v>1.33</v>
      </c>
      <c r="W265" s="219"/>
      <c r="X265" s="219" t="s">
        <v>297</v>
      </c>
      <c r="Y265" s="210"/>
      <c r="Z265" s="210"/>
      <c r="AA265" s="210"/>
      <c r="AB265" s="210"/>
      <c r="AC265" s="210"/>
      <c r="AD265" s="210"/>
      <c r="AE265" s="210"/>
      <c r="AF265" s="210"/>
      <c r="AG265" s="210" t="s">
        <v>298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17"/>
      <c r="B266" s="218"/>
      <c r="C266" s="257" t="s">
        <v>1423</v>
      </c>
      <c r="D266" s="253"/>
      <c r="E266" s="254">
        <v>10.199999999999999</v>
      </c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0"/>
      <c r="Z266" s="210"/>
      <c r="AA266" s="210"/>
      <c r="AB266" s="210"/>
      <c r="AC266" s="210"/>
      <c r="AD266" s="210"/>
      <c r="AE266" s="210"/>
      <c r="AF266" s="210"/>
      <c r="AG266" s="210" t="s">
        <v>300</v>
      </c>
      <c r="AH266" s="210">
        <v>0</v>
      </c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ht="56.25" outlineLevel="1" x14ac:dyDescent="0.2">
      <c r="A267" s="227">
        <v>98</v>
      </c>
      <c r="B267" s="228" t="s">
        <v>1424</v>
      </c>
      <c r="C267" s="246" t="s">
        <v>1425</v>
      </c>
      <c r="D267" s="229" t="s">
        <v>344</v>
      </c>
      <c r="E267" s="230">
        <v>18.73</v>
      </c>
      <c r="F267" s="231"/>
      <c r="G267" s="232">
        <f>ROUND(E267*F267,2)</f>
        <v>0</v>
      </c>
      <c r="H267" s="231"/>
      <c r="I267" s="232">
        <f>ROUND(E267*H267,2)</f>
        <v>0</v>
      </c>
      <c r="J267" s="231"/>
      <c r="K267" s="232">
        <f>ROUND(E267*J267,2)</f>
        <v>0</v>
      </c>
      <c r="L267" s="232">
        <v>21</v>
      </c>
      <c r="M267" s="232">
        <f>G267*(1+L267/100)</f>
        <v>0</v>
      </c>
      <c r="N267" s="232">
        <v>4.0000000000000003E-5</v>
      </c>
      <c r="O267" s="232">
        <f>ROUND(E267*N267,2)</f>
        <v>0</v>
      </c>
      <c r="P267" s="232">
        <v>0</v>
      </c>
      <c r="Q267" s="232">
        <f>ROUND(E267*P267,2)</f>
        <v>0</v>
      </c>
      <c r="R267" s="232"/>
      <c r="S267" s="232" t="s">
        <v>230</v>
      </c>
      <c r="T267" s="233" t="s">
        <v>231</v>
      </c>
      <c r="U267" s="219">
        <v>0.308</v>
      </c>
      <c r="V267" s="219">
        <f>ROUND(E267*U267,2)</f>
        <v>5.77</v>
      </c>
      <c r="W267" s="219"/>
      <c r="X267" s="219" t="s">
        <v>297</v>
      </c>
      <c r="Y267" s="210"/>
      <c r="Z267" s="210"/>
      <c r="AA267" s="210"/>
      <c r="AB267" s="210"/>
      <c r="AC267" s="210"/>
      <c r="AD267" s="210"/>
      <c r="AE267" s="210"/>
      <c r="AF267" s="210"/>
      <c r="AG267" s="210" t="s">
        <v>298</v>
      </c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ht="22.5" outlineLevel="1" x14ac:dyDescent="0.2">
      <c r="A268" s="217"/>
      <c r="B268" s="218"/>
      <c r="C268" s="247" t="s">
        <v>1426</v>
      </c>
      <c r="D268" s="234"/>
      <c r="E268" s="234"/>
      <c r="F268" s="234"/>
      <c r="G268" s="234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0"/>
      <c r="Z268" s="210"/>
      <c r="AA268" s="210"/>
      <c r="AB268" s="210"/>
      <c r="AC268" s="210"/>
      <c r="AD268" s="210"/>
      <c r="AE268" s="210"/>
      <c r="AF268" s="210"/>
      <c r="AG268" s="210" t="s">
        <v>235</v>
      </c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35" t="str">
        <f>C268</f>
        <v>zárubněmi, umytí a vyčištění jiných zasklených a natíraných ploch a zařizovacích předmětů před předáním do užívání světlá výška podlaží do 4 m</v>
      </c>
      <c r="BB268" s="210"/>
      <c r="BC268" s="210"/>
      <c r="BD268" s="210"/>
      <c r="BE268" s="210"/>
      <c r="BF268" s="210"/>
      <c r="BG268" s="210"/>
      <c r="BH268" s="210"/>
    </row>
    <row r="269" spans="1:60" outlineLevel="1" x14ac:dyDescent="0.2">
      <c r="A269" s="217"/>
      <c r="B269" s="218"/>
      <c r="C269" s="257" t="s">
        <v>1410</v>
      </c>
      <c r="D269" s="253"/>
      <c r="E269" s="254">
        <v>18.73</v>
      </c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0"/>
      <c r="Z269" s="210"/>
      <c r="AA269" s="210"/>
      <c r="AB269" s="210"/>
      <c r="AC269" s="210"/>
      <c r="AD269" s="210"/>
      <c r="AE269" s="210"/>
      <c r="AF269" s="210"/>
      <c r="AG269" s="210" t="s">
        <v>300</v>
      </c>
      <c r="AH269" s="210">
        <v>0</v>
      </c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ht="56.25" outlineLevel="1" x14ac:dyDescent="0.2">
      <c r="A270" s="227">
        <v>99</v>
      </c>
      <c r="B270" s="228" t="s">
        <v>1427</v>
      </c>
      <c r="C270" s="246" t="s">
        <v>1428</v>
      </c>
      <c r="D270" s="229" t="s">
        <v>344</v>
      </c>
      <c r="E270" s="230">
        <v>3.28</v>
      </c>
      <c r="F270" s="231"/>
      <c r="G270" s="232">
        <f>ROUND(E270*F270,2)</f>
        <v>0</v>
      </c>
      <c r="H270" s="231"/>
      <c r="I270" s="232">
        <f>ROUND(E270*H270,2)</f>
        <v>0</v>
      </c>
      <c r="J270" s="231"/>
      <c r="K270" s="232">
        <f>ROUND(E270*J270,2)</f>
        <v>0</v>
      </c>
      <c r="L270" s="232">
        <v>21</v>
      </c>
      <c r="M270" s="232">
        <f>G270*(1+L270/100)</f>
        <v>0</v>
      </c>
      <c r="N270" s="232">
        <v>4.0000000000000003E-5</v>
      </c>
      <c r="O270" s="232">
        <f>ROUND(E270*N270,2)</f>
        <v>0</v>
      </c>
      <c r="P270" s="232">
        <v>0</v>
      </c>
      <c r="Q270" s="232">
        <f>ROUND(E270*P270,2)</f>
        <v>0</v>
      </c>
      <c r="R270" s="232"/>
      <c r="S270" s="232" t="s">
        <v>230</v>
      </c>
      <c r="T270" s="233" t="s">
        <v>231</v>
      </c>
      <c r="U270" s="219">
        <v>0.35399999999999998</v>
      </c>
      <c r="V270" s="219">
        <f>ROUND(E270*U270,2)</f>
        <v>1.1599999999999999</v>
      </c>
      <c r="W270" s="219"/>
      <c r="X270" s="219" t="s">
        <v>297</v>
      </c>
      <c r="Y270" s="210"/>
      <c r="Z270" s="210"/>
      <c r="AA270" s="210"/>
      <c r="AB270" s="210"/>
      <c r="AC270" s="210"/>
      <c r="AD270" s="210"/>
      <c r="AE270" s="210"/>
      <c r="AF270" s="210"/>
      <c r="AG270" s="210" t="s">
        <v>298</v>
      </c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ht="22.5" outlineLevel="1" x14ac:dyDescent="0.2">
      <c r="A271" s="217"/>
      <c r="B271" s="218"/>
      <c r="C271" s="247" t="s">
        <v>1429</v>
      </c>
      <c r="D271" s="234"/>
      <c r="E271" s="234"/>
      <c r="F271" s="234"/>
      <c r="G271" s="234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0"/>
      <c r="Z271" s="210"/>
      <c r="AA271" s="210"/>
      <c r="AB271" s="210"/>
      <c r="AC271" s="210"/>
      <c r="AD271" s="210"/>
      <c r="AE271" s="210"/>
      <c r="AF271" s="210"/>
      <c r="AG271" s="210" t="s">
        <v>235</v>
      </c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35" t="str">
        <f>C271</f>
        <v>zárubněmi, umytí a vyčištění jiných zasklených a natíraných ploch a zařizovacích předmětů před předáním do užívání světlá výška podlaží přes 4 m</v>
      </c>
      <c r="BB271" s="210"/>
      <c r="BC271" s="210"/>
      <c r="BD271" s="210"/>
      <c r="BE271" s="210"/>
      <c r="BF271" s="210"/>
      <c r="BG271" s="210"/>
      <c r="BH271" s="210"/>
    </row>
    <row r="272" spans="1:60" x14ac:dyDescent="0.2">
      <c r="A272" s="221" t="s">
        <v>225</v>
      </c>
      <c r="B272" s="222" t="s">
        <v>137</v>
      </c>
      <c r="C272" s="245" t="s">
        <v>138</v>
      </c>
      <c r="D272" s="223"/>
      <c r="E272" s="224"/>
      <c r="F272" s="225"/>
      <c r="G272" s="225">
        <f>SUMIF(AG273:AG281,"&lt;&gt;NOR",G273:G281)</f>
        <v>0</v>
      </c>
      <c r="H272" s="225"/>
      <c r="I272" s="225">
        <f>SUM(I273:I281)</f>
        <v>0</v>
      </c>
      <c r="J272" s="225"/>
      <c r="K272" s="225">
        <f>SUM(K273:K281)</f>
        <v>0</v>
      </c>
      <c r="L272" s="225"/>
      <c r="M272" s="225">
        <f>SUM(M273:M281)</f>
        <v>0</v>
      </c>
      <c r="N272" s="225"/>
      <c r="O272" s="225">
        <f>SUM(O273:O281)</f>
        <v>0.01</v>
      </c>
      <c r="P272" s="225"/>
      <c r="Q272" s="225">
        <f>SUM(Q273:Q281)</f>
        <v>1.4500000000000002</v>
      </c>
      <c r="R272" s="225"/>
      <c r="S272" s="225"/>
      <c r="T272" s="226"/>
      <c r="U272" s="220"/>
      <c r="V272" s="220">
        <f>SUM(V273:V281)</f>
        <v>27.78</v>
      </c>
      <c r="W272" s="220"/>
      <c r="X272" s="220"/>
      <c r="AG272" t="s">
        <v>226</v>
      </c>
    </row>
    <row r="273" spans="1:60" ht="22.5" outlineLevel="1" x14ac:dyDescent="0.2">
      <c r="A273" s="227">
        <v>100</v>
      </c>
      <c r="B273" s="228" t="s">
        <v>1430</v>
      </c>
      <c r="C273" s="246" t="s">
        <v>1431</v>
      </c>
      <c r="D273" s="229" t="s">
        <v>344</v>
      </c>
      <c r="E273" s="230">
        <v>5.25</v>
      </c>
      <c r="F273" s="231"/>
      <c r="G273" s="232">
        <f>ROUND(E273*F273,2)</f>
        <v>0</v>
      </c>
      <c r="H273" s="231"/>
      <c r="I273" s="232">
        <f>ROUND(E273*H273,2)</f>
        <v>0</v>
      </c>
      <c r="J273" s="231"/>
      <c r="K273" s="232">
        <f>ROUND(E273*J273,2)</f>
        <v>0</v>
      </c>
      <c r="L273" s="232">
        <v>21</v>
      </c>
      <c r="M273" s="232">
        <f>G273*(1+L273/100)</f>
        <v>0</v>
      </c>
      <c r="N273" s="232">
        <v>0</v>
      </c>
      <c r="O273" s="232">
        <f>ROUND(E273*N273,2)</f>
        <v>0</v>
      </c>
      <c r="P273" s="232">
        <v>1.4E-2</v>
      </c>
      <c r="Q273" s="232">
        <f>ROUND(E273*P273,2)</f>
        <v>7.0000000000000007E-2</v>
      </c>
      <c r="R273" s="232"/>
      <c r="S273" s="232" t="s">
        <v>296</v>
      </c>
      <c r="T273" s="233" t="s">
        <v>231</v>
      </c>
      <c r="U273" s="219">
        <v>6.5000000000000002E-2</v>
      </c>
      <c r="V273" s="219">
        <f>ROUND(E273*U273,2)</f>
        <v>0.34</v>
      </c>
      <c r="W273" s="219"/>
      <c r="X273" s="219" t="s">
        <v>297</v>
      </c>
      <c r="Y273" s="210"/>
      <c r="Z273" s="210"/>
      <c r="AA273" s="210"/>
      <c r="AB273" s="210"/>
      <c r="AC273" s="210"/>
      <c r="AD273" s="210"/>
      <c r="AE273" s="210"/>
      <c r="AF273" s="210"/>
      <c r="AG273" s="210" t="s">
        <v>298</v>
      </c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outlineLevel="1" x14ac:dyDescent="0.2">
      <c r="A274" s="217"/>
      <c r="B274" s="218"/>
      <c r="C274" s="257" t="s">
        <v>1432</v>
      </c>
      <c r="D274" s="253"/>
      <c r="E274" s="254">
        <v>5.25</v>
      </c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  <c r="W274" s="219"/>
      <c r="X274" s="219"/>
      <c r="Y274" s="210"/>
      <c r="Z274" s="210"/>
      <c r="AA274" s="210"/>
      <c r="AB274" s="210"/>
      <c r="AC274" s="210"/>
      <c r="AD274" s="210"/>
      <c r="AE274" s="210"/>
      <c r="AF274" s="210"/>
      <c r="AG274" s="210" t="s">
        <v>300</v>
      </c>
      <c r="AH274" s="210">
        <v>0</v>
      </c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outlineLevel="1" x14ac:dyDescent="0.2">
      <c r="A275" s="237">
        <v>101</v>
      </c>
      <c r="B275" s="238" t="s">
        <v>1433</v>
      </c>
      <c r="C275" s="249" t="s">
        <v>1434</v>
      </c>
      <c r="D275" s="239" t="s">
        <v>368</v>
      </c>
      <c r="E275" s="240">
        <v>6.9</v>
      </c>
      <c r="F275" s="241"/>
      <c r="G275" s="242">
        <f>ROUND(E275*F275,2)</f>
        <v>0</v>
      </c>
      <c r="H275" s="241"/>
      <c r="I275" s="242">
        <f>ROUND(E275*H275,2)</f>
        <v>0</v>
      </c>
      <c r="J275" s="241"/>
      <c r="K275" s="242">
        <f>ROUND(E275*J275,2)</f>
        <v>0</v>
      </c>
      <c r="L275" s="242">
        <v>21</v>
      </c>
      <c r="M275" s="242">
        <f>G275*(1+L275/100)</f>
        <v>0</v>
      </c>
      <c r="N275" s="242">
        <v>0</v>
      </c>
      <c r="O275" s="242">
        <f>ROUND(E275*N275,2)</f>
        <v>0</v>
      </c>
      <c r="P275" s="242">
        <v>3.3600000000000001E-3</v>
      </c>
      <c r="Q275" s="242">
        <f>ROUND(E275*P275,2)</f>
        <v>0.02</v>
      </c>
      <c r="R275" s="242"/>
      <c r="S275" s="242" t="s">
        <v>296</v>
      </c>
      <c r="T275" s="243" t="s">
        <v>231</v>
      </c>
      <c r="U275" s="219">
        <v>6.9000000000000006E-2</v>
      </c>
      <c r="V275" s="219">
        <f>ROUND(E275*U275,2)</f>
        <v>0.48</v>
      </c>
      <c r="W275" s="219"/>
      <c r="X275" s="219" t="s">
        <v>297</v>
      </c>
      <c r="Y275" s="210"/>
      <c r="Z275" s="210"/>
      <c r="AA275" s="210"/>
      <c r="AB275" s="210"/>
      <c r="AC275" s="210"/>
      <c r="AD275" s="210"/>
      <c r="AE275" s="210"/>
      <c r="AF275" s="210"/>
      <c r="AG275" s="210" t="s">
        <v>298</v>
      </c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</row>
    <row r="276" spans="1:60" outlineLevel="1" x14ac:dyDescent="0.2">
      <c r="A276" s="227">
        <v>102</v>
      </c>
      <c r="B276" s="228" t="s">
        <v>1435</v>
      </c>
      <c r="C276" s="246" t="s">
        <v>1436</v>
      </c>
      <c r="D276" s="229" t="s">
        <v>368</v>
      </c>
      <c r="E276" s="230">
        <v>10.29</v>
      </c>
      <c r="F276" s="231"/>
      <c r="G276" s="232">
        <f>ROUND(E276*F276,2)</f>
        <v>0</v>
      </c>
      <c r="H276" s="231"/>
      <c r="I276" s="232">
        <f>ROUND(E276*H276,2)</f>
        <v>0</v>
      </c>
      <c r="J276" s="231"/>
      <c r="K276" s="232">
        <f>ROUND(E276*J276,2)</f>
        <v>0</v>
      </c>
      <c r="L276" s="232">
        <v>21</v>
      </c>
      <c r="M276" s="232">
        <f>G276*(1+L276/100)</f>
        <v>0</v>
      </c>
      <c r="N276" s="232">
        <v>0</v>
      </c>
      <c r="O276" s="232">
        <f>ROUND(E276*N276,2)</f>
        <v>0</v>
      </c>
      <c r="P276" s="232">
        <v>9.3999999999999997E-4</v>
      </c>
      <c r="Q276" s="232">
        <f>ROUND(E276*P276,2)</f>
        <v>0.01</v>
      </c>
      <c r="R276" s="232"/>
      <c r="S276" s="232" t="s">
        <v>296</v>
      </c>
      <c r="T276" s="233" t="s">
        <v>231</v>
      </c>
      <c r="U276" s="219">
        <v>6.9000000000000006E-2</v>
      </c>
      <c r="V276" s="219">
        <f>ROUND(E276*U276,2)</f>
        <v>0.71</v>
      </c>
      <c r="W276" s="219"/>
      <c r="X276" s="219" t="s">
        <v>297</v>
      </c>
      <c r="Y276" s="210"/>
      <c r="Z276" s="210"/>
      <c r="AA276" s="210"/>
      <c r="AB276" s="210"/>
      <c r="AC276" s="210"/>
      <c r="AD276" s="210"/>
      <c r="AE276" s="210"/>
      <c r="AF276" s="210"/>
      <c r="AG276" s="210" t="s">
        <v>298</v>
      </c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</row>
    <row r="277" spans="1:60" outlineLevel="1" x14ac:dyDescent="0.2">
      <c r="A277" s="217"/>
      <c r="B277" s="218"/>
      <c r="C277" s="257" t="s">
        <v>1437</v>
      </c>
      <c r="D277" s="253"/>
      <c r="E277" s="254">
        <v>10.29</v>
      </c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10"/>
      <c r="Z277" s="210"/>
      <c r="AA277" s="210"/>
      <c r="AB277" s="210"/>
      <c r="AC277" s="210"/>
      <c r="AD277" s="210"/>
      <c r="AE277" s="210"/>
      <c r="AF277" s="210"/>
      <c r="AG277" s="210" t="s">
        <v>300</v>
      </c>
      <c r="AH277" s="210">
        <v>0</v>
      </c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</row>
    <row r="278" spans="1:60" outlineLevel="1" x14ac:dyDescent="0.2">
      <c r="A278" s="227">
        <v>103</v>
      </c>
      <c r="B278" s="228" t="s">
        <v>1438</v>
      </c>
      <c r="C278" s="246" t="s">
        <v>1439</v>
      </c>
      <c r="D278" s="229" t="s">
        <v>1440</v>
      </c>
      <c r="E278" s="230">
        <v>20</v>
      </c>
      <c r="F278" s="231"/>
      <c r="G278" s="232">
        <f>ROUND(E278*F278,2)</f>
        <v>0</v>
      </c>
      <c r="H278" s="231"/>
      <c r="I278" s="232">
        <f>ROUND(E278*H278,2)</f>
        <v>0</v>
      </c>
      <c r="J278" s="231"/>
      <c r="K278" s="232">
        <f>ROUND(E278*J278,2)</f>
        <v>0</v>
      </c>
      <c r="L278" s="232">
        <v>21</v>
      </c>
      <c r="M278" s="232">
        <f>G278*(1+L278/100)</f>
        <v>0</v>
      </c>
      <c r="N278" s="232">
        <v>0</v>
      </c>
      <c r="O278" s="232">
        <f>ROUND(E278*N278,2)</f>
        <v>0</v>
      </c>
      <c r="P278" s="232">
        <v>0</v>
      </c>
      <c r="Q278" s="232">
        <f>ROUND(E278*P278,2)</f>
        <v>0</v>
      </c>
      <c r="R278" s="232"/>
      <c r="S278" s="232" t="s">
        <v>230</v>
      </c>
      <c r="T278" s="233" t="s">
        <v>231</v>
      </c>
      <c r="U278" s="219">
        <v>1</v>
      </c>
      <c r="V278" s="219">
        <f>ROUND(E278*U278,2)</f>
        <v>20</v>
      </c>
      <c r="W278" s="219"/>
      <c r="X278" s="219" t="s">
        <v>297</v>
      </c>
      <c r="Y278" s="210"/>
      <c r="Z278" s="210"/>
      <c r="AA278" s="210"/>
      <c r="AB278" s="210"/>
      <c r="AC278" s="210"/>
      <c r="AD278" s="210"/>
      <c r="AE278" s="210"/>
      <c r="AF278" s="210"/>
      <c r="AG278" s="210" t="s">
        <v>298</v>
      </c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210"/>
      <c r="BD278" s="210"/>
      <c r="BE278" s="210"/>
      <c r="BF278" s="210"/>
      <c r="BG278" s="210"/>
      <c r="BH278" s="210"/>
    </row>
    <row r="279" spans="1:60" outlineLevel="1" x14ac:dyDescent="0.2">
      <c r="A279" s="217"/>
      <c r="B279" s="218"/>
      <c r="C279" s="257" t="s">
        <v>1441</v>
      </c>
      <c r="D279" s="253"/>
      <c r="E279" s="254">
        <v>20</v>
      </c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219"/>
      <c r="T279" s="219"/>
      <c r="U279" s="219"/>
      <c r="V279" s="219"/>
      <c r="W279" s="219"/>
      <c r="X279" s="219"/>
      <c r="Y279" s="210"/>
      <c r="Z279" s="210"/>
      <c r="AA279" s="210"/>
      <c r="AB279" s="210"/>
      <c r="AC279" s="210"/>
      <c r="AD279" s="210"/>
      <c r="AE279" s="210"/>
      <c r="AF279" s="210"/>
      <c r="AG279" s="210" t="s">
        <v>300</v>
      </c>
      <c r="AH279" s="210">
        <v>0</v>
      </c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  <c r="BH279" s="210"/>
    </row>
    <row r="280" spans="1:60" outlineLevel="1" x14ac:dyDescent="0.2">
      <c r="A280" s="227">
        <v>104</v>
      </c>
      <c r="B280" s="228" t="s">
        <v>1442</v>
      </c>
      <c r="C280" s="246" t="s">
        <v>1443</v>
      </c>
      <c r="D280" s="229" t="s">
        <v>344</v>
      </c>
      <c r="E280" s="230">
        <v>24.490200000000002</v>
      </c>
      <c r="F280" s="231"/>
      <c r="G280" s="232">
        <f>ROUND(E280*F280,2)</f>
        <v>0</v>
      </c>
      <c r="H280" s="231"/>
      <c r="I280" s="232">
        <f>ROUND(E280*H280,2)</f>
        <v>0</v>
      </c>
      <c r="J280" s="231"/>
      <c r="K280" s="232">
        <f>ROUND(E280*J280,2)</f>
        <v>0</v>
      </c>
      <c r="L280" s="232">
        <v>21</v>
      </c>
      <c r="M280" s="232">
        <f>G280*(1+L280/100)</f>
        <v>0</v>
      </c>
      <c r="N280" s="232">
        <v>4.8999999999999998E-4</v>
      </c>
      <c r="O280" s="232">
        <f>ROUND(E280*N280,2)</f>
        <v>0.01</v>
      </c>
      <c r="P280" s="232">
        <v>5.5E-2</v>
      </c>
      <c r="Q280" s="232">
        <f>ROUND(E280*P280,2)</f>
        <v>1.35</v>
      </c>
      <c r="R280" s="232"/>
      <c r="S280" s="232" t="s">
        <v>296</v>
      </c>
      <c r="T280" s="233" t="s">
        <v>231</v>
      </c>
      <c r="U280" s="219">
        <v>0.255</v>
      </c>
      <c r="V280" s="219">
        <f>ROUND(E280*U280,2)</f>
        <v>6.25</v>
      </c>
      <c r="W280" s="219"/>
      <c r="X280" s="219" t="s">
        <v>297</v>
      </c>
      <c r="Y280" s="210"/>
      <c r="Z280" s="210"/>
      <c r="AA280" s="210"/>
      <c r="AB280" s="210"/>
      <c r="AC280" s="210"/>
      <c r="AD280" s="210"/>
      <c r="AE280" s="210"/>
      <c r="AF280" s="210"/>
      <c r="AG280" s="210" t="s">
        <v>298</v>
      </c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</row>
    <row r="281" spans="1:60" outlineLevel="1" x14ac:dyDescent="0.2">
      <c r="A281" s="217"/>
      <c r="B281" s="218"/>
      <c r="C281" s="257" t="s">
        <v>1444</v>
      </c>
      <c r="D281" s="253"/>
      <c r="E281" s="254">
        <v>24.49</v>
      </c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0"/>
      <c r="Z281" s="210"/>
      <c r="AA281" s="210"/>
      <c r="AB281" s="210"/>
      <c r="AC281" s="210"/>
      <c r="AD281" s="210"/>
      <c r="AE281" s="210"/>
      <c r="AF281" s="210"/>
      <c r="AG281" s="210" t="s">
        <v>300</v>
      </c>
      <c r="AH281" s="210">
        <v>0</v>
      </c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</row>
    <row r="282" spans="1:60" x14ac:dyDescent="0.2">
      <c r="A282" s="221" t="s">
        <v>225</v>
      </c>
      <c r="B282" s="222" t="s">
        <v>139</v>
      </c>
      <c r="C282" s="245" t="s">
        <v>140</v>
      </c>
      <c r="D282" s="223"/>
      <c r="E282" s="224"/>
      <c r="F282" s="225"/>
      <c r="G282" s="225">
        <f>SUMIF(AG283:AG288,"&lt;&gt;NOR",G283:G288)</f>
        <v>0</v>
      </c>
      <c r="H282" s="225"/>
      <c r="I282" s="225">
        <f>SUM(I283:I288)</f>
        <v>0</v>
      </c>
      <c r="J282" s="225"/>
      <c r="K282" s="225">
        <f>SUM(K283:K288)</f>
        <v>0</v>
      </c>
      <c r="L282" s="225"/>
      <c r="M282" s="225">
        <f>SUM(M283:M288)</f>
        <v>0</v>
      </c>
      <c r="N282" s="225"/>
      <c r="O282" s="225">
        <f>SUM(O283:O288)</f>
        <v>0</v>
      </c>
      <c r="P282" s="225"/>
      <c r="Q282" s="225">
        <f>SUM(Q283:Q288)</f>
        <v>0</v>
      </c>
      <c r="R282" s="225"/>
      <c r="S282" s="225"/>
      <c r="T282" s="226"/>
      <c r="U282" s="220"/>
      <c r="V282" s="220">
        <f>SUM(V283:V288)</f>
        <v>41.71</v>
      </c>
      <c r="W282" s="220"/>
      <c r="X282" s="220"/>
      <c r="AG282" t="s">
        <v>226</v>
      </c>
    </row>
    <row r="283" spans="1:60" outlineLevel="1" x14ac:dyDescent="0.2">
      <c r="A283" s="227">
        <v>105</v>
      </c>
      <c r="B283" s="228" t="s">
        <v>1445</v>
      </c>
      <c r="C283" s="246" t="s">
        <v>1446</v>
      </c>
      <c r="D283" s="229" t="s">
        <v>352</v>
      </c>
      <c r="E283" s="230">
        <v>135.86758</v>
      </c>
      <c r="F283" s="231"/>
      <c r="G283" s="232">
        <f>ROUND(E283*F283,2)</f>
        <v>0</v>
      </c>
      <c r="H283" s="231"/>
      <c r="I283" s="232">
        <f>ROUND(E283*H283,2)</f>
        <v>0</v>
      </c>
      <c r="J283" s="231"/>
      <c r="K283" s="232">
        <f>ROUND(E283*J283,2)</f>
        <v>0</v>
      </c>
      <c r="L283" s="232">
        <v>21</v>
      </c>
      <c r="M283" s="232">
        <f>G283*(1+L283/100)</f>
        <v>0</v>
      </c>
      <c r="N283" s="232">
        <v>0</v>
      </c>
      <c r="O283" s="232">
        <f>ROUND(E283*N283,2)</f>
        <v>0</v>
      </c>
      <c r="P283" s="232">
        <v>0</v>
      </c>
      <c r="Q283" s="232">
        <f>ROUND(E283*P283,2)</f>
        <v>0</v>
      </c>
      <c r="R283" s="232"/>
      <c r="S283" s="232" t="s">
        <v>296</v>
      </c>
      <c r="T283" s="233" t="s">
        <v>231</v>
      </c>
      <c r="U283" s="219">
        <v>0.307</v>
      </c>
      <c r="V283" s="219">
        <f>ROUND(E283*U283,2)</f>
        <v>41.71</v>
      </c>
      <c r="W283" s="219"/>
      <c r="X283" s="219" t="s">
        <v>297</v>
      </c>
      <c r="Y283" s="210"/>
      <c r="Z283" s="210"/>
      <c r="AA283" s="210"/>
      <c r="AB283" s="210"/>
      <c r="AC283" s="210"/>
      <c r="AD283" s="210"/>
      <c r="AE283" s="210"/>
      <c r="AF283" s="210"/>
      <c r="AG283" s="210" t="s">
        <v>378</v>
      </c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  <c r="BH283" s="210"/>
    </row>
    <row r="284" spans="1:60" outlineLevel="1" x14ac:dyDescent="0.2">
      <c r="A284" s="217"/>
      <c r="B284" s="218"/>
      <c r="C284" s="257" t="s">
        <v>379</v>
      </c>
      <c r="D284" s="253"/>
      <c r="E284" s="254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  <c r="X284" s="219"/>
      <c r="Y284" s="210"/>
      <c r="Z284" s="210"/>
      <c r="AA284" s="210"/>
      <c r="AB284" s="210"/>
      <c r="AC284" s="210"/>
      <c r="AD284" s="210"/>
      <c r="AE284" s="210"/>
      <c r="AF284" s="210"/>
      <c r="AG284" s="210" t="s">
        <v>300</v>
      </c>
      <c r="AH284" s="210">
        <v>0</v>
      </c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</row>
    <row r="285" spans="1:60" ht="22.5" outlineLevel="1" x14ac:dyDescent="0.2">
      <c r="A285" s="217"/>
      <c r="B285" s="218"/>
      <c r="C285" s="257" t="s">
        <v>1447</v>
      </c>
      <c r="D285" s="253"/>
      <c r="E285" s="254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0"/>
      <c r="Z285" s="210"/>
      <c r="AA285" s="210"/>
      <c r="AB285" s="210"/>
      <c r="AC285" s="210"/>
      <c r="AD285" s="210"/>
      <c r="AE285" s="210"/>
      <c r="AF285" s="210"/>
      <c r="AG285" s="210" t="s">
        <v>300</v>
      </c>
      <c r="AH285" s="210">
        <v>0</v>
      </c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  <c r="BH285" s="210"/>
    </row>
    <row r="286" spans="1:60" ht="22.5" outlineLevel="1" x14ac:dyDescent="0.2">
      <c r="A286" s="217"/>
      <c r="B286" s="218"/>
      <c r="C286" s="257" t="s">
        <v>1448</v>
      </c>
      <c r="D286" s="253"/>
      <c r="E286" s="254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0"/>
      <c r="Z286" s="210"/>
      <c r="AA286" s="210"/>
      <c r="AB286" s="210"/>
      <c r="AC286" s="210"/>
      <c r="AD286" s="210"/>
      <c r="AE286" s="210"/>
      <c r="AF286" s="210"/>
      <c r="AG286" s="210" t="s">
        <v>300</v>
      </c>
      <c r="AH286" s="210">
        <v>0</v>
      </c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  <c r="BH286" s="210"/>
    </row>
    <row r="287" spans="1:60" outlineLevel="1" x14ac:dyDescent="0.2">
      <c r="A287" s="217"/>
      <c r="B287" s="218"/>
      <c r="C287" s="257" t="s">
        <v>1449</v>
      </c>
      <c r="D287" s="253"/>
      <c r="E287" s="254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0"/>
      <c r="Z287" s="210"/>
      <c r="AA287" s="210"/>
      <c r="AB287" s="210"/>
      <c r="AC287" s="210"/>
      <c r="AD287" s="210"/>
      <c r="AE287" s="210"/>
      <c r="AF287" s="210"/>
      <c r="AG287" s="210" t="s">
        <v>300</v>
      </c>
      <c r="AH287" s="210">
        <v>0</v>
      </c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</row>
    <row r="288" spans="1:60" outlineLevel="1" x14ac:dyDescent="0.2">
      <c r="A288" s="217"/>
      <c r="B288" s="218"/>
      <c r="C288" s="257" t="s">
        <v>1450</v>
      </c>
      <c r="D288" s="253"/>
      <c r="E288" s="254">
        <v>135.87</v>
      </c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0"/>
      <c r="Z288" s="210"/>
      <c r="AA288" s="210"/>
      <c r="AB288" s="210"/>
      <c r="AC288" s="210"/>
      <c r="AD288" s="210"/>
      <c r="AE288" s="210"/>
      <c r="AF288" s="210"/>
      <c r="AG288" s="210" t="s">
        <v>300</v>
      </c>
      <c r="AH288" s="210">
        <v>0</v>
      </c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  <c r="AT288" s="210"/>
      <c r="AU288" s="210"/>
      <c r="AV288" s="210"/>
      <c r="AW288" s="210"/>
      <c r="AX288" s="210"/>
      <c r="AY288" s="210"/>
      <c r="AZ288" s="210"/>
      <c r="BA288" s="210"/>
      <c r="BB288" s="210"/>
      <c r="BC288" s="210"/>
      <c r="BD288" s="210"/>
      <c r="BE288" s="210"/>
      <c r="BF288" s="210"/>
      <c r="BG288" s="210"/>
      <c r="BH288" s="210"/>
    </row>
    <row r="289" spans="1:60" x14ac:dyDescent="0.2">
      <c r="A289" s="221" t="s">
        <v>225</v>
      </c>
      <c r="B289" s="222" t="s">
        <v>141</v>
      </c>
      <c r="C289" s="245" t="s">
        <v>142</v>
      </c>
      <c r="D289" s="223"/>
      <c r="E289" s="224"/>
      <c r="F289" s="225"/>
      <c r="G289" s="225">
        <f>SUMIF(AG290:AG304,"&lt;&gt;NOR",G290:G304)</f>
        <v>0</v>
      </c>
      <c r="H289" s="225"/>
      <c r="I289" s="225">
        <f>SUM(I290:I304)</f>
        <v>0</v>
      </c>
      <c r="J289" s="225"/>
      <c r="K289" s="225">
        <f>SUM(K290:K304)</f>
        <v>0</v>
      </c>
      <c r="L289" s="225"/>
      <c r="M289" s="225">
        <f>SUM(M290:M304)</f>
        <v>0</v>
      </c>
      <c r="N289" s="225"/>
      <c r="O289" s="225">
        <f>SUM(O290:O304)</f>
        <v>0.26</v>
      </c>
      <c r="P289" s="225"/>
      <c r="Q289" s="225">
        <f>SUM(Q290:Q304)</f>
        <v>0</v>
      </c>
      <c r="R289" s="225"/>
      <c r="S289" s="225"/>
      <c r="T289" s="226"/>
      <c r="U289" s="220"/>
      <c r="V289" s="220">
        <f>SUM(V290:V304)</f>
        <v>12.620000000000001</v>
      </c>
      <c r="W289" s="220"/>
      <c r="X289" s="220"/>
      <c r="AG289" t="s">
        <v>226</v>
      </c>
    </row>
    <row r="290" spans="1:60" ht="22.5" outlineLevel="1" x14ac:dyDescent="0.2">
      <c r="A290" s="227">
        <v>106</v>
      </c>
      <c r="B290" s="228" t="s">
        <v>1451</v>
      </c>
      <c r="C290" s="246" t="s">
        <v>1452</v>
      </c>
      <c r="D290" s="229" t="s">
        <v>344</v>
      </c>
      <c r="E290" s="230">
        <v>18.800999999999998</v>
      </c>
      <c r="F290" s="231"/>
      <c r="G290" s="232">
        <f>ROUND(E290*F290,2)</f>
        <v>0</v>
      </c>
      <c r="H290" s="231"/>
      <c r="I290" s="232">
        <f>ROUND(E290*H290,2)</f>
        <v>0</v>
      </c>
      <c r="J290" s="231"/>
      <c r="K290" s="232">
        <f>ROUND(E290*J290,2)</f>
        <v>0</v>
      </c>
      <c r="L290" s="232">
        <v>21</v>
      </c>
      <c r="M290" s="232">
        <f>G290*(1+L290/100)</f>
        <v>0</v>
      </c>
      <c r="N290" s="232">
        <v>3.3E-4</v>
      </c>
      <c r="O290" s="232">
        <f>ROUND(E290*N290,2)</f>
        <v>0.01</v>
      </c>
      <c r="P290" s="232">
        <v>0</v>
      </c>
      <c r="Q290" s="232">
        <f>ROUND(E290*P290,2)</f>
        <v>0</v>
      </c>
      <c r="R290" s="232"/>
      <c r="S290" s="232" t="s">
        <v>296</v>
      </c>
      <c r="T290" s="233" t="s">
        <v>231</v>
      </c>
      <c r="U290" s="219">
        <v>2.75E-2</v>
      </c>
      <c r="V290" s="219">
        <f>ROUND(E290*U290,2)</f>
        <v>0.52</v>
      </c>
      <c r="W290" s="219"/>
      <c r="X290" s="219" t="s">
        <v>297</v>
      </c>
      <c r="Y290" s="210"/>
      <c r="Z290" s="210"/>
      <c r="AA290" s="210"/>
      <c r="AB290" s="210"/>
      <c r="AC290" s="210"/>
      <c r="AD290" s="210"/>
      <c r="AE290" s="210"/>
      <c r="AF290" s="210"/>
      <c r="AG290" s="210" t="s">
        <v>298</v>
      </c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  <c r="BH290" s="210"/>
    </row>
    <row r="291" spans="1:60" outlineLevel="1" x14ac:dyDescent="0.2">
      <c r="A291" s="217"/>
      <c r="B291" s="218"/>
      <c r="C291" s="257" t="s">
        <v>1453</v>
      </c>
      <c r="D291" s="253"/>
      <c r="E291" s="254">
        <v>12.97</v>
      </c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  <c r="X291" s="219"/>
      <c r="Y291" s="210"/>
      <c r="Z291" s="210"/>
      <c r="AA291" s="210"/>
      <c r="AB291" s="210"/>
      <c r="AC291" s="210"/>
      <c r="AD291" s="210"/>
      <c r="AE291" s="210"/>
      <c r="AF291" s="210"/>
      <c r="AG291" s="210" t="s">
        <v>300</v>
      </c>
      <c r="AH291" s="210">
        <v>0</v>
      </c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</row>
    <row r="292" spans="1:60" outlineLevel="1" x14ac:dyDescent="0.2">
      <c r="A292" s="217"/>
      <c r="B292" s="218"/>
      <c r="C292" s="257" t="s">
        <v>1454</v>
      </c>
      <c r="D292" s="253"/>
      <c r="E292" s="254">
        <v>5.83</v>
      </c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  <c r="X292" s="219"/>
      <c r="Y292" s="210"/>
      <c r="Z292" s="210"/>
      <c r="AA292" s="210"/>
      <c r="AB292" s="210"/>
      <c r="AC292" s="210"/>
      <c r="AD292" s="210"/>
      <c r="AE292" s="210"/>
      <c r="AF292" s="210"/>
      <c r="AG292" s="210" t="s">
        <v>300</v>
      </c>
      <c r="AH292" s="210">
        <v>0</v>
      </c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</row>
    <row r="293" spans="1:60" ht="33.75" outlineLevel="1" x14ac:dyDescent="0.2">
      <c r="A293" s="227">
        <v>107</v>
      </c>
      <c r="B293" s="228" t="s">
        <v>1455</v>
      </c>
      <c r="C293" s="246" t="s">
        <v>1456</v>
      </c>
      <c r="D293" s="229" t="s">
        <v>344</v>
      </c>
      <c r="E293" s="230">
        <v>22.344999999999999</v>
      </c>
      <c r="F293" s="231"/>
      <c r="G293" s="232">
        <f>ROUND(E293*F293,2)</f>
        <v>0</v>
      </c>
      <c r="H293" s="231"/>
      <c r="I293" s="232">
        <f>ROUND(E293*H293,2)</f>
        <v>0</v>
      </c>
      <c r="J293" s="231"/>
      <c r="K293" s="232">
        <f>ROUND(E293*J293,2)</f>
        <v>0</v>
      </c>
      <c r="L293" s="232">
        <v>21</v>
      </c>
      <c r="M293" s="232">
        <f>G293*(1+L293/100)</f>
        <v>0</v>
      </c>
      <c r="N293" s="232">
        <v>6.3000000000000003E-4</v>
      </c>
      <c r="O293" s="232">
        <f>ROUND(E293*N293,2)</f>
        <v>0.01</v>
      </c>
      <c r="P293" s="232">
        <v>0</v>
      </c>
      <c r="Q293" s="232">
        <f>ROUND(E293*P293,2)</f>
        <v>0</v>
      </c>
      <c r="R293" s="232"/>
      <c r="S293" s="232" t="s">
        <v>230</v>
      </c>
      <c r="T293" s="233" t="s">
        <v>231</v>
      </c>
      <c r="U293" s="219">
        <v>6.4000000000000001E-2</v>
      </c>
      <c r="V293" s="219">
        <f>ROUND(E293*U293,2)</f>
        <v>1.43</v>
      </c>
      <c r="W293" s="219"/>
      <c r="X293" s="219" t="s">
        <v>297</v>
      </c>
      <c r="Y293" s="210"/>
      <c r="Z293" s="210"/>
      <c r="AA293" s="210"/>
      <c r="AB293" s="210"/>
      <c r="AC293" s="210"/>
      <c r="AD293" s="210"/>
      <c r="AE293" s="210"/>
      <c r="AF293" s="210"/>
      <c r="AG293" s="210" t="s">
        <v>298</v>
      </c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</row>
    <row r="294" spans="1:60" outlineLevel="1" x14ac:dyDescent="0.2">
      <c r="A294" s="217"/>
      <c r="B294" s="218"/>
      <c r="C294" s="247" t="s">
        <v>1457</v>
      </c>
      <c r="D294" s="234"/>
      <c r="E294" s="234"/>
      <c r="F294" s="234"/>
      <c r="G294" s="234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0"/>
      <c r="Z294" s="210"/>
      <c r="AA294" s="210"/>
      <c r="AB294" s="210"/>
      <c r="AC294" s="210"/>
      <c r="AD294" s="210"/>
      <c r="AE294" s="210"/>
      <c r="AF294" s="210"/>
      <c r="AG294" s="210" t="s">
        <v>235</v>
      </c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  <c r="BH294" s="210"/>
    </row>
    <row r="295" spans="1:60" outlineLevel="1" x14ac:dyDescent="0.2">
      <c r="A295" s="217"/>
      <c r="B295" s="218"/>
      <c r="C295" s="257" t="s">
        <v>1458</v>
      </c>
      <c r="D295" s="253"/>
      <c r="E295" s="254">
        <v>5.41</v>
      </c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  <c r="X295" s="219"/>
      <c r="Y295" s="210"/>
      <c r="Z295" s="210"/>
      <c r="AA295" s="210"/>
      <c r="AB295" s="210"/>
      <c r="AC295" s="210"/>
      <c r="AD295" s="210"/>
      <c r="AE295" s="210"/>
      <c r="AF295" s="210"/>
      <c r="AG295" s="210" t="s">
        <v>300</v>
      </c>
      <c r="AH295" s="210">
        <v>0</v>
      </c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</row>
    <row r="296" spans="1:60" outlineLevel="1" x14ac:dyDescent="0.2">
      <c r="A296" s="217"/>
      <c r="B296" s="218"/>
      <c r="C296" s="257" t="s">
        <v>1459</v>
      </c>
      <c r="D296" s="253"/>
      <c r="E296" s="254">
        <v>16.940000000000001</v>
      </c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0"/>
      <c r="Z296" s="210"/>
      <c r="AA296" s="210"/>
      <c r="AB296" s="210"/>
      <c r="AC296" s="210"/>
      <c r="AD296" s="210"/>
      <c r="AE296" s="210"/>
      <c r="AF296" s="210"/>
      <c r="AG296" s="210" t="s">
        <v>300</v>
      </c>
      <c r="AH296" s="210">
        <v>0</v>
      </c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  <c r="BH296" s="210"/>
    </row>
    <row r="297" spans="1:60" ht="22.5" outlineLevel="1" x14ac:dyDescent="0.2">
      <c r="A297" s="227">
        <v>108</v>
      </c>
      <c r="B297" s="228" t="s">
        <v>1460</v>
      </c>
      <c r="C297" s="246" t="s">
        <v>1461</v>
      </c>
      <c r="D297" s="229" t="s">
        <v>344</v>
      </c>
      <c r="E297" s="230">
        <v>18.800999999999998</v>
      </c>
      <c r="F297" s="231"/>
      <c r="G297" s="232">
        <f>ROUND(E297*F297,2)</f>
        <v>0</v>
      </c>
      <c r="H297" s="231"/>
      <c r="I297" s="232">
        <f>ROUND(E297*H297,2)</f>
        <v>0</v>
      </c>
      <c r="J297" s="231"/>
      <c r="K297" s="232">
        <f>ROUND(E297*J297,2)</f>
        <v>0</v>
      </c>
      <c r="L297" s="232">
        <v>21</v>
      </c>
      <c r="M297" s="232">
        <f>G297*(1+L297/100)</f>
        <v>0</v>
      </c>
      <c r="N297" s="232">
        <v>5.5900000000000004E-3</v>
      </c>
      <c r="O297" s="232">
        <f>ROUND(E297*N297,2)</f>
        <v>0.11</v>
      </c>
      <c r="P297" s="232">
        <v>0</v>
      </c>
      <c r="Q297" s="232">
        <f>ROUND(E297*P297,2)</f>
        <v>0</v>
      </c>
      <c r="R297" s="232"/>
      <c r="S297" s="232" t="s">
        <v>296</v>
      </c>
      <c r="T297" s="233" t="s">
        <v>231</v>
      </c>
      <c r="U297" s="219">
        <v>0.22991</v>
      </c>
      <c r="V297" s="219">
        <f>ROUND(E297*U297,2)</f>
        <v>4.32</v>
      </c>
      <c r="W297" s="219"/>
      <c r="X297" s="219" t="s">
        <v>297</v>
      </c>
      <c r="Y297" s="210"/>
      <c r="Z297" s="210"/>
      <c r="AA297" s="210"/>
      <c r="AB297" s="210"/>
      <c r="AC297" s="210"/>
      <c r="AD297" s="210"/>
      <c r="AE297" s="210"/>
      <c r="AF297" s="210"/>
      <c r="AG297" s="210" t="s">
        <v>298</v>
      </c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</row>
    <row r="298" spans="1:60" outlineLevel="1" x14ac:dyDescent="0.2">
      <c r="A298" s="217"/>
      <c r="B298" s="218"/>
      <c r="C298" s="257" t="s">
        <v>1462</v>
      </c>
      <c r="D298" s="253"/>
      <c r="E298" s="254">
        <v>18.8</v>
      </c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0"/>
      <c r="Z298" s="210"/>
      <c r="AA298" s="210"/>
      <c r="AB298" s="210"/>
      <c r="AC298" s="210"/>
      <c r="AD298" s="210"/>
      <c r="AE298" s="210"/>
      <c r="AF298" s="210"/>
      <c r="AG298" s="210" t="s">
        <v>300</v>
      </c>
      <c r="AH298" s="210">
        <v>5</v>
      </c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210"/>
      <c r="BC298" s="210"/>
      <c r="BD298" s="210"/>
      <c r="BE298" s="210"/>
      <c r="BF298" s="210"/>
      <c r="BG298" s="210"/>
      <c r="BH298" s="210"/>
    </row>
    <row r="299" spans="1:60" ht="22.5" outlineLevel="1" x14ac:dyDescent="0.2">
      <c r="A299" s="227">
        <v>109</v>
      </c>
      <c r="B299" s="228" t="s">
        <v>1463</v>
      </c>
      <c r="C299" s="246" t="s">
        <v>1464</v>
      </c>
      <c r="D299" s="229" t="s">
        <v>344</v>
      </c>
      <c r="E299" s="230">
        <v>22.344999999999999</v>
      </c>
      <c r="F299" s="231"/>
      <c r="G299" s="232">
        <f>ROUND(E299*F299,2)</f>
        <v>0</v>
      </c>
      <c r="H299" s="231"/>
      <c r="I299" s="232">
        <f>ROUND(E299*H299,2)</f>
        <v>0</v>
      </c>
      <c r="J299" s="231"/>
      <c r="K299" s="232">
        <f>ROUND(E299*J299,2)</f>
        <v>0</v>
      </c>
      <c r="L299" s="232">
        <v>21</v>
      </c>
      <c r="M299" s="232">
        <f>G299*(1+L299/100)</f>
        <v>0</v>
      </c>
      <c r="N299" s="232">
        <v>5.9800000000000001E-3</v>
      </c>
      <c r="O299" s="232">
        <f>ROUND(E299*N299,2)</f>
        <v>0.13</v>
      </c>
      <c r="P299" s="232">
        <v>0</v>
      </c>
      <c r="Q299" s="232">
        <f>ROUND(E299*P299,2)</f>
        <v>0</v>
      </c>
      <c r="R299" s="232"/>
      <c r="S299" s="232" t="s">
        <v>296</v>
      </c>
      <c r="T299" s="233" t="s">
        <v>231</v>
      </c>
      <c r="U299" s="219">
        <v>0.26600000000000001</v>
      </c>
      <c r="V299" s="219">
        <f>ROUND(E299*U299,2)</f>
        <v>5.94</v>
      </c>
      <c r="W299" s="219"/>
      <c r="X299" s="219" t="s">
        <v>297</v>
      </c>
      <c r="Y299" s="210"/>
      <c r="Z299" s="210"/>
      <c r="AA299" s="210"/>
      <c r="AB299" s="210"/>
      <c r="AC299" s="210"/>
      <c r="AD299" s="210"/>
      <c r="AE299" s="210"/>
      <c r="AF299" s="210"/>
      <c r="AG299" s="210" t="s">
        <v>298</v>
      </c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</row>
    <row r="300" spans="1:60" outlineLevel="1" x14ac:dyDescent="0.2">
      <c r="A300" s="217"/>
      <c r="B300" s="218"/>
      <c r="C300" s="257" t="s">
        <v>1465</v>
      </c>
      <c r="D300" s="253"/>
      <c r="E300" s="254">
        <v>22.35</v>
      </c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0"/>
      <c r="Z300" s="210"/>
      <c r="AA300" s="210"/>
      <c r="AB300" s="210"/>
      <c r="AC300" s="210"/>
      <c r="AD300" s="210"/>
      <c r="AE300" s="210"/>
      <c r="AF300" s="210"/>
      <c r="AG300" s="210" t="s">
        <v>300</v>
      </c>
      <c r="AH300" s="210">
        <v>5</v>
      </c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</row>
    <row r="301" spans="1:60" outlineLevel="1" x14ac:dyDescent="0.2">
      <c r="A301" s="227">
        <v>110</v>
      </c>
      <c r="B301" s="228" t="s">
        <v>1466</v>
      </c>
      <c r="C301" s="246" t="s">
        <v>1467</v>
      </c>
      <c r="D301" s="229" t="s">
        <v>352</v>
      </c>
      <c r="E301" s="230">
        <v>0.25900000000000001</v>
      </c>
      <c r="F301" s="231"/>
      <c r="G301" s="232">
        <f>ROUND(E301*F301,2)</f>
        <v>0</v>
      </c>
      <c r="H301" s="231"/>
      <c r="I301" s="232">
        <f>ROUND(E301*H301,2)</f>
        <v>0</v>
      </c>
      <c r="J301" s="231"/>
      <c r="K301" s="232">
        <f>ROUND(E301*J301,2)</f>
        <v>0</v>
      </c>
      <c r="L301" s="232">
        <v>21</v>
      </c>
      <c r="M301" s="232">
        <f>G301*(1+L301/100)</f>
        <v>0</v>
      </c>
      <c r="N301" s="232">
        <v>0</v>
      </c>
      <c r="O301" s="232">
        <f>ROUND(E301*N301,2)</f>
        <v>0</v>
      </c>
      <c r="P301" s="232">
        <v>0</v>
      </c>
      <c r="Q301" s="232">
        <f>ROUND(E301*P301,2)</f>
        <v>0</v>
      </c>
      <c r="R301" s="232"/>
      <c r="S301" s="232" t="s">
        <v>296</v>
      </c>
      <c r="T301" s="233" t="s">
        <v>231</v>
      </c>
      <c r="U301" s="219">
        <v>1.5669999999999999</v>
      </c>
      <c r="V301" s="219">
        <f>ROUND(E301*U301,2)</f>
        <v>0.41</v>
      </c>
      <c r="W301" s="219"/>
      <c r="X301" s="219" t="s">
        <v>297</v>
      </c>
      <c r="Y301" s="210"/>
      <c r="Z301" s="210"/>
      <c r="AA301" s="210"/>
      <c r="AB301" s="210"/>
      <c r="AC301" s="210"/>
      <c r="AD301" s="210"/>
      <c r="AE301" s="210"/>
      <c r="AF301" s="210"/>
      <c r="AG301" s="210" t="s">
        <v>393</v>
      </c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</row>
    <row r="302" spans="1:60" outlineLevel="1" x14ac:dyDescent="0.2">
      <c r="A302" s="217"/>
      <c r="B302" s="218"/>
      <c r="C302" s="257" t="s">
        <v>379</v>
      </c>
      <c r="D302" s="253"/>
      <c r="E302" s="254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0"/>
      <c r="Z302" s="210"/>
      <c r="AA302" s="210"/>
      <c r="AB302" s="210"/>
      <c r="AC302" s="210"/>
      <c r="AD302" s="210"/>
      <c r="AE302" s="210"/>
      <c r="AF302" s="210"/>
      <c r="AG302" s="210" t="s">
        <v>300</v>
      </c>
      <c r="AH302" s="210">
        <v>0</v>
      </c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</row>
    <row r="303" spans="1:60" outlineLevel="1" x14ac:dyDescent="0.2">
      <c r="A303" s="217"/>
      <c r="B303" s="218"/>
      <c r="C303" s="257" t="s">
        <v>1468</v>
      </c>
      <c r="D303" s="253"/>
      <c r="E303" s="254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0"/>
      <c r="Z303" s="210"/>
      <c r="AA303" s="210"/>
      <c r="AB303" s="210"/>
      <c r="AC303" s="210"/>
      <c r="AD303" s="210"/>
      <c r="AE303" s="210"/>
      <c r="AF303" s="210"/>
      <c r="AG303" s="210" t="s">
        <v>300</v>
      </c>
      <c r="AH303" s="210">
        <v>0</v>
      </c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</row>
    <row r="304" spans="1:60" outlineLevel="1" x14ac:dyDescent="0.2">
      <c r="A304" s="217"/>
      <c r="B304" s="218"/>
      <c r="C304" s="257" t="s">
        <v>1469</v>
      </c>
      <c r="D304" s="253"/>
      <c r="E304" s="254">
        <v>0.26</v>
      </c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0"/>
      <c r="Z304" s="210"/>
      <c r="AA304" s="210"/>
      <c r="AB304" s="210"/>
      <c r="AC304" s="210"/>
      <c r="AD304" s="210"/>
      <c r="AE304" s="210"/>
      <c r="AF304" s="210"/>
      <c r="AG304" s="210" t="s">
        <v>300</v>
      </c>
      <c r="AH304" s="210">
        <v>0</v>
      </c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</row>
    <row r="305" spans="1:60" x14ac:dyDescent="0.2">
      <c r="A305" s="221" t="s">
        <v>225</v>
      </c>
      <c r="B305" s="222" t="s">
        <v>143</v>
      </c>
      <c r="C305" s="245" t="s">
        <v>145</v>
      </c>
      <c r="D305" s="223"/>
      <c r="E305" s="224"/>
      <c r="F305" s="225"/>
      <c r="G305" s="225">
        <f>SUMIF(AG306:AG325,"&lt;&gt;NOR",G306:G325)</f>
        <v>0</v>
      </c>
      <c r="H305" s="225"/>
      <c r="I305" s="225">
        <f>SUM(I306:I325)</f>
        <v>0</v>
      </c>
      <c r="J305" s="225"/>
      <c r="K305" s="225">
        <f>SUM(K306:K325)</f>
        <v>0</v>
      </c>
      <c r="L305" s="225"/>
      <c r="M305" s="225">
        <f>SUM(M306:M325)</f>
        <v>0</v>
      </c>
      <c r="N305" s="225"/>
      <c r="O305" s="225">
        <f>SUM(O306:O325)</f>
        <v>0.38</v>
      </c>
      <c r="P305" s="225"/>
      <c r="Q305" s="225">
        <f>SUM(Q306:Q325)</f>
        <v>0</v>
      </c>
      <c r="R305" s="225"/>
      <c r="S305" s="225"/>
      <c r="T305" s="226"/>
      <c r="U305" s="220"/>
      <c r="V305" s="220">
        <f>SUM(V306:V325)</f>
        <v>22.46</v>
      </c>
      <c r="W305" s="220"/>
      <c r="X305" s="220"/>
      <c r="AG305" t="s">
        <v>226</v>
      </c>
    </row>
    <row r="306" spans="1:60" ht="22.5" outlineLevel="1" x14ac:dyDescent="0.2">
      <c r="A306" s="227">
        <v>111</v>
      </c>
      <c r="B306" s="228" t="s">
        <v>1470</v>
      </c>
      <c r="C306" s="246" t="s">
        <v>1471</v>
      </c>
      <c r="D306" s="229" t="s">
        <v>344</v>
      </c>
      <c r="E306" s="230">
        <v>20.681100000000001</v>
      </c>
      <c r="F306" s="231"/>
      <c r="G306" s="232">
        <f>ROUND(E306*F306,2)</f>
        <v>0</v>
      </c>
      <c r="H306" s="231"/>
      <c r="I306" s="232">
        <f>ROUND(E306*H306,2)</f>
        <v>0</v>
      </c>
      <c r="J306" s="231"/>
      <c r="K306" s="232">
        <f>ROUND(E306*J306,2)</f>
        <v>0</v>
      </c>
      <c r="L306" s="232">
        <v>21</v>
      </c>
      <c r="M306" s="232">
        <f>G306*(1+L306/100)</f>
        <v>0</v>
      </c>
      <c r="N306" s="232">
        <v>3.3E-4</v>
      </c>
      <c r="O306" s="232">
        <f>ROUND(E306*N306,2)</f>
        <v>0.01</v>
      </c>
      <c r="P306" s="232">
        <v>0</v>
      </c>
      <c r="Q306" s="232">
        <f>ROUND(E306*P306,2)</f>
        <v>0</v>
      </c>
      <c r="R306" s="232"/>
      <c r="S306" s="232" t="s">
        <v>296</v>
      </c>
      <c r="T306" s="233" t="s">
        <v>231</v>
      </c>
      <c r="U306" s="219">
        <v>2.75E-2</v>
      </c>
      <c r="V306" s="219">
        <f>ROUND(E306*U306,2)</f>
        <v>0.56999999999999995</v>
      </c>
      <c r="W306" s="219"/>
      <c r="X306" s="219" t="s">
        <v>297</v>
      </c>
      <c r="Y306" s="210"/>
      <c r="Z306" s="210"/>
      <c r="AA306" s="210"/>
      <c r="AB306" s="210"/>
      <c r="AC306" s="210"/>
      <c r="AD306" s="210"/>
      <c r="AE306" s="210"/>
      <c r="AF306" s="210"/>
      <c r="AG306" s="210" t="s">
        <v>298</v>
      </c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</row>
    <row r="307" spans="1:60" outlineLevel="1" x14ac:dyDescent="0.2">
      <c r="A307" s="217"/>
      <c r="B307" s="218"/>
      <c r="C307" s="257" t="s">
        <v>1472</v>
      </c>
      <c r="D307" s="253"/>
      <c r="E307" s="254">
        <v>14.27</v>
      </c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0"/>
      <c r="Z307" s="210"/>
      <c r="AA307" s="210"/>
      <c r="AB307" s="210"/>
      <c r="AC307" s="210"/>
      <c r="AD307" s="210"/>
      <c r="AE307" s="210"/>
      <c r="AF307" s="210"/>
      <c r="AG307" s="210" t="s">
        <v>300</v>
      </c>
      <c r="AH307" s="210">
        <v>0</v>
      </c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</row>
    <row r="308" spans="1:60" outlineLevel="1" x14ac:dyDescent="0.2">
      <c r="A308" s="217"/>
      <c r="B308" s="218"/>
      <c r="C308" s="257" t="s">
        <v>1473</v>
      </c>
      <c r="D308" s="253"/>
      <c r="E308" s="254">
        <v>6.41</v>
      </c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0"/>
      <c r="Z308" s="210"/>
      <c r="AA308" s="210"/>
      <c r="AB308" s="210"/>
      <c r="AC308" s="210"/>
      <c r="AD308" s="210"/>
      <c r="AE308" s="210"/>
      <c r="AF308" s="210"/>
      <c r="AG308" s="210" t="s">
        <v>300</v>
      </c>
      <c r="AH308" s="210">
        <v>0</v>
      </c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</row>
    <row r="309" spans="1:60" ht="22.5" outlineLevel="1" x14ac:dyDescent="0.2">
      <c r="A309" s="227">
        <v>112</v>
      </c>
      <c r="B309" s="228" t="s">
        <v>1474</v>
      </c>
      <c r="C309" s="246" t="s">
        <v>1475</v>
      </c>
      <c r="D309" s="229" t="s">
        <v>344</v>
      </c>
      <c r="E309" s="230">
        <v>22.561199999999999</v>
      </c>
      <c r="F309" s="231"/>
      <c r="G309" s="232">
        <f>ROUND(E309*F309,2)</f>
        <v>0</v>
      </c>
      <c r="H309" s="231"/>
      <c r="I309" s="232">
        <f>ROUND(E309*H309,2)</f>
        <v>0</v>
      </c>
      <c r="J309" s="231"/>
      <c r="K309" s="232">
        <f>ROUND(E309*J309,2)</f>
        <v>0</v>
      </c>
      <c r="L309" s="232">
        <v>21</v>
      </c>
      <c r="M309" s="232">
        <f>G309*(1+L309/100)</f>
        <v>0</v>
      </c>
      <c r="N309" s="232">
        <v>6.9999999999999999E-4</v>
      </c>
      <c r="O309" s="232">
        <f>ROUND(E309*N309,2)</f>
        <v>0.02</v>
      </c>
      <c r="P309" s="232">
        <v>0</v>
      </c>
      <c r="Q309" s="232">
        <f>ROUND(E309*P309,2)</f>
        <v>0</v>
      </c>
      <c r="R309" s="232"/>
      <c r="S309" s="232" t="s">
        <v>296</v>
      </c>
      <c r="T309" s="233" t="s">
        <v>231</v>
      </c>
      <c r="U309" s="219">
        <v>0.4</v>
      </c>
      <c r="V309" s="219">
        <f>ROUND(E309*U309,2)</f>
        <v>9.02</v>
      </c>
      <c r="W309" s="219"/>
      <c r="X309" s="219" t="s">
        <v>297</v>
      </c>
      <c r="Y309" s="210"/>
      <c r="Z309" s="210"/>
      <c r="AA309" s="210"/>
      <c r="AB309" s="210"/>
      <c r="AC309" s="210"/>
      <c r="AD309" s="210"/>
      <c r="AE309" s="210"/>
      <c r="AF309" s="210"/>
      <c r="AG309" s="210" t="s">
        <v>298</v>
      </c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</row>
    <row r="310" spans="1:60" outlineLevel="1" x14ac:dyDescent="0.2">
      <c r="A310" s="217"/>
      <c r="B310" s="218"/>
      <c r="C310" s="257" t="s">
        <v>1476</v>
      </c>
      <c r="D310" s="253"/>
      <c r="E310" s="254">
        <v>15.57</v>
      </c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0"/>
      <c r="Z310" s="210"/>
      <c r="AA310" s="210"/>
      <c r="AB310" s="210"/>
      <c r="AC310" s="210"/>
      <c r="AD310" s="210"/>
      <c r="AE310" s="210"/>
      <c r="AF310" s="210"/>
      <c r="AG310" s="210" t="s">
        <v>300</v>
      </c>
      <c r="AH310" s="210">
        <v>0</v>
      </c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</row>
    <row r="311" spans="1:60" outlineLevel="1" x14ac:dyDescent="0.2">
      <c r="A311" s="217"/>
      <c r="B311" s="218"/>
      <c r="C311" s="257" t="s">
        <v>1477</v>
      </c>
      <c r="D311" s="253"/>
      <c r="E311" s="254">
        <v>6.99</v>
      </c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0"/>
      <c r="Z311" s="210"/>
      <c r="AA311" s="210"/>
      <c r="AB311" s="210"/>
      <c r="AC311" s="210"/>
      <c r="AD311" s="210"/>
      <c r="AE311" s="210"/>
      <c r="AF311" s="210"/>
      <c r="AG311" s="210" t="s">
        <v>300</v>
      </c>
      <c r="AH311" s="210">
        <v>0</v>
      </c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</row>
    <row r="312" spans="1:60" ht="22.5" outlineLevel="1" x14ac:dyDescent="0.2">
      <c r="A312" s="227">
        <v>113</v>
      </c>
      <c r="B312" s="228" t="s">
        <v>1478</v>
      </c>
      <c r="C312" s="246" t="s">
        <v>1479</v>
      </c>
      <c r="D312" s="229" t="s">
        <v>344</v>
      </c>
      <c r="E312" s="230">
        <v>20.681100000000001</v>
      </c>
      <c r="F312" s="231"/>
      <c r="G312" s="232">
        <f>ROUND(E312*F312,2)</f>
        <v>0</v>
      </c>
      <c r="H312" s="231"/>
      <c r="I312" s="232">
        <f>ROUND(E312*H312,2)</f>
        <v>0</v>
      </c>
      <c r="J312" s="231"/>
      <c r="K312" s="232">
        <f>ROUND(E312*J312,2)</f>
        <v>0</v>
      </c>
      <c r="L312" s="232">
        <v>21</v>
      </c>
      <c r="M312" s="232">
        <f>G312*(1+L312/100)</f>
        <v>0</v>
      </c>
      <c r="N312" s="232">
        <v>4.81E-3</v>
      </c>
      <c r="O312" s="232">
        <f>ROUND(E312*N312,2)</f>
        <v>0.1</v>
      </c>
      <c r="P312" s="232">
        <v>0</v>
      </c>
      <c r="Q312" s="232">
        <f>ROUND(E312*P312,2)</f>
        <v>0</v>
      </c>
      <c r="R312" s="232"/>
      <c r="S312" s="232" t="s">
        <v>296</v>
      </c>
      <c r="T312" s="233" t="s">
        <v>231</v>
      </c>
      <c r="U312" s="219">
        <v>0.2</v>
      </c>
      <c r="V312" s="219">
        <f>ROUND(E312*U312,2)</f>
        <v>4.1399999999999997</v>
      </c>
      <c r="W312" s="219"/>
      <c r="X312" s="219" t="s">
        <v>297</v>
      </c>
      <c r="Y312" s="210"/>
      <c r="Z312" s="210"/>
      <c r="AA312" s="210"/>
      <c r="AB312" s="210"/>
      <c r="AC312" s="210"/>
      <c r="AD312" s="210"/>
      <c r="AE312" s="210"/>
      <c r="AF312" s="210"/>
      <c r="AG312" s="210" t="s">
        <v>298</v>
      </c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</row>
    <row r="313" spans="1:60" outlineLevel="1" x14ac:dyDescent="0.2">
      <c r="A313" s="217"/>
      <c r="B313" s="218"/>
      <c r="C313" s="257" t="s">
        <v>1480</v>
      </c>
      <c r="D313" s="253"/>
      <c r="E313" s="254">
        <v>20.68</v>
      </c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0"/>
      <c r="Z313" s="210"/>
      <c r="AA313" s="210"/>
      <c r="AB313" s="210"/>
      <c r="AC313" s="210"/>
      <c r="AD313" s="210"/>
      <c r="AE313" s="210"/>
      <c r="AF313" s="210"/>
      <c r="AG313" s="210" t="s">
        <v>300</v>
      </c>
      <c r="AH313" s="210">
        <v>5</v>
      </c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</row>
    <row r="314" spans="1:60" ht="22.5" outlineLevel="1" x14ac:dyDescent="0.2">
      <c r="A314" s="227">
        <v>114</v>
      </c>
      <c r="B314" s="228" t="s">
        <v>1481</v>
      </c>
      <c r="C314" s="246" t="s">
        <v>1482</v>
      </c>
      <c r="D314" s="229" t="s">
        <v>344</v>
      </c>
      <c r="E314" s="230">
        <v>8.4</v>
      </c>
      <c r="F314" s="231"/>
      <c r="G314" s="232">
        <f>ROUND(E314*F314,2)</f>
        <v>0</v>
      </c>
      <c r="H314" s="231"/>
      <c r="I314" s="232">
        <f>ROUND(E314*H314,2)</f>
        <v>0</v>
      </c>
      <c r="J314" s="231"/>
      <c r="K314" s="232">
        <f>ROUND(E314*J314,2)</f>
        <v>0</v>
      </c>
      <c r="L314" s="232">
        <v>21</v>
      </c>
      <c r="M314" s="232">
        <f>G314*(1+L314/100)</f>
        <v>0</v>
      </c>
      <c r="N314" s="232">
        <v>1.7600000000000001E-3</v>
      </c>
      <c r="O314" s="232">
        <f>ROUND(E314*N314,2)</f>
        <v>0.01</v>
      </c>
      <c r="P314" s="232">
        <v>0</v>
      </c>
      <c r="Q314" s="232">
        <f>ROUND(E314*P314,2)</f>
        <v>0</v>
      </c>
      <c r="R314" s="232"/>
      <c r="S314" s="232" t="s">
        <v>230</v>
      </c>
      <c r="T314" s="233" t="s">
        <v>231</v>
      </c>
      <c r="U314" s="219">
        <v>0.84799999999999998</v>
      </c>
      <c r="V314" s="219">
        <f>ROUND(E314*U314,2)</f>
        <v>7.12</v>
      </c>
      <c r="W314" s="219"/>
      <c r="X314" s="219" t="s">
        <v>297</v>
      </c>
      <c r="Y314" s="210"/>
      <c r="Z314" s="210"/>
      <c r="AA314" s="210"/>
      <c r="AB314" s="210"/>
      <c r="AC314" s="210"/>
      <c r="AD314" s="210"/>
      <c r="AE314" s="210"/>
      <c r="AF314" s="210"/>
      <c r="AG314" s="210" t="s">
        <v>298</v>
      </c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  <c r="BH314" s="210"/>
    </row>
    <row r="315" spans="1:60" outlineLevel="1" x14ac:dyDescent="0.2">
      <c r="A315" s="217"/>
      <c r="B315" s="218"/>
      <c r="C315" s="257" t="s">
        <v>1483</v>
      </c>
      <c r="D315" s="253"/>
      <c r="E315" s="254">
        <v>8.4</v>
      </c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0"/>
      <c r="Z315" s="210"/>
      <c r="AA315" s="210"/>
      <c r="AB315" s="210"/>
      <c r="AC315" s="210"/>
      <c r="AD315" s="210"/>
      <c r="AE315" s="210"/>
      <c r="AF315" s="210"/>
      <c r="AG315" s="210" t="s">
        <v>300</v>
      </c>
      <c r="AH315" s="210">
        <v>0</v>
      </c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</row>
    <row r="316" spans="1:60" ht="22.5" outlineLevel="1" x14ac:dyDescent="0.2">
      <c r="A316" s="227">
        <v>115</v>
      </c>
      <c r="B316" s="228" t="s">
        <v>1484</v>
      </c>
      <c r="C316" s="246" t="s">
        <v>1485</v>
      </c>
      <c r="D316" s="229" t="s">
        <v>344</v>
      </c>
      <c r="E316" s="230">
        <v>8.4</v>
      </c>
      <c r="F316" s="231"/>
      <c r="G316" s="232">
        <f>ROUND(E316*F316,2)</f>
        <v>0</v>
      </c>
      <c r="H316" s="231"/>
      <c r="I316" s="232">
        <f>ROUND(E316*H316,2)</f>
        <v>0</v>
      </c>
      <c r="J316" s="231"/>
      <c r="K316" s="232">
        <f>ROUND(E316*J316,2)</f>
        <v>0</v>
      </c>
      <c r="L316" s="232">
        <v>21</v>
      </c>
      <c r="M316" s="232">
        <f>G316*(1+L316/100)</f>
        <v>0</v>
      </c>
      <c r="N316" s="232">
        <v>3.2000000000000003E-4</v>
      </c>
      <c r="O316" s="232">
        <f>ROUND(E316*N316,2)</f>
        <v>0</v>
      </c>
      <c r="P316" s="232">
        <v>0</v>
      </c>
      <c r="Q316" s="232">
        <f>ROUND(E316*P316,2)</f>
        <v>0</v>
      </c>
      <c r="R316" s="232"/>
      <c r="S316" s="232" t="s">
        <v>1486</v>
      </c>
      <c r="T316" s="233" t="s">
        <v>231</v>
      </c>
      <c r="U316" s="219">
        <v>0.1</v>
      </c>
      <c r="V316" s="219">
        <f>ROUND(E316*U316,2)</f>
        <v>0.84</v>
      </c>
      <c r="W316" s="219"/>
      <c r="X316" s="219" t="s">
        <v>297</v>
      </c>
      <c r="Y316" s="210"/>
      <c r="Z316" s="210"/>
      <c r="AA316" s="210"/>
      <c r="AB316" s="210"/>
      <c r="AC316" s="210"/>
      <c r="AD316" s="210"/>
      <c r="AE316" s="210"/>
      <c r="AF316" s="210"/>
      <c r="AG316" s="210" t="s">
        <v>298</v>
      </c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</row>
    <row r="317" spans="1:60" outlineLevel="1" x14ac:dyDescent="0.2">
      <c r="A317" s="217"/>
      <c r="B317" s="218"/>
      <c r="C317" s="257" t="s">
        <v>1487</v>
      </c>
      <c r="D317" s="253"/>
      <c r="E317" s="254">
        <v>8.4</v>
      </c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0"/>
      <c r="Z317" s="210"/>
      <c r="AA317" s="210"/>
      <c r="AB317" s="210"/>
      <c r="AC317" s="210"/>
      <c r="AD317" s="210"/>
      <c r="AE317" s="210"/>
      <c r="AF317" s="210"/>
      <c r="AG317" s="210" t="s">
        <v>300</v>
      </c>
      <c r="AH317" s="210">
        <v>5</v>
      </c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</row>
    <row r="318" spans="1:60" outlineLevel="1" x14ac:dyDescent="0.2">
      <c r="A318" s="227">
        <v>116</v>
      </c>
      <c r="B318" s="228" t="s">
        <v>391</v>
      </c>
      <c r="C318" s="246" t="s">
        <v>392</v>
      </c>
      <c r="D318" s="229" t="s">
        <v>352</v>
      </c>
      <c r="E318" s="230">
        <v>0.37509999999999999</v>
      </c>
      <c r="F318" s="231"/>
      <c r="G318" s="232">
        <f>ROUND(E318*F318,2)</f>
        <v>0</v>
      </c>
      <c r="H318" s="231"/>
      <c r="I318" s="232">
        <f>ROUND(E318*H318,2)</f>
        <v>0</v>
      </c>
      <c r="J318" s="231"/>
      <c r="K318" s="232">
        <f>ROUND(E318*J318,2)</f>
        <v>0</v>
      </c>
      <c r="L318" s="232">
        <v>21</v>
      </c>
      <c r="M318" s="232">
        <f>G318*(1+L318/100)</f>
        <v>0</v>
      </c>
      <c r="N318" s="232">
        <v>0</v>
      </c>
      <c r="O318" s="232">
        <f>ROUND(E318*N318,2)</f>
        <v>0</v>
      </c>
      <c r="P318" s="232">
        <v>0</v>
      </c>
      <c r="Q318" s="232">
        <f>ROUND(E318*P318,2)</f>
        <v>0</v>
      </c>
      <c r="R318" s="232"/>
      <c r="S318" s="232" t="s">
        <v>296</v>
      </c>
      <c r="T318" s="233" t="s">
        <v>231</v>
      </c>
      <c r="U318" s="219">
        <v>2.048</v>
      </c>
      <c r="V318" s="219">
        <f>ROUND(E318*U318,2)</f>
        <v>0.77</v>
      </c>
      <c r="W318" s="219"/>
      <c r="X318" s="219" t="s">
        <v>297</v>
      </c>
      <c r="Y318" s="210"/>
      <c r="Z318" s="210"/>
      <c r="AA318" s="210"/>
      <c r="AB318" s="210"/>
      <c r="AC318" s="210"/>
      <c r="AD318" s="210"/>
      <c r="AE318" s="210"/>
      <c r="AF318" s="210"/>
      <c r="AG318" s="210" t="s">
        <v>393</v>
      </c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</row>
    <row r="319" spans="1:60" outlineLevel="1" x14ac:dyDescent="0.2">
      <c r="A319" s="217"/>
      <c r="B319" s="218"/>
      <c r="C319" s="257" t="s">
        <v>379</v>
      </c>
      <c r="D319" s="253"/>
      <c r="E319" s="254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0"/>
      <c r="Z319" s="210"/>
      <c r="AA319" s="210"/>
      <c r="AB319" s="210"/>
      <c r="AC319" s="210"/>
      <c r="AD319" s="210"/>
      <c r="AE319" s="210"/>
      <c r="AF319" s="210"/>
      <c r="AG319" s="210" t="s">
        <v>300</v>
      </c>
      <c r="AH319" s="210">
        <v>0</v>
      </c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</row>
    <row r="320" spans="1:60" outlineLevel="1" x14ac:dyDescent="0.2">
      <c r="A320" s="217"/>
      <c r="B320" s="218"/>
      <c r="C320" s="257" t="s">
        <v>1488</v>
      </c>
      <c r="D320" s="253"/>
      <c r="E320" s="254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0"/>
      <c r="Z320" s="210"/>
      <c r="AA320" s="210"/>
      <c r="AB320" s="210"/>
      <c r="AC320" s="210"/>
      <c r="AD320" s="210"/>
      <c r="AE320" s="210"/>
      <c r="AF320" s="210"/>
      <c r="AG320" s="210" t="s">
        <v>300</v>
      </c>
      <c r="AH320" s="210">
        <v>0</v>
      </c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</row>
    <row r="321" spans="1:60" outlineLevel="1" x14ac:dyDescent="0.2">
      <c r="A321" s="217"/>
      <c r="B321" s="218"/>
      <c r="C321" s="257" t="s">
        <v>1489</v>
      </c>
      <c r="D321" s="253"/>
      <c r="E321" s="254">
        <v>0.38</v>
      </c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0"/>
      <c r="Z321" s="210"/>
      <c r="AA321" s="210"/>
      <c r="AB321" s="210"/>
      <c r="AC321" s="210"/>
      <c r="AD321" s="210"/>
      <c r="AE321" s="210"/>
      <c r="AF321" s="210"/>
      <c r="AG321" s="210" t="s">
        <v>300</v>
      </c>
      <c r="AH321" s="210">
        <v>0</v>
      </c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</row>
    <row r="322" spans="1:60" ht="22.5" outlineLevel="1" x14ac:dyDescent="0.2">
      <c r="A322" s="227">
        <v>117</v>
      </c>
      <c r="B322" s="228" t="s">
        <v>1490</v>
      </c>
      <c r="C322" s="246" t="s">
        <v>1491</v>
      </c>
      <c r="D322" s="229" t="s">
        <v>344</v>
      </c>
      <c r="E322" s="230">
        <v>27.073440000000002</v>
      </c>
      <c r="F322" s="231"/>
      <c r="G322" s="232">
        <f>ROUND(E322*F322,2)</f>
        <v>0</v>
      </c>
      <c r="H322" s="231"/>
      <c r="I322" s="232">
        <f>ROUND(E322*H322,2)</f>
        <v>0</v>
      </c>
      <c r="J322" s="231"/>
      <c r="K322" s="232">
        <f>ROUND(E322*J322,2)</f>
        <v>0</v>
      </c>
      <c r="L322" s="232">
        <v>21</v>
      </c>
      <c r="M322" s="232">
        <f>G322*(1+L322/100)</f>
        <v>0</v>
      </c>
      <c r="N322" s="232">
        <v>4.4000000000000003E-3</v>
      </c>
      <c r="O322" s="232">
        <f>ROUND(E322*N322,2)</f>
        <v>0.12</v>
      </c>
      <c r="P322" s="232">
        <v>0</v>
      </c>
      <c r="Q322" s="232">
        <f>ROUND(E322*P322,2)</f>
        <v>0</v>
      </c>
      <c r="R322" s="232"/>
      <c r="S322" s="232" t="s">
        <v>230</v>
      </c>
      <c r="T322" s="233" t="s">
        <v>231</v>
      </c>
      <c r="U322" s="219">
        <v>0</v>
      </c>
      <c r="V322" s="219">
        <f>ROUND(E322*U322,2)</f>
        <v>0</v>
      </c>
      <c r="W322" s="219"/>
      <c r="X322" s="219" t="s">
        <v>471</v>
      </c>
      <c r="Y322" s="210"/>
      <c r="Z322" s="210"/>
      <c r="AA322" s="210"/>
      <c r="AB322" s="210"/>
      <c r="AC322" s="210"/>
      <c r="AD322" s="210"/>
      <c r="AE322" s="210"/>
      <c r="AF322" s="210"/>
      <c r="AG322" s="210" t="s">
        <v>472</v>
      </c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</row>
    <row r="323" spans="1:60" outlineLevel="1" x14ac:dyDescent="0.2">
      <c r="A323" s="217"/>
      <c r="B323" s="218"/>
      <c r="C323" s="257" t="s">
        <v>1492</v>
      </c>
      <c r="D323" s="253"/>
      <c r="E323" s="254">
        <v>27.07</v>
      </c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0"/>
      <c r="Z323" s="210"/>
      <c r="AA323" s="210"/>
      <c r="AB323" s="210"/>
      <c r="AC323" s="210"/>
      <c r="AD323" s="210"/>
      <c r="AE323" s="210"/>
      <c r="AF323" s="210"/>
      <c r="AG323" s="210" t="s">
        <v>300</v>
      </c>
      <c r="AH323" s="210">
        <v>0</v>
      </c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</row>
    <row r="324" spans="1:60" ht="22.5" outlineLevel="1" x14ac:dyDescent="0.2">
      <c r="A324" s="227">
        <v>118</v>
      </c>
      <c r="B324" s="228" t="s">
        <v>1493</v>
      </c>
      <c r="C324" s="246" t="s">
        <v>1494</v>
      </c>
      <c r="D324" s="229" t="s">
        <v>344</v>
      </c>
      <c r="E324" s="230">
        <v>27.073440000000002</v>
      </c>
      <c r="F324" s="231"/>
      <c r="G324" s="232">
        <f>ROUND(E324*F324,2)</f>
        <v>0</v>
      </c>
      <c r="H324" s="231"/>
      <c r="I324" s="232">
        <f>ROUND(E324*H324,2)</f>
        <v>0</v>
      </c>
      <c r="J324" s="231"/>
      <c r="K324" s="232">
        <f>ROUND(E324*J324,2)</f>
        <v>0</v>
      </c>
      <c r="L324" s="232">
        <v>21</v>
      </c>
      <c r="M324" s="232">
        <f>G324*(1+L324/100)</f>
        <v>0</v>
      </c>
      <c r="N324" s="232">
        <v>4.3E-3</v>
      </c>
      <c r="O324" s="232">
        <f>ROUND(E324*N324,2)</f>
        <v>0.12</v>
      </c>
      <c r="P324" s="232">
        <v>0</v>
      </c>
      <c r="Q324" s="232">
        <f>ROUND(E324*P324,2)</f>
        <v>0</v>
      </c>
      <c r="R324" s="232"/>
      <c r="S324" s="232" t="s">
        <v>230</v>
      </c>
      <c r="T324" s="233" t="s">
        <v>231</v>
      </c>
      <c r="U324" s="219">
        <v>0</v>
      </c>
      <c r="V324" s="219">
        <f>ROUND(E324*U324,2)</f>
        <v>0</v>
      </c>
      <c r="W324" s="219"/>
      <c r="X324" s="219" t="s">
        <v>471</v>
      </c>
      <c r="Y324" s="210"/>
      <c r="Z324" s="210"/>
      <c r="AA324" s="210"/>
      <c r="AB324" s="210"/>
      <c r="AC324" s="210"/>
      <c r="AD324" s="210"/>
      <c r="AE324" s="210"/>
      <c r="AF324" s="210"/>
      <c r="AG324" s="210" t="s">
        <v>472</v>
      </c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</row>
    <row r="325" spans="1:60" outlineLevel="1" x14ac:dyDescent="0.2">
      <c r="A325" s="217"/>
      <c r="B325" s="218"/>
      <c r="C325" s="257" t="s">
        <v>1495</v>
      </c>
      <c r="D325" s="253"/>
      <c r="E325" s="254">
        <v>27.07</v>
      </c>
      <c r="F325" s="219"/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0"/>
      <c r="Z325" s="210"/>
      <c r="AA325" s="210"/>
      <c r="AB325" s="210"/>
      <c r="AC325" s="210"/>
      <c r="AD325" s="210"/>
      <c r="AE325" s="210"/>
      <c r="AF325" s="210"/>
      <c r="AG325" s="210" t="s">
        <v>300</v>
      </c>
      <c r="AH325" s="210">
        <v>5</v>
      </c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</row>
    <row r="326" spans="1:60" x14ac:dyDescent="0.2">
      <c r="A326" s="221" t="s">
        <v>225</v>
      </c>
      <c r="B326" s="222" t="s">
        <v>146</v>
      </c>
      <c r="C326" s="245" t="s">
        <v>147</v>
      </c>
      <c r="D326" s="223"/>
      <c r="E326" s="224"/>
      <c r="F326" s="225"/>
      <c r="G326" s="225">
        <f>SUMIF(AG327:AG357,"&lt;&gt;NOR",G327:G357)</f>
        <v>0</v>
      </c>
      <c r="H326" s="225"/>
      <c r="I326" s="225">
        <f>SUM(I327:I357)</f>
        <v>0</v>
      </c>
      <c r="J326" s="225"/>
      <c r="K326" s="225">
        <f>SUM(K327:K357)</f>
        <v>0</v>
      </c>
      <c r="L326" s="225"/>
      <c r="M326" s="225">
        <f>SUM(M327:M357)</f>
        <v>0</v>
      </c>
      <c r="N326" s="225"/>
      <c r="O326" s="225">
        <f>SUM(O327:O357)</f>
        <v>0.18</v>
      </c>
      <c r="P326" s="225"/>
      <c r="Q326" s="225">
        <f>SUM(Q327:Q357)</f>
        <v>0</v>
      </c>
      <c r="R326" s="225"/>
      <c r="S326" s="225"/>
      <c r="T326" s="226"/>
      <c r="U326" s="220"/>
      <c r="V326" s="220">
        <f>SUM(V327:V357)</f>
        <v>16.66</v>
      </c>
      <c r="W326" s="220"/>
      <c r="X326" s="220"/>
      <c r="AG326" t="s">
        <v>226</v>
      </c>
    </row>
    <row r="327" spans="1:60" outlineLevel="1" x14ac:dyDescent="0.2">
      <c r="A327" s="227">
        <v>119</v>
      </c>
      <c r="B327" s="228" t="s">
        <v>1496</v>
      </c>
      <c r="C327" s="246" t="s">
        <v>1497</v>
      </c>
      <c r="D327" s="229" t="s">
        <v>344</v>
      </c>
      <c r="E327" s="230">
        <v>9.5299999999999994</v>
      </c>
      <c r="F327" s="231"/>
      <c r="G327" s="232">
        <f>ROUND(E327*F327,2)</f>
        <v>0</v>
      </c>
      <c r="H327" s="231"/>
      <c r="I327" s="232">
        <f>ROUND(E327*H327,2)</f>
        <v>0</v>
      </c>
      <c r="J327" s="231"/>
      <c r="K327" s="232">
        <f>ROUND(E327*J327,2)</f>
        <v>0</v>
      </c>
      <c r="L327" s="232">
        <v>21</v>
      </c>
      <c r="M327" s="232">
        <f>G327*(1+L327/100)</f>
        <v>0</v>
      </c>
      <c r="N327" s="232">
        <v>1.0200000000000001E-3</v>
      </c>
      <c r="O327" s="232">
        <f>ROUND(E327*N327,2)</f>
        <v>0.01</v>
      </c>
      <c r="P327" s="232">
        <v>0</v>
      </c>
      <c r="Q327" s="232">
        <f>ROUND(E327*P327,2)</f>
        <v>0</v>
      </c>
      <c r="R327" s="232"/>
      <c r="S327" s="232" t="s">
        <v>296</v>
      </c>
      <c r="T327" s="233" t="s">
        <v>231</v>
      </c>
      <c r="U327" s="219">
        <v>0.08</v>
      </c>
      <c r="V327" s="219">
        <f>ROUND(E327*U327,2)</f>
        <v>0.76</v>
      </c>
      <c r="W327" s="219"/>
      <c r="X327" s="219" t="s">
        <v>297</v>
      </c>
      <c r="Y327" s="210"/>
      <c r="Z327" s="210"/>
      <c r="AA327" s="210"/>
      <c r="AB327" s="210"/>
      <c r="AC327" s="210"/>
      <c r="AD327" s="210"/>
      <c r="AE327" s="210"/>
      <c r="AF327" s="210"/>
      <c r="AG327" s="210" t="s">
        <v>298</v>
      </c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  <c r="BH327" s="210"/>
    </row>
    <row r="328" spans="1:60" outlineLevel="1" x14ac:dyDescent="0.2">
      <c r="A328" s="217"/>
      <c r="B328" s="218"/>
      <c r="C328" s="257" t="s">
        <v>1498</v>
      </c>
      <c r="D328" s="253"/>
      <c r="E328" s="254">
        <v>9.5299999999999994</v>
      </c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0"/>
      <c r="Z328" s="210"/>
      <c r="AA328" s="210"/>
      <c r="AB328" s="210"/>
      <c r="AC328" s="210"/>
      <c r="AD328" s="210"/>
      <c r="AE328" s="210"/>
      <c r="AF328" s="210"/>
      <c r="AG328" s="210" t="s">
        <v>300</v>
      </c>
      <c r="AH328" s="210">
        <v>0</v>
      </c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0"/>
      <c r="BA328" s="210"/>
      <c r="BB328" s="210"/>
      <c r="BC328" s="210"/>
      <c r="BD328" s="210"/>
      <c r="BE328" s="210"/>
      <c r="BF328" s="210"/>
      <c r="BG328" s="210"/>
      <c r="BH328" s="210"/>
    </row>
    <row r="329" spans="1:60" outlineLevel="1" x14ac:dyDescent="0.2">
      <c r="A329" s="227">
        <v>120</v>
      </c>
      <c r="B329" s="228" t="s">
        <v>1499</v>
      </c>
      <c r="C329" s="246" t="s">
        <v>1500</v>
      </c>
      <c r="D329" s="229" t="s">
        <v>344</v>
      </c>
      <c r="E329" s="230">
        <v>20.681100000000001</v>
      </c>
      <c r="F329" s="231"/>
      <c r="G329" s="232">
        <f>ROUND(E329*F329,2)</f>
        <v>0</v>
      </c>
      <c r="H329" s="231"/>
      <c r="I329" s="232">
        <f>ROUND(E329*H329,2)</f>
        <v>0</v>
      </c>
      <c r="J329" s="231"/>
      <c r="K329" s="232">
        <f>ROUND(E329*J329,2)</f>
        <v>0</v>
      </c>
      <c r="L329" s="232">
        <v>21</v>
      </c>
      <c r="M329" s="232">
        <f>G329*(1+L329/100)</f>
        <v>0</v>
      </c>
      <c r="N329" s="232">
        <v>0</v>
      </c>
      <c r="O329" s="232">
        <f>ROUND(E329*N329,2)</f>
        <v>0</v>
      </c>
      <c r="P329" s="232">
        <v>0</v>
      </c>
      <c r="Q329" s="232">
        <f>ROUND(E329*P329,2)</f>
        <v>0</v>
      </c>
      <c r="R329" s="232"/>
      <c r="S329" s="232" t="s">
        <v>230</v>
      </c>
      <c r="T329" s="233" t="s">
        <v>231</v>
      </c>
      <c r="U329" s="219">
        <v>7.0000000000000007E-2</v>
      </c>
      <c r="V329" s="219">
        <f>ROUND(E329*U329,2)</f>
        <v>1.45</v>
      </c>
      <c r="W329" s="219"/>
      <c r="X329" s="219" t="s">
        <v>297</v>
      </c>
      <c r="Y329" s="210"/>
      <c r="Z329" s="210"/>
      <c r="AA329" s="210"/>
      <c r="AB329" s="210"/>
      <c r="AC329" s="210"/>
      <c r="AD329" s="210"/>
      <c r="AE329" s="210"/>
      <c r="AF329" s="210"/>
      <c r="AG329" s="210" t="s">
        <v>298</v>
      </c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  <c r="BH329" s="210"/>
    </row>
    <row r="330" spans="1:60" outlineLevel="1" x14ac:dyDescent="0.2">
      <c r="A330" s="217"/>
      <c r="B330" s="218"/>
      <c r="C330" s="257" t="s">
        <v>1501</v>
      </c>
      <c r="D330" s="253"/>
      <c r="E330" s="254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0"/>
      <c r="Z330" s="210"/>
      <c r="AA330" s="210"/>
      <c r="AB330" s="210"/>
      <c r="AC330" s="210"/>
      <c r="AD330" s="210"/>
      <c r="AE330" s="210"/>
      <c r="AF330" s="210"/>
      <c r="AG330" s="210" t="s">
        <v>300</v>
      </c>
      <c r="AH330" s="210">
        <v>0</v>
      </c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  <c r="BH330" s="210"/>
    </row>
    <row r="331" spans="1:60" outlineLevel="1" x14ac:dyDescent="0.2">
      <c r="A331" s="217"/>
      <c r="B331" s="218"/>
      <c r="C331" s="257" t="s">
        <v>1472</v>
      </c>
      <c r="D331" s="253"/>
      <c r="E331" s="254">
        <v>14.27</v>
      </c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0"/>
      <c r="Z331" s="210"/>
      <c r="AA331" s="210"/>
      <c r="AB331" s="210"/>
      <c r="AC331" s="210"/>
      <c r="AD331" s="210"/>
      <c r="AE331" s="210"/>
      <c r="AF331" s="210"/>
      <c r="AG331" s="210" t="s">
        <v>300</v>
      </c>
      <c r="AH331" s="210">
        <v>0</v>
      </c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  <c r="BH331" s="210"/>
    </row>
    <row r="332" spans="1:60" outlineLevel="1" x14ac:dyDescent="0.2">
      <c r="A332" s="217"/>
      <c r="B332" s="218"/>
      <c r="C332" s="257" t="s">
        <v>1473</v>
      </c>
      <c r="D332" s="253"/>
      <c r="E332" s="254">
        <v>6.41</v>
      </c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0"/>
      <c r="Z332" s="210"/>
      <c r="AA332" s="210"/>
      <c r="AB332" s="210"/>
      <c r="AC332" s="210"/>
      <c r="AD332" s="210"/>
      <c r="AE332" s="210"/>
      <c r="AF332" s="210"/>
      <c r="AG332" s="210" t="s">
        <v>300</v>
      </c>
      <c r="AH332" s="210">
        <v>0</v>
      </c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  <c r="BH332" s="210"/>
    </row>
    <row r="333" spans="1:60" outlineLevel="1" x14ac:dyDescent="0.2">
      <c r="A333" s="227">
        <v>121</v>
      </c>
      <c r="B333" s="228" t="s">
        <v>1502</v>
      </c>
      <c r="C333" s="246" t="s">
        <v>1503</v>
      </c>
      <c r="D333" s="229" t="s">
        <v>344</v>
      </c>
      <c r="E333" s="230">
        <v>20.681100000000001</v>
      </c>
      <c r="F333" s="231"/>
      <c r="G333" s="232">
        <f>ROUND(E333*F333,2)</f>
        <v>0</v>
      </c>
      <c r="H333" s="231"/>
      <c r="I333" s="232">
        <f>ROUND(E333*H333,2)</f>
        <v>0</v>
      </c>
      <c r="J333" s="231"/>
      <c r="K333" s="232">
        <f>ROUND(E333*J333,2)</f>
        <v>0</v>
      </c>
      <c r="L333" s="232">
        <v>21</v>
      </c>
      <c r="M333" s="232">
        <f>G333*(1+L333/100)</f>
        <v>0</v>
      </c>
      <c r="N333" s="232">
        <v>0</v>
      </c>
      <c r="O333" s="232">
        <f>ROUND(E333*N333,2)</f>
        <v>0</v>
      </c>
      <c r="P333" s="232">
        <v>0</v>
      </c>
      <c r="Q333" s="232">
        <f>ROUND(E333*P333,2)</f>
        <v>0</v>
      </c>
      <c r="R333" s="232"/>
      <c r="S333" s="232" t="s">
        <v>230</v>
      </c>
      <c r="T333" s="233" t="s">
        <v>231</v>
      </c>
      <c r="U333" s="219">
        <v>0.45</v>
      </c>
      <c r="V333" s="219">
        <f>ROUND(E333*U333,2)</f>
        <v>9.31</v>
      </c>
      <c r="W333" s="219"/>
      <c r="X333" s="219" t="s">
        <v>297</v>
      </c>
      <c r="Y333" s="210"/>
      <c r="Z333" s="210"/>
      <c r="AA333" s="210"/>
      <c r="AB333" s="210"/>
      <c r="AC333" s="210"/>
      <c r="AD333" s="210"/>
      <c r="AE333" s="210"/>
      <c r="AF333" s="210"/>
      <c r="AG333" s="210" t="s">
        <v>298</v>
      </c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  <c r="BH333" s="210"/>
    </row>
    <row r="334" spans="1:60" outlineLevel="1" x14ac:dyDescent="0.2">
      <c r="A334" s="217"/>
      <c r="B334" s="218"/>
      <c r="C334" s="257" t="s">
        <v>454</v>
      </c>
      <c r="D334" s="253"/>
      <c r="E334" s="254"/>
      <c r="F334" s="219"/>
      <c r="G334" s="21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0"/>
      <c r="Z334" s="210"/>
      <c r="AA334" s="210"/>
      <c r="AB334" s="210"/>
      <c r="AC334" s="210"/>
      <c r="AD334" s="210"/>
      <c r="AE334" s="210"/>
      <c r="AF334" s="210"/>
      <c r="AG334" s="210" t="s">
        <v>300</v>
      </c>
      <c r="AH334" s="210">
        <v>0</v>
      </c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  <c r="BH334" s="210"/>
    </row>
    <row r="335" spans="1:60" outlineLevel="1" x14ac:dyDescent="0.2">
      <c r="A335" s="217"/>
      <c r="B335" s="218"/>
      <c r="C335" s="257" t="s">
        <v>1472</v>
      </c>
      <c r="D335" s="253"/>
      <c r="E335" s="254">
        <v>14.27</v>
      </c>
      <c r="F335" s="219"/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0"/>
      <c r="Z335" s="210"/>
      <c r="AA335" s="210"/>
      <c r="AB335" s="210"/>
      <c r="AC335" s="210"/>
      <c r="AD335" s="210"/>
      <c r="AE335" s="210"/>
      <c r="AF335" s="210"/>
      <c r="AG335" s="210" t="s">
        <v>300</v>
      </c>
      <c r="AH335" s="210">
        <v>0</v>
      </c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210"/>
      <c r="BC335" s="210"/>
      <c r="BD335" s="210"/>
      <c r="BE335" s="210"/>
      <c r="BF335" s="210"/>
      <c r="BG335" s="210"/>
      <c r="BH335" s="210"/>
    </row>
    <row r="336" spans="1:60" outlineLevel="1" x14ac:dyDescent="0.2">
      <c r="A336" s="217"/>
      <c r="B336" s="218"/>
      <c r="C336" s="257" t="s">
        <v>1473</v>
      </c>
      <c r="D336" s="253"/>
      <c r="E336" s="254">
        <v>6.41</v>
      </c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0"/>
      <c r="Z336" s="210"/>
      <c r="AA336" s="210"/>
      <c r="AB336" s="210"/>
      <c r="AC336" s="210"/>
      <c r="AD336" s="210"/>
      <c r="AE336" s="210"/>
      <c r="AF336" s="210"/>
      <c r="AG336" s="210" t="s">
        <v>300</v>
      </c>
      <c r="AH336" s="210">
        <v>0</v>
      </c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  <c r="BH336" s="210"/>
    </row>
    <row r="337" spans="1:60" ht="22.5" outlineLevel="1" x14ac:dyDescent="0.2">
      <c r="A337" s="227">
        <v>122</v>
      </c>
      <c r="B337" s="228" t="s">
        <v>1504</v>
      </c>
      <c r="C337" s="246" t="s">
        <v>1505</v>
      </c>
      <c r="D337" s="229" t="s">
        <v>344</v>
      </c>
      <c r="E337" s="230">
        <v>9.5299999999999994</v>
      </c>
      <c r="F337" s="231"/>
      <c r="G337" s="232">
        <f>ROUND(E337*F337,2)</f>
        <v>0</v>
      </c>
      <c r="H337" s="231"/>
      <c r="I337" s="232">
        <f>ROUND(E337*H337,2)</f>
        <v>0</v>
      </c>
      <c r="J337" s="231"/>
      <c r="K337" s="232">
        <f>ROUND(E337*J337,2)</f>
        <v>0</v>
      </c>
      <c r="L337" s="232">
        <v>21</v>
      </c>
      <c r="M337" s="232">
        <f>G337*(1+L337/100)</f>
        <v>0</v>
      </c>
      <c r="N337" s="232">
        <v>1.0000000000000001E-5</v>
      </c>
      <c r="O337" s="232">
        <f>ROUND(E337*N337,2)</f>
        <v>0</v>
      </c>
      <c r="P337" s="232">
        <v>0</v>
      </c>
      <c r="Q337" s="232">
        <f>ROUND(E337*P337,2)</f>
        <v>0</v>
      </c>
      <c r="R337" s="232"/>
      <c r="S337" s="232" t="s">
        <v>230</v>
      </c>
      <c r="T337" s="233" t="s">
        <v>231</v>
      </c>
      <c r="U337" s="219">
        <v>7.0000000000000007E-2</v>
      </c>
      <c r="V337" s="219">
        <f>ROUND(E337*U337,2)</f>
        <v>0.67</v>
      </c>
      <c r="W337" s="219"/>
      <c r="X337" s="219" t="s">
        <v>297</v>
      </c>
      <c r="Y337" s="210"/>
      <c r="Z337" s="210"/>
      <c r="AA337" s="210"/>
      <c r="AB337" s="210"/>
      <c r="AC337" s="210"/>
      <c r="AD337" s="210"/>
      <c r="AE337" s="210"/>
      <c r="AF337" s="210"/>
      <c r="AG337" s="210" t="s">
        <v>298</v>
      </c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</row>
    <row r="338" spans="1:60" outlineLevel="1" x14ac:dyDescent="0.2">
      <c r="A338" s="217"/>
      <c r="B338" s="218"/>
      <c r="C338" s="257" t="s">
        <v>1498</v>
      </c>
      <c r="D338" s="253"/>
      <c r="E338" s="254">
        <v>9.5299999999999994</v>
      </c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0"/>
      <c r="Z338" s="210"/>
      <c r="AA338" s="210"/>
      <c r="AB338" s="210"/>
      <c r="AC338" s="210"/>
      <c r="AD338" s="210"/>
      <c r="AE338" s="210"/>
      <c r="AF338" s="210"/>
      <c r="AG338" s="210" t="s">
        <v>300</v>
      </c>
      <c r="AH338" s="210">
        <v>0</v>
      </c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</row>
    <row r="339" spans="1:60" ht="33.75" outlineLevel="1" x14ac:dyDescent="0.2">
      <c r="A339" s="227">
        <v>123</v>
      </c>
      <c r="B339" s="228" t="s">
        <v>1506</v>
      </c>
      <c r="C339" s="246" t="s">
        <v>1507</v>
      </c>
      <c r="D339" s="229" t="s">
        <v>344</v>
      </c>
      <c r="E339" s="230">
        <v>2.8</v>
      </c>
      <c r="F339" s="231"/>
      <c r="G339" s="232">
        <f>ROUND(E339*F339,2)</f>
        <v>0</v>
      </c>
      <c r="H339" s="231"/>
      <c r="I339" s="232">
        <f>ROUND(E339*H339,2)</f>
        <v>0</v>
      </c>
      <c r="J339" s="231"/>
      <c r="K339" s="232">
        <f>ROUND(E339*J339,2)</f>
        <v>0</v>
      </c>
      <c r="L339" s="232">
        <v>21</v>
      </c>
      <c r="M339" s="232">
        <f>G339*(1+L339/100)</f>
        <v>0</v>
      </c>
      <c r="N339" s="232">
        <v>5.1000000000000004E-4</v>
      </c>
      <c r="O339" s="232">
        <f>ROUND(E339*N339,2)</f>
        <v>0</v>
      </c>
      <c r="P339" s="232">
        <v>0</v>
      </c>
      <c r="Q339" s="232">
        <f>ROUND(E339*P339,2)</f>
        <v>0</v>
      </c>
      <c r="R339" s="232"/>
      <c r="S339" s="232" t="s">
        <v>230</v>
      </c>
      <c r="T339" s="233" t="s">
        <v>231</v>
      </c>
      <c r="U339" s="219">
        <v>0.26700000000000002</v>
      </c>
      <c r="V339" s="219">
        <f>ROUND(E339*U339,2)</f>
        <v>0.75</v>
      </c>
      <c r="W339" s="219"/>
      <c r="X339" s="219" t="s">
        <v>297</v>
      </c>
      <c r="Y339" s="210"/>
      <c r="Z339" s="210"/>
      <c r="AA339" s="210"/>
      <c r="AB339" s="210"/>
      <c r="AC339" s="210"/>
      <c r="AD339" s="210"/>
      <c r="AE339" s="210"/>
      <c r="AF339" s="210"/>
      <c r="AG339" s="210" t="s">
        <v>298</v>
      </c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  <c r="BH339" s="210"/>
    </row>
    <row r="340" spans="1:60" outlineLevel="1" x14ac:dyDescent="0.2">
      <c r="A340" s="217"/>
      <c r="B340" s="218"/>
      <c r="C340" s="257" t="s">
        <v>1508</v>
      </c>
      <c r="D340" s="253"/>
      <c r="E340" s="254">
        <v>2.8</v>
      </c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0"/>
      <c r="Z340" s="210"/>
      <c r="AA340" s="210"/>
      <c r="AB340" s="210"/>
      <c r="AC340" s="210"/>
      <c r="AD340" s="210"/>
      <c r="AE340" s="210"/>
      <c r="AF340" s="210"/>
      <c r="AG340" s="210" t="s">
        <v>300</v>
      </c>
      <c r="AH340" s="210">
        <v>0</v>
      </c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  <c r="BH340" s="210"/>
    </row>
    <row r="341" spans="1:60" ht="22.5" outlineLevel="1" x14ac:dyDescent="0.2">
      <c r="A341" s="227">
        <v>124</v>
      </c>
      <c r="B341" s="228" t="s">
        <v>1509</v>
      </c>
      <c r="C341" s="246" t="s">
        <v>1510</v>
      </c>
      <c r="D341" s="229" t="s">
        <v>368</v>
      </c>
      <c r="E341" s="230">
        <v>20</v>
      </c>
      <c r="F341" s="231"/>
      <c r="G341" s="232">
        <f>ROUND(E341*F341,2)</f>
        <v>0</v>
      </c>
      <c r="H341" s="231"/>
      <c r="I341" s="232">
        <f>ROUND(E341*H341,2)</f>
        <v>0</v>
      </c>
      <c r="J341" s="231"/>
      <c r="K341" s="232">
        <f>ROUND(E341*J341,2)</f>
        <v>0</v>
      </c>
      <c r="L341" s="232">
        <v>21</v>
      </c>
      <c r="M341" s="232">
        <f>G341*(1+L341/100)</f>
        <v>0</v>
      </c>
      <c r="N341" s="232">
        <v>3.0000000000000001E-5</v>
      </c>
      <c r="O341" s="232">
        <f>ROUND(E341*N341,2)</f>
        <v>0</v>
      </c>
      <c r="P341" s="232">
        <v>0</v>
      </c>
      <c r="Q341" s="232">
        <f>ROUND(E341*P341,2)</f>
        <v>0</v>
      </c>
      <c r="R341" s="232"/>
      <c r="S341" s="232" t="s">
        <v>230</v>
      </c>
      <c r="T341" s="233" t="s">
        <v>231</v>
      </c>
      <c r="U341" s="219">
        <v>0.13500000000000001</v>
      </c>
      <c r="V341" s="219">
        <f>ROUND(E341*U341,2)</f>
        <v>2.7</v>
      </c>
      <c r="W341" s="219"/>
      <c r="X341" s="219" t="s">
        <v>297</v>
      </c>
      <c r="Y341" s="210"/>
      <c r="Z341" s="210"/>
      <c r="AA341" s="210"/>
      <c r="AB341" s="210"/>
      <c r="AC341" s="210"/>
      <c r="AD341" s="210"/>
      <c r="AE341" s="210"/>
      <c r="AF341" s="210"/>
      <c r="AG341" s="210" t="s">
        <v>298</v>
      </c>
      <c r="AH341" s="210"/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  <c r="BH341" s="210"/>
    </row>
    <row r="342" spans="1:60" outlineLevel="1" x14ac:dyDescent="0.2">
      <c r="A342" s="217"/>
      <c r="B342" s="218"/>
      <c r="C342" s="247" t="s">
        <v>1511</v>
      </c>
      <c r="D342" s="234"/>
      <c r="E342" s="234"/>
      <c r="F342" s="234"/>
      <c r="G342" s="234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0"/>
      <c r="Z342" s="210"/>
      <c r="AA342" s="210"/>
      <c r="AB342" s="210"/>
      <c r="AC342" s="210"/>
      <c r="AD342" s="210"/>
      <c r="AE342" s="210"/>
      <c r="AF342" s="210"/>
      <c r="AG342" s="210" t="s">
        <v>235</v>
      </c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</row>
    <row r="343" spans="1:60" ht="22.5" outlineLevel="1" x14ac:dyDescent="0.2">
      <c r="A343" s="227">
        <v>125</v>
      </c>
      <c r="B343" s="228" t="s">
        <v>1512</v>
      </c>
      <c r="C343" s="246" t="s">
        <v>1513</v>
      </c>
      <c r="D343" s="229" t="s">
        <v>368</v>
      </c>
      <c r="E343" s="230">
        <v>5</v>
      </c>
      <c r="F343" s="231"/>
      <c r="G343" s="232">
        <f>ROUND(E343*F343,2)</f>
        <v>0</v>
      </c>
      <c r="H343" s="231"/>
      <c r="I343" s="232">
        <f>ROUND(E343*H343,2)</f>
        <v>0</v>
      </c>
      <c r="J343" s="231"/>
      <c r="K343" s="232">
        <f>ROUND(E343*J343,2)</f>
        <v>0</v>
      </c>
      <c r="L343" s="232">
        <v>21</v>
      </c>
      <c r="M343" s="232">
        <f>G343*(1+L343/100)</f>
        <v>0</v>
      </c>
      <c r="N343" s="232">
        <v>4.0000000000000003E-5</v>
      </c>
      <c r="O343" s="232">
        <f>ROUND(E343*N343,2)</f>
        <v>0</v>
      </c>
      <c r="P343" s="232">
        <v>0</v>
      </c>
      <c r="Q343" s="232">
        <f>ROUND(E343*P343,2)</f>
        <v>0</v>
      </c>
      <c r="R343" s="232"/>
      <c r="S343" s="232" t="s">
        <v>230</v>
      </c>
      <c r="T343" s="233" t="s">
        <v>231</v>
      </c>
      <c r="U343" s="219">
        <v>0.13500000000000001</v>
      </c>
      <c r="V343" s="219">
        <f>ROUND(E343*U343,2)</f>
        <v>0.68</v>
      </c>
      <c r="W343" s="219"/>
      <c r="X343" s="219" t="s">
        <v>297</v>
      </c>
      <c r="Y343" s="210"/>
      <c r="Z343" s="210"/>
      <c r="AA343" s="210"/>
      <c r="AB343" s="210"/>
      <c r="AC343" s="210"/>
      <c r="AD343" s="210"/>
      <c r="AE343" s="210"/>
      <c r="AF343" s="210"/>
      <c r="AG343" s="210" t="s">
        <v>298</v>
      </c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</row>
    <row r="344" spans="1:60" outlineLevel="1" x14ac:dyDescent="0.2">
      <c r="A344" s="217"/>
      <c r="B344" s="218"/>
      <c r="C344" s="247" t="s">
        <v>1511</v>
      </c>
      <c r="D344" s="234"/>
      <c r="E344" s="234"/>
      <c r="F344" s="234"/>
      <c r="G344" s="234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0"/>
      <c r="Z344" s="210"/>
      <c r="AA344" s="210"/>
      <c r="AB344" s="210"/>
      <c r="AC344" s="210"/>
      <c r="AD344" s="210"/>
      <c r="AE344" s="210"/>
      <c r="AF344" s="210"/>
      <c r="AG344" s="210" t="s">
        <v>235</v>
      </c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  <c r="BH344" s="210"/>
    </row>
    <row r="345" spans="1:60" outlineLevel="1" x14ac:dyDescent="0.2">
      <c r="A345" s="227">
        <v>126</v>
      </c>
      <c r="B345" s="228" t="s">
        <v>1514</v>
      </c>
      <c r="C345" s="246" t="s">
        <v>1515</v>
      </c>
      <c r="D345" s="229" t="s">
        <v>352</v>
      </c>
      <c r="E345" s="230">
        <v>0.18540999999999999</v>
      </c>
      <c r="F345" s="231"/>
      <c r="G345" s="232">
        <f>ROUND(E345*F345,2)</f>
        <v>0</v>
      </c>
      <c r="H345" s="231"/>
      <c r="I345" s="232">
        <f>ROUND(E345*H345,2)</f>
        <v>0</v>
      </c>
      <c r="J345" s="231"/>
      <c r="K345" s="232">
        <f>ROUND(E345*J345,2)</f>
        <v>0</v>
      </c>
      <c r="L345" s="232">
        <v>21</v>
      </c>
      <c r="M345" s="232">
        <f>G345*(1+L345/100)</f>
        <v>0</v>
      </c>
      <c r="N345" s="232">
        <v>0</v>
      </c>
      <c r="O345" s="232">
        <f>ROUND(E345*N345,2)</f>
        <v>0</v>
      </c>
      <c r="P345" s="232">
        <v>0</v>
      </c>
      <c r="Q345" s="232">
        <f>ROUND(E345*P345,2)</f>
        <v>0</v>
      </c>
      <c r="R345" s="232"/>
      <c r="S345" s="232" t="s">
        <v>296</v>
      </c>
      <c r="T345" s="233" t="s">
        <v>231</v>
      </c>
      <c r="U345" s="219">
        <v>1.831</v>
      </c>
      <c r="V345" s="219">
        <f>ROUND(E345*U345,2)</f>
        <v>0.34</v>
      </c>
      <c r="W345" s="219"/>
      <c r="X345" s="219" t="s">
        <v>297</v>
      </c>
      <c r="Y345" s="210"/>
      <c r="Z345" s="210"/>
      <c r="AA345" s="210"/>
      <c r="AB345" s="210"/>
      <c r="AC345" s="210"/>
      <c r="AD345" s="210"/>
      <c r="AE345" s="210"/>
      <c r="AF345" s="210"/>
      <c r="AG345" s="210" t="s">
        <v>393</v>
      </c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  <c r="BH345" s="210"/>
    </row>
    <row r="346" spans="1:60" outlineLevel="1" x14ac:dyDescent="0.2">
      <c r="A346" s="217"/>
      <c r="B346" s="218"/>
      <c r="C346" s="257" t="s">
        <v>379</v>
      </c>
      <c r="D346" s="253"/>
      <c r="E346" s="254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0"/>
      <c r="Z346" s="210"/>
      <c r="AA346" s="210"/>
      <c r="AB346" s="210"/>
      <c r="AC346" s="210"/>
      <c r="AD346" s="210"/>
      <c r="AE346" s="210"/>
      <c r="AF346" s="210"/>
      <c r="AG346" s="210" t="s">
        <v>300</v>
      </c>
      <c r="AH346" s="210">
        <v>0</v>
      </c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  <c r="BH346" s="210"/>
    </row>
    <row r="347" spans="1:60" outlineLevel="1" x14ac:dyDescent="0.2">
      <c r="A347" s="217"/>
      <c r="B347" s="218"/>
      <c r="C347" s="257" t="s">
        <v>1516</v>
      </c>
      <c r="D347" s="253"/>
      <c r="E347" s="254"/>
      <c r="F347" s="219"/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0"/>
      <c r="Z347" s="210"/>
      <c r="AA347" s="210"/>
      <c r="AB347" s="210"/>
      <c r="AC347" s="210"/>
      <c r="AD347" s="210"/>
      <c r="AE347" s="210"/>
      <c r="AF347" s="210"/>
      <c r="AG347" s="210" t="s">
        <v>300</v>
      </c>
      <c r="AH347" s="210">
        <v>0</v>
      </c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  <c r="BA347" s="210"/>
      <c r="BB347" s="210"/>
      <c r="BC347" s="210"/>
      <c r="BD347" s="210"/>
      <c r="BE347" s="210"/>
      <c r="BF347" s="210"/>
      <c r="BG347" s="210"/>
      <c r="BH347" s="210"/>
    </row>
    <row r="348" spans="1:60" outlineLevel="1" x14ac:dyDescent="0.2">
      <c r="A348" s="217"/>
      <c r="B348" s="218"/>
      <c r="C348" s="257" t="s">
        <v>1517</v>
      </c>
      <c r="D348" s="253"/>
      <c r="E348" s="254">
        <v>0.19</v>
      </c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0"/>
      <c r="Z348" s="210"/>
      <c r="AA348" s="210"/>
      <c r="AB348" s="210"/>
      <c r="AC348" s="210"/>
      <c r="AD348" s="210"/>
      <c r="AE348" s="210"/>
      <c r="AF348" s="210"/>
      <c r="AG348" s="210" t="s">
        <v>300</v>
      </c>
      <c r="AH348" s="210">
        <v>0</v>
      </c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  <c r="BH348" s="210"/>
    </row>
    <row r="349" spans="1:60" ht="22.5" outlineLevel="1" x14ac:dyDescent="0.2">
      <c r="A349" s="227">
        <v>127</v>
      </c>
      <c r="B349" s="228" t="s">
        <v>1518</v>
      </c>
      <c r="C349" s="246" t="s">
        <v>1519</v>
      </c>
      <c r="D349" s="229" t="s">
        <v>295</v>
      </c>
      <c r="E349" s="230">
        <v>1.1912700000000001</v>
      </c>
      <c r="F349" s="231"/>
      <c r="G349" s="232">
        <f>ROUND(E349*F349,2)</f>
        <v>0</v>
      </c>
      <c r="H349" s="231"/>
      <c r="I349" s="232">
        <f>ROUND(E349*H349,2)</f>
        <v>0</v>
      </c>
      <c r="J349" s="231"/>
      <c r="K349" s="232">
        <f>ROUND(E349*J349,2)</f>
        <v>0</v>
      </c>
      <c r="L349" s="232">
        <v>21</v>
      </c>
      <c r="M349" s="232">
        <f>G349*(1+L349/100)</f>
        <v>0</v>
      </c>
      <c r="N349" s="232">
        <v>2.5000000000000001E-2</v>
      </c>
      <c r="O349" s="232">
        <f>ROUND(E349*N349,2)</f>
        <v>0.03</v>
      </c>
      <c r="P349" s="232">
        <v>0</v>
      </c>
      <c r="Q349" s="232">
        <f>ROUND(E349*P349,2)</f>
        <v>0</v>
      </c>
      <c r="R349" s="232"/>
      <c r="S349" s="232" t="s">
        <v>230</v>
      </c>
      <c r="T349" s="233" t="s">
        <v>231</v>
      </c>
      <c r="U349" s="219">
        <v>0</v>
      </c>
      <c r="V349" s="219">
        <f>ROUND(E349*U349,2)</f>
        <v>0</v>
      </c>
      <c r="W349" s="219"/>
      <c r="X349" s="219" t="s">
        <v>471</v>
      </c>
      <c r="Y349" s="210"/>
      <c r="Z349" s="210"/>
      <c r="AA349" s="210"/>
      <c r="AB349" s="210"/>
      <c r="AC349" s="210"/>
      <c r="AD349" s="210"/>
      <c r="AE349" s="210"/>
      <c r="AF349" s="210"/>
      <c r="AG349" s="210" t="s">
        <v>472</v>
      </c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  <c r="BA349" s="210"/>
      <c r="BB349" s="210"/>
      <c r="BC349" s="210"/>
      <c r="BD349" s="210"/>
      <c r="BE349" s="210"/>
      <c r="BF349" s="210"/>
      <c r="BG349" s="210"/>
      <c r="BH349" s="210"/>
    </row>
    <row r="350" spans="1:60" outlineLevel="1" x14ac:dyDescent="0.2">
      <c r="A350" s="217"/>
      <c r="B350" s="218"/>
      <c r="C350" s="257" t="s">
        <v>1501</v>
      </c>
      <c r="D350" s="253"/>
      <c r="E350" s="254"/>
      <c r="F350" s="219"/>
      <c r="G350" s="21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0"/>
      <c r="Z350" s="210"/>
      <c r="AA350" s="210"/>
      <c r="AB350" s="210"/>
      <c r="AC350" s="210"/>
      <c r="AD350" s="210"/>
      <c r="AE350" s="210"/>
      <c r="AF350" s="210"/>
      <c r="AG350" s="210" t="s">
        <v>300</v>
      </c>
      <c r="AH350" s="210">
        <v>0</v>
      </c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  <c r="BH350" s="210"/>
    </row>
    <row r="351" spans="1:60" outlineLevel="1" x14ac:dyDescent="0.2">
      <c r="A351" s="217"/>
      <c r="B351" s="218"/>
      <c r="C351" s="257" t="s">
        <v>1520</v>
      </c>
      <c r="D351" s="253"/>
      <c r="E351" s="254">
        <v>1</v>
      </c>
      <c r="F351" s="219"/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0"/>
      <c r="Z351" s="210"/>
      <c r="AA351" s="210"/>
      <c r="AB351" s="210"/>
      <c r="AC351" s="210"/>
      <c r="AD351" s="210"/>
      <c r="AE351" s="210"/>
      <c r="AF351" s="210"/>
      <c r="AG351" s="210" t="s">
        <v>300</v>
      </c>
      <c r="AH351" s="210">
        <v>0</v>
      </c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  <c r="BH351" s="210"/>
    </row>
    <row r="352" spans="1:60" outlineLevel="1" x14ac:dyDescent="0.2">
      <c r="A352" s="217"/>
      <c r="B352" s="218"/>
      <c r="C352" s="257" t="s">
        <v>1521</v>
      </c>
      <c r="D352" s="253"/>
      <c r="E352" s="254">
        <v>0.19</v>
      </c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0"/>
      <c r="Z352" s="210"/>
      <c r="AA352" s="210"/>
      <c r="AB352" s="210"/>
      <c r="AC352" s="210"/>
      <c r="AD352" s="210"/>
      <c r="AE352" s="210"/>
      <c r="AF352" s="210"/>
      <c r="AG352" s="210" t="s">
        <v>300</v>
      </c>
      <c r="AH352" s="210">
        <v>0</v>
      </c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  <c r="BH352" s="210"/>
    </row>
    <row r="353" spans="1:60" ht="22.5" outlineLevel="1" x14ac:dyDescent="0.2">
      <c r="A353" s="227">
        <v>128</v>
      </c>
      <c r="B353" s="228" t="s">
        <v>1522</v>
      </c>
      <c r="C353" s="246" t="s">
        <v>1523</v>
      </c>
      <c r="D353" s="229" t="s">
        <v>295</v>
      </c>
      <c r="E353" s="230">
        <v>4.9634600000000004</v>
      </c>
      <c r="F353" s="231"/>
      <c r="G353" s="232">
        <f>ROUND(E353*F353,2)</f>
        <v>0</v>
      </c>
      <c r="H353" s="231"/>
      <c r="I353" s="232">
        <f>ROUND(E353*H353,2)</f>
        <v>0</v>
      </c>
      <c r="J353" s="231"/>
      <c r="K353" s="232">
        <f>ROUND(E353*J353,2)</f>
        <v>0</v>
      </c>
      <c r="L353" s="232">
        <v>21</v>
      </c>
      <c r="M353" s="232">
        <f>G353*(1+L353/100)</f>
        <v>0</v>
      </c>
      <c r="N353" s="232">
        <v>2.5000000000000001E-2</v>
      </c>
      <c r="O353" s="232">
        <f>ROUND(E353*N353,2)</f>
        <v>0.12</v>
      </c>
      <c r="P353" s="232">
        <v>0</v>
      </c>
      <c r="Q353" s="232">
        <f>ROUND(E353*P353,2)</f>
        <v>0</v>
      </c>
      <c r="R353" s="232"/>
      <c r="S353" s="232" t="s">
        <v>230</v>
      </c>
      <c r="T353" s="233" t="s">
        <v>231</v>
      </c>
      <c r="U353" s="219">
        <v>0</v>
      </c>
      <c r="V353" s="219">
        <f>ROUND(E353*U353,2)</f>
        <v>0</v>
      </c>
      <c r="W353" s="219"/>
      <c r="X353" s="219" t="s">
        <v>471</v>
      </c>
      <c r="Y353" s="210"/>
      <c r="Z353" s="210"/>
      <c r="AA353" s="210"/>
      <c r="AB353" s="210"/>
      <c r="AC353" s="210"/>
      <c r="AD353" s="210"/>
      <c r="AE353" s="210"/>
      <c r="AF353" s="210"/>
      <c r="AG353" s="210" t="s">
        <v>472</v>
      </c>
      <c r="AH353" s="210"/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  <c r="BH353" s="210"/>
    </row>
    <row r="354" spans="1:60" outlineLevel="1" x14ac:dyDescent="0.2">
      <c r="A354" s="217"/>
      <c r="B354" s="218"/>
      <c r="C354" s="257" t="s">
        <v>1524</v>
      </c>
      <c r="D354" s="253"/>
      <c r="E354" s="254">
        <v>3.43</v>
      </c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0"/>
      <c r="Z354" s="210"/>
      <c r="AA354" s="210"/>
      <c r="AB354" s="210"/>
      <c r="AC354" s="210"/>
      <c r="AD354" s="210"/>
      <c r="AE354" s="210"/>
      <c r="AF354" s="210"/>
      <c r="AG354" s="210" t="s">
        <v>300</v>
      </c>
      <c r="AH354" s="210">
        <v>0</v>
      </c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  <c r="BH354" s="210"/>
    </row>
    <row r="355" spans="1:60" outlineLevel="1" x14ac:dyDescent="0.2">
      <c r="A355" s="217"/>
      <c r="B355" s="218"/>
      <c r="C355" s="257" t="s">
        <v>1525</v>
      </c>
      <c r="D355" s="253"/>
      <c r="E355" s="254">
        <v>1.54</v>
      </c>
      <c r="F355" s="219"/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0"/>
      <c r="Z355" s="210"/>
      <c r="AA355" s="210"/>
      <c r="AB355" s="210"/>
      <c r="AC355" s="210"/>
      <c r="AD355" s="210"/>
      <c r="AE355" s="210"/>
      <c r="AF355" s="210"/>
      <c r="AG355" s="210" t="s">
        <v>300</v>
      </c>
      <c r="AH355" s="210">
        <v>0</v>
      </c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  <c r="BH355" s="210"/>
    </row>
    <row r="356" spans="1:60" ht="22.5" outlineLevel="1" x14ac:dyDescent="0.2">
      <c r="A356" s="227">
        <v>129</v>
      </c>
      <c r="B356" s="228" t="s">
        <v>1526</v>
      </c>
      <c r="C356" s="246" t="s">
        <v>1527</v>
      </c>
      <c r="D356" s="229" t="s">
        <v>344</v>
      </c>
      <c r="E356" s="230">
        <v>3</v>
      </c>
      <c r="F356" s="231"/>
      <c r="G356" s="232">
        <f>ROUND(E356*F356,2)</f>
        <v>0</v>
      </c>
      <c r="H356" s="231"/>
      <c r="I356" s="232">
        <f>ROUND(E356*H356,2)</f>
        <v>0</v>
      </c>
      <c r="J356" s="231"/>
      <c r="K356" s="232">
        <f>ROUND(E356*J356,2)</f>
        <v>0</v>
      </c>
      <c r="L356" s="232">
        <v>21</v>
      </c>
      <c r="M356" s="232">
        <f>G356*(1+L356/100)</f>
        <v>0</v>
      </c>
      <c r="N356" s="232">
        <v>6.4999999999999997E-3</v>
      </c>
      <c r="O356" s="232">
        <f>ROUND(E356*N356,2)</f>
        <v>0.02</v>
      </c>
      <c r="P356" s="232">
        <v>0</v>
      </c>
      <c r="Q356" s="232">
        <f>ROUND(E356*P356,2)</f>
        <v>0</v>
      </c>
      <c r="R356" s="232"/>
      <c r="S356" s="232" t="s">
        <v>230</v>
      </c>
      <c r="T356" s="233" t="s">
        <v>231</v>
      </c>
      <c r="U356" s="219">
        <v>0</v>
      </c>
      <c r="V356" s="219">
        <f>ROUND(E356*U356,2)</f>
        <v>0</v>
      </c>
      <c r="W356" s="219"/>
      <c r="X356" s="219" t="s">
        <v>471</v>
      </c>
      <c r="Y356" s="210"/>
      <c r="Z356" s="210"/>
      <c r="AA356" s="210"/>
      <c r="AB356" s="210"/>
      <c r="AC356" s="210"/>
      <c r="AD356" s="210"/>
      <c r="AE356" s="210"/>
      <c r="AF356" s="210"/>
      <c r="AG356" s="210" t="s">
        <v>472</v>
      </c>
      <c r="AH356" s="210"/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  <c r="BH356" s="210"/>
    </row>
    <row r="357" spans="1:60" outlineLevel="1" x14ac:dyDescent="0.2">
      <c r="A357" s="217"/>
      <c r="B357" s="218"/>
      <c r="C357" s="257" t="s">
        <v>1528</v>
      </c>
      <c r="D357" s="253"/>
      <c r="E357" s="254">
        <v>3</v>
      </c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0"/>
      <c r="Z357" s="210"/>
      <c r="AA357" s="210"/>
      <c r="AB357" s="210"/>
      <c r="AC357" s="210"/>
      <c r="AD357" s="210"/>
      <c r="AE357" s="210"/>
      <c r="AF357" s="210"/>
      <c r="AG357" s="210" t="s">
        <v>300</v>
      </c>
      <c r="AH357" s="210">
        <v>0</v>
      </c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  <c r="BH357" s="210"/>
    </row>
    <row r="358" spans="1:60" x14ac:dyDescent="0.2">
      <c r="A358" s="221" t="s">
        <v>225</v>
      </c>
      <c r="B358" s="222" t="s">
        <v>148</v>
      </c>
      <c r="C358" s="245" t="s">
        <v>149</v>
      </c>
      <c r="D358" s="223"/>
      <c r="E358" s="224"/>
      <c r="F358" s="225"/>
      <c r="G358" s="225">
        <f>SUMIF(AG359:AG373,"&lt;&gt;NOR",G359:G373)</f>
        <v>0</v>
      </c>
      <c r="H358" s="225"/>
      <c r="I358" s="225">
        <f>SUM(I359:I373)</f>
        <v>0</v>
      </c>
      <c r="J358" s="225"/>
      <c r="K358" s="225">
        <f>SUM(K359:K373)</f>
        <v>0</v>
      </c>
      <c r="L358" s="225"/>
      <c r="M358" s="225">
        <f>SUM(M359:M373)</f>
        <v>0</v>
      </c>
      <c r="N358" s="225"/>
      <c r="O358" s="225">
        <f>SUM(O359:O373)</f>
        <v>0.08</v>
      </c>
      <c r="P358" s="225"/>
      <c r="Q358" s="225">
        <f>SUM(Q359:Q373)</f>
        <v>0</v>
      </c>
      <c r="R358" s="225"/>
      <c r="S358" s="225"/>
      <c r="T358" s="226"/>
      <c r="U358" s="220"/>
      <c r="V358" s="220">
        <f>SUM(V359:V373)</f>
        <v>7.2399999999999984</v>
      </c>
      <c r="W358" s="220"/>
      <c r="X358" s="220"/>
      <c r="AG358" t="s">
        <v>226</v>
      </c>
    </row>
    <row r="359" spans="1:60" outlineLevel="1" x14ac:dyDescent="0.2">
      <c r="A359" s="237">
        <v>130</v>
      </c>
      <c r="B359" s="238" t="s">
        <v>1529</v>
      </c>
      <c r="C359" s="249" t="s">
        <v>1530</v>
      </c>
      <c r="D359" s="239" t="s">
        <v>371</v>
      </c>
      <c r="E359" s="240">
        <v>1</v>
      </c>
      <c r="F359" s="241"/>
      <c r="G359" s="242">
        <f>ROUND(E359*F359,2)</f>
        <v>0</v>
      </c>
      <c r="H359" s="241"/>
      <c r="I359" s="242">
        <f>ROUND(E359*H359,2)</f>
        <v>0</v>
      </c>
      <c r="J359" s="241"/>
      <c r="K359" s="242">
        <f>ROUND(E359*J359,2)</f>
        <v>0</v>
      </c>
      <c r="L359" s="242">
        <v>21</v>
      </c>
      <c r="M359" s="242">
        <f>G359*(1+L359/100)</f>
        <v>0</v>
      </c>
      <c r="N359" s="242">
        <v>7.1499999999999994E-2</v>
      </c>
      <c r="O359" s="242">
        <f>ROUND(E359*N359,2)</f>
        <v>7.0000000000000007E-2</v>
      </c>
      <c r="P359" s="242">
        <v>0</v>
      </c>
      <c r="Q359" s="242">
        <f>ROUND(E359*P359,2)</f>
        <v>0</v>
      </c>
      <c r="R359" s="242"/>
      <c r="S359" s="242" t="s">
        <v>230</v>
      </c>
      <c r="T359" s="243" t="s">
        <v>231</v>
      </c>
      <c r="U359" s="219">
        <v>2.63</v>
      </c>
      <c r="V359" s="219">
        <f>ROUND(E359*U359,2)</f>
        <v>2.63</v>
      </c>
      <c r="W359" s="219"/>
      <c r="X359" s="219" t="s">
        <v>297</v>
      </c>
      <c r="Y359" s="210"/>
      <c r="Z359" s="210"/>
      <c r="AA359" s="210"/>
      <c r="AB359" s="210"/>
      <c r="AC359" s="210"/>
      <c r="AD359" s="210"/>
      <c r="AE359" s="210"/>
      <c r="AF359" s="210"/>
      <c r="AG359" s="210" t="s">
        <v>298</v>
      </c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  <c r="BH359" s="210"/>
    </row>
    <row r="360" spans="1:60" ht="22.5" outlineLevel="1" x14ac:dyDescent="0.2">
      <c r="A360" s="227">
        <v>131</v>
      </c>
      <c r="B360" s="228" t="s">
        <v>1531</v>
      </c>
      <c r="C360" s="246" t="s">
        <v>1532</v>
      </c>
      <c r="D360" s="229" t="s">
        <v>368</v>
      </c>
      <c r="E360" s="230">
        <v>4</v>
      </c>
      <c r="F360" s="231"/>
      <c r="G360" s="232">
        <f>ROUND(E360*F360,2)</f>
        <v>0</v>
      </c>
      <c r="H360" s="231"/>
      <c r="I360" s="232">
        <f>ROUND(E360*H360,2)</f>
        <v>0</v>
      </c>
      <c r="J360" s="231"/>
      <c r="K360" s="232">
        <f>ROUND(E360*J360,2)</f>
        <v>0</v>
      </c>
      <c r="L360" s="232">
        <v>21</v>
      </c>
      <c r="M360" s="232">
        <f>G360*(1+L360/100)</f>
        <v>0</v>
      </c>
      <c r="N360" s="232">
        <v>6.9999999999999999E-4</v>
      </c>
      <c r="O360" s="232">
        <f>ROUND(E360*N360,2)</f>
        <v>0</v>
      </c>
      <c r="P360" s="232">
        <v>0</v>
      </c>
      <c r="Q360" s="232">
        <f>ROUND(E360*P360,2)</f>
        <v>0</v>
      </c>
      <c r="R360" s="232"/>
      <c r="S360" s="232" t="s">
        <v>230</v>
      </c>
      <c r="T360" s="233" t="s">
        <v>231</v>
      </c>
      <c r="U360" s="219">
        <v>0.45200000000000001</v>
      </c>
      <c r="V360" s="219">
        <f>ROUND(E360*U360,2)</f>
        <v>1.81</v>
      </c>
      <c r="W360" s="219"/>
      <c r="X360" s="219" t="s">
        <v>297</v>
      </c>
      <c r="Y360" s="210"/>
      <c r="Z360" s="210"/>
      <c r="AA360" s="210"/>
      <c r="AB360" s="210"/>
      <c r="AC360" s="210"/>
      <c r="AD360" s="210"/>
      <c r="AE360" s="210"/>
      <c r="AF360" s="210"/>
      <c r="AG360" s="210" t="s">
        <v>298</v>
      </c>
      <c r="AH360" s="210"/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  <c r="BH360" s="210"/>
    </row>
    <row r="361" spans="1:60" outlineLevel="1" x14ac:dyDescent="0.2">
      <c r="A361" s="217"/>
      <c r="B361" s="218"/>
      <c r="C361" s="247" t="s">
        <v>1533</v>
      </c>
      <c r="D361" s="234"/>
      <c r="E361" s="234"/>
      <c r="F361" s="234"/>
      <c r="G361" s="234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0"/>
      <c r="Z361" s="210"/>
      <c r="AA361" s="210"/>
      <c r="AB361" s="210"/>
      <c r="AC361" s="210"/>
      <c r="AD361" s="210"/>
      <c r="AE361" s="210"/>
      <c r="AF361" s="210"/>
      <c r="AG361" s="210" t="s">
        <v>235</v>
      </c>
      <c r="AH361" s="210"/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  <c r="BH361" s="210"/>
    </row>
    <row r="362" spans="1:60" ht="22.5" outlineLevel="1" x14ac:dyDescent="0.2">
      <c r="A362" s="227">
        <v>132</v>
      </c>
      <c r="B362" s="228" t="s">
        <v>366</v>
      </c>
      <c r="C362" s="246" t="s">
        <v>1534</v>
      </c>
      <c r="D362" s="229" t="s">
        <v>368</v>
      </c>
      <c r="E362" s="230">
        <v>2</v>
      </c>
      <c r="F362" s="231"/>
      <c r="G362" s="232">
        <f>ROUND(E362*F362,2)</f>
        <v>0</v>
      </c>
      <c r="H362" s="231"/>
      <c r="I362" s="232">
        <f>ROUND(E362*H362,2)</f>
        <v>0</v>
      </c>
      <c r="J362" s="231"/>
      <c r="K362" s="232">
        <f>ROUND(E362*J362,2)</f>
        <v>0</v>
      </c>
      <c r="L362" s="232">
        <v>21</v>
      </c>
      <c r="M362" s="232">
        <f>G362*(1+L362/100)</f>
        <v>0</v>
      </c>
      <c r="N362" s="232">
        <v>2.5000000000000001E-3</v>
      </c>
      <c r="O362" s="232">
        <f>ROUND(E362*N362,2)</f>
        <v>0.01</v>
      </c>
      <c r="P362" s="232">
        <v>0</v>
      </c>
      <c r="Q362" s="232">
        <f>ROUND(E362*P362,2)</f>
        <v>0</v>
      </c>
      <c r="R362" s="232"/>
      <c r="S362" s="232" t="s">
        <v>230</v>
      </c>
      <c r="T362" s="233" t="s">
        <v>231</v>
      </c>
      <c r="U362" s="219">
        <v>0.8</v>
      </c>
      <c r="V362" s="219">
        <f>ROUND(E362*U362,2)</f>
        <v>1.6</v>
      </c>
      <c r="W362" s="219"/>
      <c r="X362" s="219" t="s">
        <v>297</v>
      </c>
      <c r="Y362" s="210"/>
      <c r="Z362" s="210"/>
      <c r="AA362" s="210"/>
      <c r="AB362" s="210"/>
      <c r="AC362" s="210"/>
      <c r="AD362" s="210"/>
      <c r="AE362" s="210"/>
      <c r="AF362" s="210"/>
      <c r="AG362" s="210" t="s">
        <v>298</v>
      </c>
      <c r="AH362" s="210"/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  <c r="BH362" s="210"/>
    </row>
    <row r="363" spans="1:60" outlineLevel="1" x14ac:dyDescent="0.2">
      <c r="A363" s="217"/>
      <c r="B363" s="218"/>
      <c r="C363" s="247" t="s">
        <v>1533</v>
      </c>
      <c r="D363" s="234"/>
      <c r="E363" s="234"/>
      <c r="F363" s="234"/>
      <c r="G363" s="234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0"/>
      <c r="Z363" s="210"/>
      <c r="AA363" s="210"/>
      <c r="AB363" s="210"/>
      <c r="AC363" s="210"/>
      <c r="AD363" s="210"/>
      <c r="AE363" s="210"/>
      <c r="AF363" s="210"/>
      <c r="AG363" s="210" t="s">
        <v>235</v>
      </c>
      <c r="AH363" s="210"/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  <c r="BH363" s="210"/>
    </row>
    <row r="364" spans="1:60" outlineLevel="1" x14ac:dyDescent="0.2">
      <c r="A364" s="237">
        <v>133</v>
      </c>
      <c r="B364" s="238" t="s">
        <v>1535</v>
      </c>
      <c r="C364" s="249" t="s">
        <v>1536</v>
      </c>
      <c r="D364" s="239" t="s">
        <v>371</v>
      </c>
      <c r="E364" s="240">
        <v>1</v>
      </c>
      <c r="F364" s="241"/>
      <c r="G364" s="242">
        <f>ROUND(E364*F364,2)</f>
        <v>0</v>
      </c>
      <c r="H364" s="241"/>
      <c r="I364" s="242">
        <f>ROUND(E364*H364,2)</f>
        <v>0</v>
      </c>
      <c r="J364" s="241"/>
      <c r="K364" s="242">
        <f>ROUND(E364*J364,2)</f>
        <v>0</v>
      </c>
      <c r="L364" s="242">
        <v>21</v>
      </c>
      <c r="M364" s="242">
        <f>G364*(1+L364/100)</f>
        <v>0</v>
      </c>
      <c r="N364" s="242">
        <v>0</v>
      </c>
      <c r="O364" s="242">
        <f>ROUND(E364*N364,2)</f>
        <v>0</v>
      </c>
      <c r="P364" s="242">
        <v>0</v>
      </c>
      <c r="Q364" s="242">
        <f>ROUND(E364*P364,2)</f>
        <v>0</v>
      </c>
      <c r="R364" s="242"/>
      <c r="S364" s="242" t="s">
        <v>230</v>
      </c>
      <c r="T364" s="243" t="s">
        <v>231</v>
      </c>
      <c r="U364" s="219">
        <v>0.157</v>
      </c>
      <c r="V364" s="219">
        <f>ROUND(E364*U364,2)</f>
        <v>0.16</v>
      </c>
      <c r="W364" s="219"/>
      <c r="X364" s="219" t="s">
        <v>297</v>
      </c>
      <c r="Y364" s="210"/>
      <c r="Z364" s="210"/>
      <c r="AA364" s="210"/>
      <c r="AB364" s="210"/>
      <c r="AC364" s="210"/>
      <c r="AD364" s="210"/>
      <c r="AE364" s="210"/>
      <c r="AF364" s="210"/>
      <c r="AG364" s="210" t="s">
        <v>298</v>
      </c>
      <c r="AH364" s="210"/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  <c r="BH364" s="210"/>
    </row>
    <row r="365" spans="1:60" outlineLevel="1" x14ac:dyDescent="0.2">
      <c r="A365" s="237">
        <v>134</v>
      </c>
      <c r="B365" s="238" t="s">
        <v>1537</v>
      </c>
      <c r="C365" s="249" t="s">
        <v>1538</v>
      </c>
      <c r="D365" s="239" t="s">
        <v>371</v>
      </c>
      <c r="E365" s="240">
        <v>1</v>
      </c>
      <c r="F365" s="241"/>
      <c r="G365" s="242">
        <f>ROUND(E365*F365,2)</f>
        <v>0</v>
      </c>
      <c r="H365" s="241"/>
      <c r="I365" s="242">
        <f>ROUND(E365*H365,2)</f>
        <v>0</v>
      </c>
      <c r="J365" s="241"/>
      <c r="K365" s="242">
        <f>ROUND(E365*J365,2)</f>
        <v>0</v>
      </c>
      <c r="L365" s="242">
        <v>21</v>
      </c>
      <c r="M365" s="242">
        <f>G365*(1+L365/100)</f>
        <v>0</v>
      </c>
      <c r="N365" s="242">
        <v>0</v>
      </c>
      <c r="O365" s="242">
        <f>ROUND(E365*N365,2)</f>
        <v>0</v>
      </c>
      <c r="P365" s="242">
        <v>0</v>
      </c>
      <c r="Q365" s="242">
        <f>ROUND(E365*P365,2)</f>
        <v>0</v>
      </c>
      <c r="R365" s="242"/>
      <c r="S365" s="242" t="s">
        <v>230</v>
      </c>
      <c r="T365" s="243" t="s">
        <v>231</v>
      </c>
      <c r="U365" s="219">
        <v>0.25900000000000001</v>
      </c>
      <c r="V365" s="219">
        <f>ROUND(E365*U365,2)</f>
        <v>0.26</v>
      </c>
      <c r="W365" s="219"/>
      <c r="X365" s="219" t="s">
        <v>297</v>
      </c>
      <c r="Y365" s="210"/>
      <c r="Z365" s="210"/>
      <c r="AA365" s="210"/>
      <c r="AB365" s="210"/>
      <c r="AC365" s="210"/>
      <c r="AD365" s="210"/>
      <c r="AE365" s="210"/>
      <c r="AF365" s="210"/>
      <c r="AG365" s="210" t="s">
        <v>298</v>
      </c>
      <c r="AH365" s="210"/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  <c r="BH365" s="210"/>
    </row>
    <row r="366" spans="1:60" outlineLevel="1" x14ac:dyDescent="0.2">
      <c r="A366" s="237">
        <v>135</v>
      </c>
      <c r="B366" s="238" t="s">
        <v>1539</v>
      </c>
      <c r="C366" s="249" t="s">
        <v>1540</v>
      </c>
      <c r="D366" s="239" t="s">
        <v>371</v>
      </c>
      <c r="E366" s="240">
        <v>1</v>
      </c>
      <c r="F366" s="241"/>
      <c r="G366" s="242">
        <f>ROUND(E366*F366,2)</f>
        <v>0</v>
      </c>
      <c r="H366" s="241"/>
      <c r="I366" s="242">
        <f>ROUND(E366*H366,2)</f>
        <v>0</v>
      </c>
      <c r="J366" s="241"/>
      <c r="K366" s="242">
        <f>ROUND(E366*J366,2)</f>
        <v>0</v>
      </c>
      <c r="L366" s="242">
        <v>21</v>
      </c>
      <c r="M366" s="242">
        <f>G366*(1+L366/100)</f>
        <v>0</v>
      </c>
      <c r="N366" s="242">
        <v>0</v>
      </c>
      <c r="O366" s="242">
        <f>ROUND(E366*N366,2)</f>
        <v>0</v>
      </c>
      <c r="P366" s="242">
        <v>0</v>
      </c>
      <c r="Q366" s="242">
        <f>ROUND(E366*P366,2)</f>
        <v>0</v>
      </c>
      <c r="R366" s="242"/>
      <c r="S366" s="242" t="s">
        <v>230</v>
      </c>
      <c r="T366" s="243" t="s">
        <v>231</v>
      </c>
      <c r="U366" s="219">
        <v>6.2E-2</v>
      </c>
      <c r="V366" s="219">
        <f>ROUND(E366*U366,2)</f>
        <v>0.06</v>
      </c>
      <c r="W366" s="219"/>
      <c r="X366" s="219" t="s">
        <v>297</v>
      </c>
      <c r="Y366" s="210"/>
      <c r="Z366" s="210"/>
      <c r="AA366" s="210"/>
      <c r="AB366" s="210"/>
      <c r="AC366" s="210"/>
      <c r="AD366" s="210"/>
      <c r="AE366" s="210"/>
      <c r="AF366" s="210"/>
      <c r="AG366" s="210" t="s">
        <v>298</v>
      </c>
      <c r="AH366" s="210"/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  <c r="BH366" s="210"/>
    </row>
    <row r="367" spans="1:60" outlineLevel="1" x14ac:dyDescent="0.2">
      <c r="A367" s="237">
        <v>136</v>
      </c>
      <c r="B367" s="238" t="s">
        <v>1541</v>
      </c>
      <c r="C367" s="249" t="s">
        <v>1542</v>
      </c>
      <c r="D367" s="239" t="s">
        <v>368</v>
      </c>
      <c r="E367" s="240">
        <v>15</v>
      </c>
      <c r="F367" s="241"/>
      <c r="G367" s="242">
        <f>ROUND(E367*F367,2)</f>
        <v>0</v>
      </c>
      <c r="H367" s="241"/>
      <c r="I367" s="242">
        <f>ROUND(E367*H367,2)</f>
        <v>0</v>
      </c>
      <c r="J367" s="241"/>
      <c r="K367" s="242">
        <f>ROUND(E367*J367,2)</f>
        <v>0</v>
      </c>
      <c r="L367" s="242">
        <v>21</v>
      </c>
      <c r="M367" s="242">
        <f>G367*(1+L367/100)</f>
        <v>0</v>
      </c>
      <c r="N367" s="242">
        <v>0</v>
      </c>
      <c r="O367" s="242">
        <f>ROUND(E367*N367,2)</f>
        <v>0</v>
      </c>
      <c r="P367" s="242">
        <v>0</v>
      </c>
      <c r="Q367" s="242">
        <f>ROUND(E367*P367,2)</f>
        <v>0</v>
      </c>
      <c r="R367" s="242"/>
      <c r="S367" s="242" t="s">
        <v>296</v>
      </c>
      <c r="T367" s="243" t="s">
        <v>231</v>
      </c>
      <c r="U367" s="219">
        <v>4.8000000000000001E-2</v>
      </c>
      <c r="V367" s="219">
        <f>ROUND(E367*U367,2)</f>
        <v>0.72</v>
      </c>
      <c r="W367" s="219"/>
      <c r="X367" s="219" t="s">
        <v>297</v>
      </c>
      <c r="Y367" s="210"/>
      <c r="Z367" s="210"/>
      <c r="AA367" s="210"/>
      <c r="AB367" s="210"/>
      <c r="AC367" s="210"/>
      <c r="AD367" s="210"/>
      <c r="AE367" s="210"/>
      <c r="AF367" s="210"/>
      <c r="AG367" s="210" t="s">
        <v>298</v>
      </c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  <c r="BH367" s="210"/>
    </row>
    <row r="368" spans="1:60" outlineLevel="1" x14ac:dyDescent="0.2">
      <c r="A368" s="237">
        <v>137</v>
      </c>
      <c r="B368" s="238" t="s">
        <v>1543</v>
      </c>
      <c r="C368" s="249" t="s">
        <v>1544</v>
      </c>
      <c r="D368" s="239" t="s">
        <v>368</v>
      </c>
      <c r="E368" s="240">
        <v>2</v>
      </c>
      <c r="F368" s="241"/>
      <c r="G368" s="242">
        <f>ROUND(E368*F368,2)</f>
        <v>0</v>
      </c>
      <c r="H368" s="241"/>
      <c r="I368" s="242">
        <f>ROUND(E368*H368,2)</f>
        <v>0</v>
      </c>
      <c r="J368" s="241"/>
      <c r="K368" s="242">
        <f>ROUND(E368*J368,2)</f>
        <v>0</v>
      </c>
      <c r="L368" s="242">
        <v>21</v>
      </c>
      <c r="M368" s="242">
        <f>G368*(1+L368/100)</f>
        <v>0</v>
      </c>
      <c r="N368" s="242">
        <v>0</v>
      </c>
      <c r="O368" s="242">
        <f>ROUND(E368*N368,2)</f>
        <v>0</v>
      </c>
      <c r="P368" s="242">
        <v>0</v>
      </c>
      <c r="Q368" s="242">
        <f>ROUND(E368*P368,2)</f>
        <v>0</v>
      </c>
      <c r="R368" s="242"/>
      <c r="S368" s="242" t="s">
        <v>230</v>
      </c>
      <c r="T368" s="243" t="s">
        <v>231</v>
      </c>
      <c r="U368" s="219">
        <v>0</v>
      </c>
      <c r="V368" s="219">
        <f>ROUND(E368*U368,2)</f>
        <v>0</v>
      </c>
      <c r="W368" s="219"/>
      <c r="X368" s="219" t="s">
        <v>297</v>
      </c>
      <c r="Y368" s="210"/>
      <c r="Z368" s="210"/>
      <c r="AA368" s="210"/>
      <c r="AB368" s="210"/>
      <c r="AC368" s="210"/>
      <c r="AD368" s="210"/>
      <c r="AE368" s="210"/>
      <c r="AF368" s="210"/>
      <c r="AG368" s="210" t="s">
        <v>298</v>
      </c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</row>
    <row r="369" spans="1:60" outlineLevel="1" x14ac:dyDescent="0.2">
      <c r="A369" s="237">
        <v>138</v>
      </c>
      <c r="B369" s="238" t="s">
        <v>1545</v>
      </c>
      <c r="C369" s="249" t="s">
        <v>1546</v>
      </c>
      <c r="D369" s="239" t="s">
        <v>368</v>
      </c>
      <c r="E369" s="240">
        <v>7</v>
      </c>
      <c r="F369" s="241"/>
      <c r="G369" s="242">
        <f>ROUND(E369*F369,2)</f>
        <v>0</v>
      </c>
      <c r="H369" s="241"/>
      <c r="I369" s="242">
        <f>ROUND(E369*H369,2)</f>
        <v>0</v>
      </c>
      <c r="J369" s="241"/>
      <c r="K369" s="242">
        <f>ROUND(E369*J369,2)</f>
        <v>0</v>
      </c>
      <c r="L369" s="242">
        <v>21</v>
      </c>
      <c r="M369" s="242">
        <f>G369*(1+L369/100)</f>
        <v>0</v>
      </c>
      <c r="N369" s="242">
        <v>0</v>
      </c>
      <c r="O369" s="242">
        <f>ROUND(E369*N369,2)</f>
        <v>0</v>
      </c>
      <c r="P369" s="242">
        <v>0</v>
      </c>
      <c r="Q369" s="242">
        <f>ROUND(E369*P369,2)</f>
        <v>0</v>
      </c>
      <c r="R369" s="242"/>
      <c r="S369" s="242" t="s">
        <v>230</v>
      </c>
      <c r="T369" s="243" t="s">
        <v>231</v>
      </c>
      <c r="U369" s="219">
        <v>0</v>
      </c>
      <c r="V369" s="219">
        <f>ROUND(E369*U369,2)</f>
        <v>0</v>
      </c>
      <c r="W369" s="219"/>
      <c r="X369" s="219" t="s">
        <v>297</v>
      </c>
      <c r="Y369" s="210"/>
      <c r="Z369" s="210"/>
      <c r="AA369" s="210"/>
      <c r="AB369" s="210"/>
      <c r="AC369" s="210"/>
      <c r="AD369" s="210"/>
      <c r="AE369" s="210"/>
      <c r="AF369" s="210"/>
      <c r="AG369" s="210" t="s">
        <v>298</v>
      </c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</row>
    <row r="370" spans="1:60" outlineLevel="1" x14ac:dyDescent="0.2">
      <c r="A370" s="227">
        <v>139</v>
      </c>
      <c r="B370" s="228" t="s">
        <v>1547</v>
      </c>
      <c r="C370" s="246" t="s">
        <v>1548</v>
      </c>
      <c r="D370" s="229" t="s">
        <v>0</v>
      </c>
      <c r="E370" s="230">
        <v>112.264</v>
      </c>
      <c r="F370" s="231"/>
      <c r="G370" s="232">
        <f>ROUND(E370*F370,2)</f>
        <v>0</v>
      </c>
      <c r="H370" s="231"/>
      <c r="I370" s="232">
        <f>ROUND(E370*H370,2)</f>
        <v>0</v>
      </c>
      <c r="J370" s="231"/>
      <c r="K370" s="232">
        <f>ROUND(E370*J370,2)</f>
        <v>0</v>
      </c>
      <c r="L370" s="232">
        <v>21</v>
      </c>
      <c r="M370" s="232">
        <f>G370*(1+L370/100)</f>
        <v>0</v>
      </c>
      <c r="N370" s="232">
        <v>0</v>
      </c>
      <c r="O370" s="232">
        <f>ROUND(E370*N370,2)</f>
        <v>0</v>
      </c>
      <c r="P370" s="232">
        <v>0</v>
      </c>
      <c r="Q370" s="232">
        <f>ROUND(E370*P370,2)</f>
        <v>0</v>
      </c>
      <c r="R370" s="232"/>
      <c r="S370" s="232" t="s">
        <v>296</v>
      </c>
      <c r="T370" s="233" t="s">
        <v>231</v>
      </c>
      <c r="U370" s="219">
        <v>0</v>
      </c>
      <c r="V370" s="219">
        <f>ROUND(E370*U370,2)</f>
        <v>0</v>
      </c>
      <c r="W370" s="219"/>
      <c r="X370" s="219" t="s">
        <v>297</v>
      </c>
      <c r="Y370" s="210"/>
      <c r="Z370" s="210"/>
      <c r="AA370" s="210"/>
      <c r="AB370" s="210"/>
      <c r="AC370" s="210"/>
      <c r="AD370" s="210"/>
      <c r="AE370" s="210"/>
      <c r="AF370" s="210"/>
      <c r="AG370" s="210" t="s">
        <v>393</v>
      </c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</row>
    <row r="371" spans="1:60" outlineLevel="1" x14ac:dyDescent="0.2">
      <c r="A371" s="217"/>
      <c r="B371" s="218"/>
      <c r="C371" s="257" t="s">
        <v>524</v>
      </c>
      <c r="D371" s="253"/>
      <c r="E371" s="254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0"/>
      <c r="Z371" s="210"/>
      <c r="AA371" s="210"/>
      <c r="AB371" s="210"/>
      <c r="AC371" s="210"/>
      <c r="AD371" s="210"/>
      <c r="AE371" s="210"/>
      <c r="AF371" s="210"/>
      <c r="AG371" s="210" t="s">
        <v>300</v>
      </c>
      <c r="AH371" s="210">
        <v>0</v>
      </c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  <c r="BH371" s="210"/>
    </row>
    <row r="372" spans="1:60" outlineLevel="1" x14ac:dyDescent="0.2">
      <c r="A372" s="217"/>
      <c r="B372" s="218"/>
      <c r="C372" s="257" t="s">
        <v>1549</v>
      </c>
      <c r="D372" s="253"/>
      <c r="E372" s="254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0"/>
      <c r="Z372" s="210"/>
      <c r="AA372" s="210"/>
      <c r="AB372" s="210"/>
      <c r="AC372" s="210"/>
      <c r="AD372" s="210"/>
      <c r="AE372" s="210"/>
      <c r="AF372" s="210"/>
      <c r="AG372" s="210" t="s">
        <v>300</v>
      </c>
      <c r="AH372" s="210">
        <v>0</v>
      </c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</row>
    <row r="373" spans="1:60" outlineLevel="1" x14ac:dyDescent="0.2">
      <c r="A373" s="217"/>
      <c r="B373" s="218"/>
      <c r="C373" s="257" t="s">
        <v>1550</v>
      </c>
      <c r="D373" s="253"/>
      <c r="E373" s="254">
        <v>112.26</v>
      </c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0"/>
      <c r="Z373" s="210"/>
      <c r="AA373" s="210"/>
      <c r="AB373" s="210"/>
      <c r="AC373" s="210"/>
      <c r="AD373" s="210"/>
      <c r="AE373" s="210"/>
      <c r="AF373" s="210"/>
      <c r="AG373" s="210" t="s">
        <v>300</v>
      </c>
      <c r="AH373" s="210">
        <v>0</v>
      </c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  <c r="BH373" s="210"/>
    </row>
    <row r="374" spans="1:60" x14ac:dyDescent="0.2">
      <c r="A374" s="221" t="s">
        <v>225</v>
      </c>
      <c r="B374" s="222" t="s">
        <v>150</v>
      </c>
      <c r="C374" s="245" t="s">
        <v>151</v>
      </c>
      <c r="D374" s="223"/>
      <c r="E374" s="224"/>
      <c r="F374" s="225"/>
      <c r="G374" s="225">
        <f>SUMIF(AG375:AG395,"&lt;&gt;NOR",G375:G395)</f>
        <v>0</v>
      </c>
      <c r="H374" s="225"/>
      <c r="I374" s="225">
        <f>SUM(I375:I395)</f>
        <v>0</v>
      </c>
      <c r="J374" s="225"/>
      <c r="K374" s="225">
        <f>SUM(K375:K395)</f>
        <v>0</v>
      </c>
      <c r="L374" s="225"/>
      <c r="M374" s="225">
        <f>SUM(M375:M395)</f>
        <v>0</v>
      </c>
      <c r="N374" s="225"/>
      <c r="O374" s="225">
        <f>SUM(O375:O395)</f>
        <v>0.06</v>
      </c>
      <c r="P374" s="225"/>
      <c r="Q374" s="225">
        <f>SUM(Q375:Q395)</f>
        <v>0</v>
      </c>
      <c r="R374" s="225"/>
      <c r="S374" s="225"/>
      <c r="T374" s="226"/>
      <c r="U374" s="220"/>
      <c r="V374" s="220">
        <f>SUM(V375:V395)</f>
        <v>9.75</v>
      </c>
      <c r="W374" s="220"/>
      <c r="X374" s="220"/>
      <c r="AG374" t="s">
        <v>226</v>
      </c>
    </row>
    <row r="375" spans="1:60" outlineLevel="1" x14ac:dyDescent="0.2">
      <c r="A375" s="237">
        <v>140</v>
      </c>
      <c r="B375" s="238" t="s">
        <v>1551</v>
      </c>
      <c r="C375" s="249" t="s">
        <v>1552</v>
      </c>
      <c r="D375" s="239" t="s">
        <v>371</v>
      </c>
      <c r="E375" s="240">
        <v>1</v>
      </c>
      <c r="F375" s="241"/>
      <c r="G375" s="242">
        <f>ROUND(E375*F375,2)</f>
        <v>0</v>
      </c>
      <c r="H375" s="241"/>
      <c r="I375" s="242">
        <f>ROUND(E375*H375,2)</f>
        <v>0</v>
      </c>
      <c r="J375" s="241"/>
      <c r="K375" s="242">
        <f>ROUND(E375*J375,2)</f>
        <v>0</v>
      </c>
      <c r="L375" s="242">
        <v>21</v>
      </c>
      <c r="M375" s="242">
        <f>G375*(1+L375/100)</f>
        <v>0</v>
      </c>
      <c r="N375" s="242">
        <v>8.4000000000000003E-4</v>
      </c>
      <c r="O375" s="242">
        <f>ROUND(E375*N375,2)</f>
        <v>0</v>
      </c>
      <c r="P375" s="242">
        <v>0</v>
      </c>
      <c r="Q375" s="242">
        <f>ROUND(E375*P375,2)</f>
        <v>0</v>
      </c>
      <c r="R375" s="242"/>
      <c r="S375" s="242" t="s">
        <v>230</v>
      </c>
      <c r="T375" s="243" t="s">
        <v>231</v>
      </c>
      <c r="U375" s="219">
        <v>0.59399999999999997</v>
      </c>
      <c r="V375" s="219">
        <f>ROUND(E375*U375,2)</f>
        <v>0.59</v>
      </c>
      <c r="W375" s="219"/>
      <c r="X375" s="219" t="s">
        <v>297</v>
      </c>
      <c r="Y375" s="210"/>
      <c r="Z375" s="210"/>
      <c r="AA375" s="210"/>
      <c r="AB375" s="210"/>
      <c r="AC375" s="210"/>
      <c r="AD375" s="210"/>
      <c r="AE375" s="210"/>
      <c r="AF375" s="210"/>
      <c r="AG375" s="210" t="s">
        <v>298</v>
      </c>
      <c r="AH375" s="210"/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  <c r="BH375" s="210"/>
    </row>
    <row r="376" spans="1:60" ht="22.5" outlineLevel="1" x14ac:dyDescent="0.2">
      <c r="A376" s="227">
        <v>141</v>
      </c>
      <c r="B376" s="228" t="s">
        <v>1553</v>
      </c>
      <c r="C376" s="246" t="s">
        <v>1554</v>
      </c>
      <c r="D376" s="229" t="s">
        <v>368</v>
      </c>
      <c r="E376" s="230">
        <v>8</v>
      </c>
      <c r="F376" s="231"/>
      <c r="G376" s="232">
        <f>ROUND(E376*F376,2)</f>
        <v>0</v>
      </c>
      <c r="H376" s="231"/>
      <c r="I376" s="232">
        <f>ROUND(E376*H376,2)</f>
        <v>0</v>
      </c>
      <c r="J376" s="231"/>
      <c r="K376" s="232">
        <f>ROUND(E376*J376,2)</f>
        <v>0</v>
      </c>
      <c r="L376" s="232">
        <v>21</v>
      </c>
      <c r="M376" s="232">
        <f>G376*(1+L376/100)</f>
        <v>0</v>
      </c>
      <c r="N376" s="232">
        <v>5.2199999999999998E-3</v>
      </c>
      <c r="O376" s="232">
        <f>ROUND(E376*N376,2)</f>
        <v>0.04</v>
      </c>
      <c r="P376" s="232">
        <v>0</v>
      </c>
      <c r="Q376" s="232">
        <f>ROUND(E376*P376,2)</f>
        <v>0</v>
      </c>
      <c r="R376" s="232"/>
      <c r="S376" s="232" t="s">
        <v>230</v>
      </c>
      <c r="T376" s="233" t="s">
        <v>231</v>
      </c>
      <c r="U376" s="219">
        <v>0.63429999999999997</v>
      </c>
      <c r="V376" s="219">
        <f>ROUND(E376*U376,2)</f>
        <v>5.07</v>
      </c>
      <c r="W376" s="219"/>
      <c r="X376" s="219" t="s">
        <v>297</v>
      </c>
      <c r="Y376" s="210"/>
      <c r="Z376" s="210"/>
      <c r="AA376" s="210"/>
      <c r="AB376" s="210"/>
      <c r="AC376" s="210"/>
      <c r="AD376" s="210"/>
      <c r="AE376" s="210"/>
      <c r="AF376" s="210"/>
      <c r="AG376" s="210" t="s">
        <v>298</v>
      </c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</row>
    <row r="377" spans="1:60" outlineLevel="1" x14ac:dyDescent="0.2">
      <c r="A377" s="217"/>
      <c r="B377" s="218"/>
      <c r="C377" s="247" t="s">
        <v>1555</v>
      </c>
      <c r="D377" s="234"/>
      <c r="E377" s="234"/>
      <c r="F377" s="234"/>
      <c r="G377" s="234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  <c r="X377" s="219"/>
      <c r="Y377" s="210"/>
      <c r="Z377" s="210"/>
      <c r="AA377" s="210"/>
      <c r="AB377" s="210"/>
      <c r="AC377" s="210"/>
      <c r="AD377" s="210"/>
      <c r="AE377" s="210"/>
      <c r="AF377" s="210"/>
      <c r="AG377" s="210" t="s">
        <v>235</v>
      </c>
      <c r="AH377" s="210"/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  <c r="BB377" s="210"/>
      <c r="BC377" s="210"/>
      <c r="BD377" s="210"/>
      <c r="BE377" s="210"/>
      <c r="BF377" s="210"/>
      <c r="BG377" s="210"/>
      <c r="BH377" s="210"/>
    </row>
    <row r="378" spans="1:60" outlineLevel="1" x14ac:dyDescent="0.2">
      <c r="A378" s="217"/>
      <c r="B378" s="218"/>
      <c r="C378" s="248" t="s">
        <v>1556</v>
      </c>
      <c r="D378" s="236"/>
      <c r="E378" s="236"/>
      <c r="F378" s="236"/>
      <c r="G378" s="236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  <c r="X378" s="219"/>
      <c r="Y378" s="210"/>
      <c r="Z378" s="210"/>
      <c r="AA378" s="210"/>
      <c r="AB378" s="210"/>
      <c r="AC378" s="210"/>
      <c r="AD378" s="210"/>
      <c r="AE378" s="210"/>
      <c r="AF378" s="210"/>
      <c r="AG378" s="210" t="s">
        <v>235</v>
      </c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  <c r="BH378" s="210"/>
    </row>
    <row r="379" spans="1:60" ht="22.5" outlineLevel="1" x14ac:dyDescent="0.2">
      <c r="A379" s="227">
        <v>142</v>
      </c>
      <c r="B379" s="228" t="s">
        <v>1557</v>
      </c>
      <c r="C379" s="246" t="s">
        <v>1558</v>
      </c>
      <c r="D379" s="229" t="s">
        <v>368</v>
      </c>
      <c r="E379" s="230">
        <v>4</v>
      </c>
      <c r="F379" s="231"/>
      <c r="G379" s="232">
        <f>ROUND(E379*F379,2)</f>
        <v>0</v>
      </c>
      <c r="H379" s="231"/>
      <c r="I379" s="232">
        <f>ROUND(E379*H379,2)</f>
        <v>0</v>
      </c>
      <c r="J379" s="231"/>
      <c r="K379" s="232">
        <f>ROUND(E379*J379,2)</f>
        <v>0</v>
      </c>
      <c r="L379" s="232">
        <v>21</v>
      </c>
      <c r="M379" s="232">
        <f>G379*(1+L379/100)</f>
        <v>0</v>
      </c>
      <c r="N379" s="232">
        <v>3.0000000000000001E-5</v>
      </c>
      <c r="O379" s="232">
        <f>ROUND(E379*N379,2)</f>
        <v>0</v>
      </c>
      <c r="P379" s="232">
        <v>0</v>
      </c>
      <c r="Q379" s="232">
        <f>ROUND(E379*P379,2)</f>
        <v>0</v>
      </c>
      <c r="R379" s="232"/>
      <c r="S379" s="232" t="s">
        <v>230</v>
      </c>
      <c r="T379" s="233" t="s">
        <v>231</v>
      </c>
      <c r="U379" s="219">
        <v>0.129</v>
      </c>
      <c r="V379" s="219">
        <f>ROUND(E379*U379,2)</f>
        <v>0.52</v>
      </c>
      <c r="W379" s="219"/>
      <c r="X379" s="219" t="s">
        <v>297</v>
      </c>
      <c r="Y379" s="210"/>
      <c r="Z379" s="210"/>
      <c r="AA379" s="210"/>
      <c r="AB379" s="210"/>
      <c r="AC379" s="210"/>
      <c r="AD379" s="210"/>
      <c r="AE379" s="210"/>
      <c r="AF379" s="210"/>
      <c r="AG379" s="210" t="s">
        <v>298</v>
      </c>
      <c r="AH379" s="210"/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  <c r="BH379" s="210"/>
    </row>
    <row r="380" spans="1:60" outlineLevel="1" x14ac:dyDescent="0.2">
      <c r="A380" s="217"/>
      <c r="B380" s="218"/>
      <c r="C380" s="247" t="s">
        <v>1511</v>
      </c>
      <c r="D380" s="234"/>
      <c r="E380" s="234"/>
      <c r="F380" s="234"/>
      <c r="G380" s="234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0"/>
      <c r="Z380" s="210"/>
      <c r="AA380" s="210"/>
      <c r="AB380" s="210"/>
      <c r="AC380" s="210"/>
      <c r="AD380" s="210"/>
      <c r="AE380" s="210"/>
      <c r="AF380" s="210"/>
      <c r="AG380" s="210" t="s">
        <v>235</v>
      </c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</row>
    <row r="381" spans="1:60" ht="22.5" outlineLevel="1" x14ac:dyDescent="0.2">
      <c r="A381" s="227">
        <v>143</v>
      </c>
      <c r="B381" s="228" t="s">
        <v>1559</v>
      </c>
      <c r="C381" s="246" t="s">
        <v>1560</v>
      </c>
      <c r="D381" s="229" t="s">
        <v>368</v>
      </c>
      <c r="E381" s="230">
        <v>8</v>
      </c>
      <c r="F381" s="231"/>
      <c r="G381" s="232">
        <f>ROUND(E381*F381,2)</f>
        <v>0</v>
      </c>
      <c r="H381" s="231"/>
      <c r="I381" s="232">
        <f>ROUND(E381*H381,2)</f>
        <v>0</v>
      </c>
      <c r="J381" s="231"/>
      <c r="K381" s="232">
        <f>ROUND(E381*J381,2)</f>
        <v>0</v>
      </c>
      <c r="L381" s="232">
        <v>21</v>
      </c>
      <c r="M381" s="232">
        <f>G381*(1+L381/100)</f>
        <v>0</v>
      </c>
      <c r="N381" s="232">
        <v>6.0000000000000002E-5</v>
      </c>
      <c r="O381" s="232">
        <f>ROUND(E381*N381,2)</f>
        <v>0</v>
      </c>
      <c r="P381" s="232">
        <v>0</v>
      </c>
      <c r="Q381" s="232">
        <f>ROUND(E381*P381,2)</f>
        <v>0</v>
      </c>
      <c r="R381" s="232"/>
      <c r="S381" s="232" t="s">
        <v>230</v>
      </c>
      <c r="T381" s="233" t="s">
        <v>231</v>
      </c>
      <c r="U381" s="219">
        <v>0.129</v>
      </c>
      <c r="V381" s="219">
        <f>ROUND(E381*U381,2)</f>
        <v>1.03</v>
      </c>
      <c r="W381" s="219"/>
      <c r="X381" s="219" t="s">
        <v>297</v>
      </c>
      <c r="Y381" s="210"/>
      <c r="Z381" s="210"/>
      <c r="AA381" s="210"/>
      <c r="AB381" s="210"/>
      <c r="AC381" s="210"/>
      <c r="AD381" s="210"/>
      <c r="AE381" s="210"/>
      <c r="AF381" s="210"/>
      <c r="AG381" s="210" t="s">
        <v>298</v>
      </c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B381" s="210"/>
      <c r="BC381" s="210"/>
      <c r="BD381" s="210"/>
      <c r="BE381" s="210"/>
      <c r="BF381" s="210"/>
      <c r="BG381" s="210"/>
      <c r="BH381" s="210"/>
    </row>
    <row r="382" spans="1:60" outlineLevel="1" x14ac:dyDescent="0.2">
      <c r="A382" s="217"/>
      <c r="B382" s="218"/>
      <c r="C382" s="247" t="s">
        <v>1511</v>
      </c>
      <c r="D382" s="234"/>
      <c r="E382" s="234"/>
      <c r="F382" s="234"/>
      <c r="G382" s="234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  <c r="X382" s="219"/>
      <c r="Y382" s="210"/>
      <c r="Z382" s="210"/>
      <c r="AA382" s="210"/>
      <c r="AB382" s="210"/>
      <c r="AC382" s="210"/>
      <c r="AD382" s="210"/>
      <c r="AE382" s="210"/>
      <c r="AF382" s="210"/>
      <c r="AG382" s="210" t="s">
        <v>235</v>
      </c>
      <c r="AH382" s="210"/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  <c r="BA382" s="210"/>
      <c r="BB382" s="210"/>
      <c r="BC382" s="210"/>
      <c r="BD382" s="210"/>
      <c r="BE382" s="210"/>
      <c r="BF382" s="210"/>
      <c r="BG382" s="210"/>
      <c r="BH382" s="210"/>
    </row>
    <row r="383" spans="1:60" outlineLevel="1" x14ac:dyDescent="0.2">
      <c r="A383" s="237">
        <v>144</v>
      </c>
      <c r="B383" s="238" t="s">
        <v>1561</v>
      </c>
      <c r="C383" s="249" t="s">
        <v>1562</v>
      </c>
      <c r="D383" s="239" t="s">
        <v>371</v>
      </c>
      <c r="E383" s="240">
        <v>3</v>
      </c>
      <c r="F383" s="241"/>
      <c r="G383" s="242">
        <f>ROUND(E383*F383,2)</f>
        <v>0</v>
      </c>
      <c r="H383" s="241"/>
      <c r="I383" s="242">
        <f>ROUND(E383*H383,2)</f>
        <v>0</v>
      </c>
      <c r="J383" s="241"/>
      <c r="K383" s="242">
        <f>ROUND(E383*J383,2)</f>
        <v>0</v>
      </c>
      <c r="L383" s="242">
        <v>21</v>
      </c>
      <c r="M383" s="242">
        <f>G383*(1+L383/100)</f>
        <v>0</v>
      </c>
      <c r="N383" s="242">
        <v>0</v>
      </c>
      <c r="O383" s="242">
        <f>ROUND(E383*N383,2)</f>
        <v>0</v>
      </c>
      <c r="P383" s="242">
        <v>0</v>
      </c>
      <c r="Q383" s="242">
        <f>ROUND(E383*P383,2)</f>
        <v>0</v>
      </c>
      <c r="R383" s="242"/>
      <c r="S383" s="242" t="s">
        <v>230</v>
      </c>
      <c r="T383" s="243" t="s">
        <v>231</v>
      </c>
      <c r="U383" s="219">
        <v>0.42499999999999999</v>
      </c>
      <c r="V383" s="219">
        <f>ROUND(E383*U383,2)</f>
        <v>1.28</v>
      </c>
      <c r="W383" s="219"/>
      <c r="X383" s="219" t="s">
        <v>297</v>
      </c>
      <c r="Y383" s="210"/>
      <c r="Z383" s="210"/>
      <c r="AA383" s="210"/>
      <c r="AB383" s="210"/>
      <c r="AC383" s="210"/>
      <c r="AD383" s="210"/>
      <c r="AE383" s="210"/>
      <c r="AF383" s="210"/>
      <c r="AG383" s="210" t="s">
        <v>298</v>
      </c>
      <c r="AH383" s="210"/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  <c r="BH383" s="210"/>
    </row>
    <row r="384" spans="1:60" outlineLevel="1" x14ac:dyDescent="0.2">
      <c r="A384" s="227">
        <v>145</v>
      </c>
      <c r="B384" s="228" t="s">
        <v>1563</v>
      </c>
      <c r="C384" s="246" t="s">
        <v>1564</v>
      </c>
      <c r="D384" s="229" t="s">
        <v>368</v>
      </c>
      <c r="E384" s="230">
        <v>12</v>
      </c>
      <c r="F384" s="231"/>
      <c r="G384" s="232">
        <f>ROUND(E384*F384,2)</f>
        <v>0</v>
      </c>
      <c r="H384" s="231"/>
      <c r="I384" s="232">
        <f>ROUND(E384*H384,2)</f>
        <v>0</v>
      </c>
      <c r="J384" s="231"/>
      <c r="K384" s="232">
        <f>ROUND(E384*J384,2)</f>
        <v>0</v>
      </c>
      <c r="L384" s="232">
        <v>21</v>
      </c>
      <c r="M384" s="232">
        <f>G384*(1+L384/100)</f>
        <v>0</v>
      </c>
      <c r="N384" s="232">
        <v>0</v>
      </c>
      <c r="O384" s="232">
        <f>ROUND(E384*N384,2)</f>
        <v>0</v>
      </c>
      <c r="P384" s="232">
        <v>0</v>
      </c>
      <c r="Q384" s="232">
        <f>ROUND(E384*P384,2)</f>
        <v>0</v>
      </c>
      <c r="R384" s="232"/>
      <c r="S384" s="232" t="s">
        <v>296</v>
      </c>
      <c r="T384" s="233" t="s">
        <v>231</v>
      </c>
      <c r="U384" s="219">
        <v>2.9000000000000001E-2</v>
      </c>
      <c r="V384" s="219">
        <f>ROUND(E384*U384,2)</f>
        <v>0.35</v>
      </c>
      <c r="W384" s="219"/>
      <c r="X384" s="219" t="s">
        <v>297</v>
      </c>
      <c r="Y384" s="210"/>
      <c r="Z384" s="210"/>
      <c r="AA384" s="210"/>
      <c r="AB384" s="210"/>
      <c r="AC384" s="210"/>
      <c r="AD384" s="210"/>
      <c r="AE384" s="210"/>
      <c r="AF384" s="210"/>
      <c r="AG384" s="210" t="s">
        <v>298</v>
      </c>
      <c r="AH384" s="210"/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  <c r="BH384" s="210"/>
    </row>
    <row r="385" spans="1:60" outlineLevel="1" x14ac:dyDescent="0.2">
      <c r="A385" s="217"/>
      <c r="B385" s="218"/>
      <c r="C385" s="247" t="s">
        <v>1565</v>
      </c>
      <c r="D385" s="234"/>
      <c r="E385" s="234"/>
      <c r="F385" s="234"/>
      <c r="G385" s="234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0"/>
      <c r="Z385" s="210"/>
      <c r="AA385" s="210"/>
      <c r="AB385" s="210"/>
      <c r="AC385" s="210"/>
      <c r="AD385" s="210"/>
      <c r="AE385" s="210"/>
      <c r="AF385" s="210"/>
      <c r="AG385" s="210" t="s">
        <v>235</v>
      </c>
      <c r="AH385" s="210"/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  <c r="BA385" s="210"/>
      <c r="BB385" s="210"/>
      <c r="BC385" s="210"/>
      <c r="BD385" s="210"/>
      <c r="BE385" s="210"/>
      <c r="BF385" s="210"/>
      <c r="BG385" s="210"/>
      <c r="BH385" s="210"/>
    </row>
    <row r="386" spans="1:60" outlineLevel="1" x14ac:dyDescent="0.2">
      <c r="A386" s="227">
        <v>146</v>
      </c>
      <c r="B386" s="228" t="s">
        <v>1566</v>
      </c>
      <c r="C386" s="246" t="s">
        <v>1567</v>
      </c>
      <c r="D386" s="229" t="s">
        <v>368</v>
      </c>
      <c r="E386" s="230">
        <v>12</v>
      </c>
      <c r="F386" s="231"/>
      <c r="G386" s="232">
        <f>ROUND(E386*F386,2)</f>
        <v>0</v>
      </c>
      <c r="H386" s="231"/>
      <c r="I386" s="232">
        <f>ROUND(E386*H386,2)</f>
        <v>0</v>
      </c>
      <c r="J386" s="231"/>
      <c r="K386" s="232">
        <f>ROUND(E386*J386,2)</f>
        <v>0</v>
      </c>
      <c r="L386" s="232">
        <v>21</v>
      </c>
      <c r="M386" s="232">
        <f>G386*(1+L386/100)</f>
        <v>0</v>
      </c>
      <c r="N386" s="232">
        <v>1.0000000000000001E-5</v>
      </c>
      <c r="O386" s="232">
        <f>ROUND(E386*N386,2)</f>
        <v>0</v>
      </c>
      <c r="P386" s="232">
        <v>0</v>
      </c>
      <c r="Q386" s="232">
        <f>ROUND(E386*P386,2)</f>
        <v>0</v>
      </c>
      <c r="R386" s="232"/>
      <c r="S386" s="232" t="s">
        <v>296</v>
      </c>
      <c r="T386" s="233" t="s">
        <v>231</v>
      </c>
      <c r="U386" s="219">
        <v>6.2E-2</v>
      </c>
      <c r="V386" s="219">
        <f>ROUND(E386*U386,2)</f>
        <v>0.74</v>
      </c>
      <c r="W386" s="219"/>
      <c r="X386" s="219" t="s">
        <v>297</v>
      </c>
      <c r="Y386" s="210"/>
      <c r="Z386" s="210"/>
      <c r="AA386" s="210"/>
      <c r="AB386" s="210"/>
      <c r="AC386" s="210"/>
      <c r="AD386" s="210"/>
      <c r="AE386" s="210"/>
      <c r="AF386" s="210"/>
      <c r="AG386" s="210" t="s">
        <v>298</v>
      </c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  <c r="BH386" s="210"/>
    </row>
    <row r="387" spans="1:60" outlineLevel="1" x14ac:dyDescent="0.2">
      <c r="A387" s="217"/>
      <c r="B387" s="218"/>
      <c r="C387" s="247" t="s">
        <v>1568</v>
      </c>
      <c r="D387" s="234"/>
      <c r="E387" s="234"/>
      <c r="F387" s="234"/>
      <c r="G387" s="234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0"/>
      <c r="Z387" s="210"/>
      <c r="AA387" s="210"/>
      <c r="AB387" s="210"/>
      <c r="AC387" s="210"/>
      <c r="AD387" s="210"/>
      <c r="AE387" s="210"/>
      <c r="AF387" s="210"/>
      <c r="AG387" s="210" t="s">
        <v>235</v>
      </c>
      <c r="AH387" s="210"/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  <c r="BH387" s="210"/>
    </row>
    <row r="388" spans="1:60" ht="22.5" outlineLevel="1" x14ac:dyDescent="0.2">
      <c r="A388" s="237">
        <v>147</v>
      </c>
      <c r="B388" s="238" t="s">
        <v>1569</v>
      </c>
      <c r="C388" s="249" t="s">
        <v>1570</v>
      </c>
      <c r="D388" s="239" t="s">
        <v>371</v>
      </c>
      <c r="E388" s="240">
        <v>1</v>
      </c>
      <c r="F388" s="241"/>
      <c r="G388" s="242">
        <f>ROUND(E388*F388,2)</f>
        <v>0</v>
      </c>
      <c r="H388" s="241"/>
      <c r="I388" s="242">
        <f>ROUND(E388*H388,2)</f>
        <v>0</v>
      </c>
      <c r="J388" s="241"/>
      <c r="K388" s="242">
        <f>ROUND(E388*J388,2)</f>
        <v>0</v>
      </c>
      <c r="L388" s="242">
        <v>21</v>
      </c>
      <c r="M388" s="242">
        <f>G388*(1+L388/100)</f>
        <v>0</v>
      </c>
      <c r="N388" s="242">
        <v>1.8000000000000001E-4</v>
      </c>
      <c r="O388" s="242">
        <f>ROUND(E388*N388,2)</f>
        <v>0</v>
      </c>
      <c r="P388" s="242">
        <v>0</v>
      </c>
      <c r="Q388" s="242">
        <f>ROUND(E388*P388,2)</f>
        <v>0</v>
      </c>
      <c r="R388" s="242"/>
      <c r="S388" s="242" t="s">
        <v>230</v>
      </c>
      <c r="T388" s="243" t="s">
        <v>231</v>
      </c>
      <c r="U388" s="219">
        <v>0.16500000000000001</v>
      </c>
      <c r="V388" s="219">
        <f>ROUND(E388*U388,2)</f>
        <v>0.17</v>
      </c>
      <c r="W388" s="219"/>
      <c r="X388" s="219" t="s">
        <v>297</v>
      </c>
      <c r="Y388" s="210"/>
      <c r="Z388" s="210"/>
      <c r="AA388" s="210"/>
      <c r="AB388" s="210"/>
      <c r="AC388" s="210"/>
      <c r="AD388" s="210"/>
      <c r="AE388" s="210"/>
      <c r="AF388" s="210"/>
      <c r="AG388" s="210" t="s">
        <v>298</v>
      </c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  <c r="BH388" s="210"/>
    </row>
    <row r="389" spans="1:60" outlineLevel="1" x14ac:dyDescent="0.2">
      <c r="A389" s="227">
        <v>148</v>
      </c>
      <c r="B389" s="228" t="s">
        <v>1571</v>
      </c>
      <c r="C389" s="246" t="s">
        <v>1572</v>
      </c>
      <c r="D389" s="229" t="s">
        <v>368</v>
      </c>
      <c r="E389" s="230">
        <v>4</v>
      </c>
      <c r="F389" s="231"/>
      <c r="G389" s="232">
        <f>ROUND(E389*F389,2)</f>
        <v>0</v>
      </c>
      <c r="H389" s="231"/>
      <c r="I389" s="232">
        <f>ROUND(E389*H389,2)</f>
        <v>0</v>
      </c>
      <c r="J389" s="231"/>
      <c r="K389" s="232">
        <f>ROUND(E389*J389,2)</f>
        <v>0</v>
      </c>
      <c r="L389" s="232">
        <v>21</v>
      </c>
      <c r="M389" s="232">
        <f>G389*(1+L389/100)</f>
        <v>0</v>
      </c>
      <c r="N389" s="232">
        <v>4.0099999999999997E-3</v>
      </c>
      <c r="O389" s="232">
        <f>ROUND(E389*N389,2)</f>
        <v>0.02</v>
      </c>
      <c r="P389" s="232">
        <v>0</v>
      </c>
      <c r="Q389" s="232">
        <f>ROUND(E389*P389,2)</f>
        <v>0</v>
      </c>
      <c r="R389" s="232"/>
      <c r="S389" s="232" t="s">
        <v>230</v>
      </c>
      <c r="T389" s="233" t="s">
        <v>231</v>
      </c>
      <c r="U389" s="219">
        <v>0</v>
      </c>
      <c r="V389" s="219">
        <f>ROUND(E389*U389,2)</f>
        <v>0</v>
      </c>
      <c r="W389" s="219"/>
      <c r="X389" s="219" t="s">
        <v>297</v>
      </c>
      <c r="Y389" s="210"/>
      <c r="Z389" s="210"/>
      <c r="AA389" s="210"/>
      <c r="AB389" s="210"/>
      <c r="AC389" s="210"/>
      <c r="AD389" s="210"/>
      <c r="AE389" s="210"/>
      <c r="AF389" s="210"/>
      <c r="AG389" s="210" t="s">
        <v>298</v>
      </c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/>
      <c r="BG389" s="210"/>
      <c r="BH389" s="210"/>
    </row>
    <row r="390" spans="1:60" outlineLevel="1" x14ac:dyDescent="0.2">
      <c r="A390" s="217"/>
      <c r="B390" s="218"/>
      <c r="C390" s="247" t="s">
        <v>1555</v>
      </c>
      <c r="D390" s="234"/>
      <c r="E390" s="234"/>
      <c r="F390" s="234"/>
      <c r="G390" s="234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  <c r="X390" s="219"/>
      <c r="Y390" s="210"/>
      <c r="Z390" s="210"/>
      <c r="AA390" s="210"/>
      <c r="AB390" s="210"/>
      <c r="AC390" s="210"/>
      <c r="AD390" s="210"/>
      <c r="AE390" s="210"/>
      <c r="AF390" s="210"/>
      <c r="AG390" s="210" t="s">
        <v>235</v>
      </c>
      <c r="AH390" s="210"/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  <c r="BA390" s="210"/>
      <c r="BB390" s="210"/>
      <c r="BC390" s="210"/>
      <c r="BD390" s="210"/>
      <c r="BE390" s="210"/>
      <c r="BF390" s="210"/>
      <c r="BG390" s="210"/>
      <c r="BH390" s="210"/>
    </row>
    <row r="391" spans="1:60" outlineLevel="1" x14ac:dyDescent="0.2">
      <c r="A391" s="217"/>
      <c r="B391" s="218"/>
      <c r="C391" s="248" t="s">
        <v>1556</v>
      </c>
      <c r="D391" s="236"/>
      <c r="E391" s="236"/>
      <c r="F391" s="236"/>
      <c r="G391" s="236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  <c r="R391" s="219"/>
      <c r="S391" s="219"/>
      <c r="T391" s="219"/>
      <c r="U391" s="219"/>
      <c r="V391" s="219"/>
      <c r="W391" s="219"/>
      <c r="X391" s="219"/>
      <c r="Y391" s="210"/>
      <c r="Z391" s="210"/>
      <c r="AA391" s="210"/>
      <c r="AB391" s="210"/>
      <c r="AC391" s="210"/>
      <c r="AD391" s="210"/>
      <c r="AE391" s="210"/>
      <c r="AF391" s="210"/>
      <c r="AG391" s="210" t="s">
        <v>235</v>
      </c>
      <c r="AH391" s="210"/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  <c r="BB391" s="210"/>
      <c r="BC391" s="210"/>
      <c r="BD391" s="210"/>
      <c r="BE391" s="210"/>
      <c r="BF391" s="210"/>
      <c r="BG391" s="210"/>
      <c r="BH391" s="210"/>
    </row>
    <row r="392" spans="1:60" outlineLevel="1" x14ac:dyDescent="0.2">
      <c r="A392" s="227">
        <v>149</v>
      </c>
      <c r="B392" s="228" t="s">
        <v>1573</v>
      </c>
      <c r="C392" s="246" t="s">
        <v>1574</v>
      </c>
      <c r="D392" s="229" t="s">
        <v>0</v>
      </c>
      <c r="E392" s="230">
        <v>54.220999999999997</v>
      </c>
      <c r="F392" s="231"/>
      <c r="G392" s="232">
        <f>ROUND(E392*F392,2)</f>
        <v>0</v>
      </c>
      <c r="H392" s="231"/>
      <c r="I392" s="232">
        <f>ROUND(E392*H392,2)</f>
        <v>0</v>
      </c>
      <c r="J392" s="231"/>
      <c r="K392" s="232">
        <f>ROUND(E392*J392,2)</f>
        <v>0</v>
      </c>
      <c r="L392" s="232">
        <v>21</v>
      </c>
      <c r="M392" s="232">
        <f>G392*(1+L392/100)</f>
        <v>0</v>
      </c>
      <c r="N392" s="232">
        <v>0</v>
      </c>
      <c r="O392" s="232">
        <f>ROUND(E392*N392,2)</f>
        <v>0</v>
      </c>
      <c r="P392" s="232">
        <v>0</v>
      </c>
      <c r="Q392" s="232">
        <f>ROUND(E392*P392,2)</f>
        <v>0</v>
      </c>
      <c r="R392" s="232"/>
      <c r="S392" s="232" t="s">
        <v>296</v>
      </c>
      <c r="T392" s="233" t="s">
        <v>231</v>
      </c>
      <c r="U392" s="219">
        <v>0</v>
      </c>
      <c r="V392" s="219">
        <f>ROUND(E392*U392,2)</f>
        <v>0</v>
      </c>
      <c r="W392" s="219"/>
      <c r="X392" s="219" t="s">
        <v>297</v>
      </c>
      <c r="Y392" s="210"/>
      <c r="Z392" s="210"/>
      <c r="AA392" s="210"/>
      <c r="AB392" s="210"/>
      <c r="AC392" s="210"/>
      <c r="AD392" s="210"/>
      <c r="AE392" s="210"/>
      <c r="AF392" s="210"/>
      <c r="AG392" s="210" t="s">
        <v>393</v>
      </c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  <c r="BH392" s="210"/>
    </row>
    <row r="393" spans="1:60" outlineLevel="1" x14ac:dyDescent="0.2">
      <c r="A393" s="217"/>
      <c r="B393" s="218"/>
      <c r="C393" s="257" t="s">
        <v>524</v>
      </c>
      <c r="D393" s="253"/>
      <c r="E393" s="254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10"/>
      <c r="Z393" s="210"/>
      <c r="AA393" s="210"/>
      <c r="AB393" s="210"/>
      <c r="AC393" s="210"/>
      <c r="AD393" s="210"/>
      <c r="AE393" s="210"/>
      <c r="AF393" s="210"/>
      <c r="AG393" s="210" t="s">
        <v>300</v>
      </c>
      <c r="AH393" s="210">
        <v>0</v>
      </c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  <c r="BH393" s="210"/>
    </row>
    <row r="394" spans="1:60" outlineLevel="1" x14ac:dyDescent="0.2">
      <c r="A394" s="217"/>
      <c r="B394" s="218"/>
      <c r="C394" s="257" t="s">
        <v>1575</v>
      </c>
      <c r="D394" s="253"/>
      <c r="E394" s="254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0"/>
      <c r="Z394" s="210"/>
      <c r="AA394" s="210"/>
      <c r="AB394" s="210"/>
      <c r="AC394" s="210"/>
      <c r="AD394" s="210"/>
      <c r="AE394" s="210"/>
      <c r="AF394" s="210"/>
      <c r="AG394" s="210" t="s">
        <v>300</v>
      </c>
      <c r="AH394" s="210">
        <v>0</v>
      </c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  <c r="BH394" s="210"/>
    </row>
    <row r="395" spans="1:60" outlineLevel="1" x14ac:dyDescent="0.2">
      <c r="A395" s="217"/>
      <c r="B395" s="218"/>
      <c r="C395" s="257" t="s">
        <v>1576</v>
      </c>
      <c r="D395" s="253"/>
      <c r="E395" s="254">
        <v>54.22</v>
      </c>
      <c r="F395" s="219"/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0"/>
      <c r="Z395" s="210"/>
      <c r="AA395" s="210"/>
      <c r="AB395" s="210"/>
      <c r="AC395" s="210"/>
      <c r="AD395" s="210"/>
      <c r="AE395" s="210"/>
      <c r="AF395" s="210"/>
      <c r="AG395" s="210" t="s">
        <v>300</v>
      </c>
      <c r="AH395" s="210">
        <v>0</v>
      </c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  <c r="BH395" s="210"/>
    </row>
    <row r="396" spans="1:60" x14ac:dyDescent="0.2">
      <c r="A396" s="221" t="s">
        <v>225</v>
      </c>
      <c r="B396" s="222" t="s">
        <v>152</v>
      </c>
      <c r="C396" s="245" t="s">
        <v>153</v>
      </c>
      <c r="D396" s="223"/>
      <c r="E396" s="224"/>
      <c r="F396" s="225"/>
      <c r="G396" s="225">
        <f>SUMIF(AG397:AG404,"&lt;&gt;NOR",G397:G404)</f>
        <v>0</v>
      </c>
      <c r="H396" s="225"/>
      <c r="I396" s="225">
        <f>SUM(I397:I404)</f>
        <v>0</v>
      </c>
      <c r="J396" s="225"/>
      <c r="K396" s="225">
        <f>SUM(K397:K404)</f>
        <v>0</v>
      </c>
      <c r="L396" s="225"/>
      <c r="M396" s="225">
        <f>SUM(M397:M404)</f>
        <v>0</v>
      </c>
      <c r="N396" s="225"/>
      <c r="O396" s="225">
        <f>SUM(O397:O404)</f>
        <v>0</v>
      </c>
      <c r="P396" s="225"/>
      <c r="Q396" s="225">
        <f>SUM(Q397:Q404)</f>
        <v>0</v>
      </c>
      <c r="R396" s="225"/>
      <c r="S396" s="225"/>
      <c r="T396" s="226"/>
      <c r="U396" s="220"/>
      <c r="V396" s="220">
        <f>SUM(V397:V404)</f>
        <v>1.9300000000000002</v>
      </c>
      <c r="W396" s="220"/>
      <c r="X396" s="220"/>
      <c r="AG396" t="s">
        <v>226</v>
      </c>
    </row>
    <row r="397" spans="1:60" outlineLevel="1" x14ac:dyDescent="0.2">
      <c r="A397" s="237">
        <v>150</v>
      </c>
      <c r="B397" s="238" t="s">
        <v>1577</v>
      </c>
      <c r="C397" s="249" t="s">
        <v>1578</v>
      </c>
      <c r="D397" s="239" t="s">
        <v>889</v>
      </c>
      <c r="E397" s="240">
        <v>1</v>
      </c>
      <c r="F397" s="241"/>
      <c r="G397" s="242">
        <f>ROUND(E397*F397,2)</f>
        <v>0</v>
      </c>
      <c r="H397" s="241"/>
      <c r="I397" s="242">
        <f>ROUND(E397*H397,2)</f>
        <v>0</v>
      </c>
      <c r="J397" s="241"/>
      <c r="K397" s="242">
        <f>ROUND(E397*J397,2)</f>
        <v>0</v>
      </c>
      <c r="L397" s="242">
        <v>21</v>
      </c>
      <c r="M397" s="242">
        <f>G397*(1+L397/100)</f>
        <v>0</v>
      </c>
      <c r="N397" s="242">
        <v>0</v>
      </c>
      <c r="O397" s="242">
        <f>ROUND(E397*N397,2)</f>
        <v>0</v>
      </c>
      <c r="P397" s="242">
        <v>0</v>
      </c>
      <c r="Q397" s="242">
        <f>ROUND(E397*P397,2)</f>
        <v>0</v>
      </c>
      <c r="R397" s="242"/>
      <c r="S397" s="242" t="s">
        <v>230</v>
      </c>
      <c r="T397" s="243" t="s">
        <v>231</v>
      </c>
      <c r="U397" s="219">
        <v>1.2529999999999999</v>
      </c>
      <c r="V397" s="219">
        <f>ROUND(E397*U397,2)</f>
        <v>1.25</v>
      </c>
      <c r="W397" s="219"/>
      <c r="X397" s="219" t="s">
        <v>297</v>
      </c>
      <c r="Y397" s="210"/>
      <c r="Z397" s="210"/>
      <c r="AA397" s="210"/>
      <c r="AB397" s="210"/>
      <c r="AC397" s="210"/>
      <c r="AD397" s="210"/>
      <c r="AE397" s="210"/>
      <c r="AF397" s="210"/>
      <c r="AG397" s="210" t="s">
        <v>298</v>
      </c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  <c r="BH397" s="210"/>
    </row>
    <row r="398" spans="1:60" ht="22.5" outlineLevel="1" x14ac:dyDescent="0.2">
      <c r="A398" s="237">
        <v>151</v>
      </c>
      <c r="B398" s="238" t="s">
        <v>1579</v>
      </c>
      <c r="C398" s="249" t="s">
        <v>1580</v>
      </c>
      <c r="D398" s="239" t="s">
        <v>889</v>
      </c>
      <c r="E398" s="240">
        <v>3</v>
      </c>
      <c r="F398" s="241"/>
      <c r="G398" s="242">
        <f>ROUND(E398*F398,2)</f>
        <v>0</v>
      </c>
      <c r="H398" s="241"/>
      <c r="I398" s="242">
        <f>ROUND(E398*H398,2)</f>
        <v>0</v>
      </c>
      <c r="J398" s="241"/>
      <c r="K398" s="242">
        <f>ROUND(E398*J398,2)</f>
        <v>0</v>
      </c>
      <c r="L398" s="242">
        <v>21</v>
      </c>
      <c r="M398" s="242">
        <f>G398*(1+L398/100)</f>
        <v>0</v>
      </c>
      <c r="N398" s="242">
        <v>1.7000000000000001E-4</v>
      </c>
      <c r="O398" s="242">
        <f>ROUND(E398*N398,2)</f>
        <v>0</v>
      </c>
      <c r="P398" s="242">
        <v>0</v>
      </c>
      <c r="Q398" s="242">
        <f>ROUND(E398*P398,2)</f>
        <v>0</v>
      </c>
      <c r="R398" s="242"/>
      <c r="S398" s="242" t="s">
        <v>296</v>
      </c>
      <c r="T398" s="243" t="s">
        <v>231</v>
      </c>
      <c r="U398" s="219">
        <v>0.22700000000000001</v>
      </c>
      <c r="V398" s="219">
        <f>ROUND(E398*U398,2)</f>
        <v>0.68</v>
      </c>
      <c r="W398" s="219"/>
      <c r="X398" s="219" t="s">
        <v>297</v>
      </c>
      <c r="Y398" s="210"/>
      <c r="Z398" s="210"/>
      <c r="AA398" s="210"/>
      <c r="AB398" s="210"/>
      <c r="AC398" s="210"/>
      <c r="AD398" s="210"/>
      <c r="AE398" s="210"/>
      <c r="AF398" s="210"/>
      <c r="AG398" s="210" t="s">
        <v>298</v>
      </c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  <c r="BH398" s="210"/>
    </row>
    <row r="399" spans="1:60" outlineLevel="1" x14ac:dyDescent="0.2">
      <c r="A399" s="227">
        <v>152</v>
      </c>
      <c r="B399" s="228" t="s">
        <v>1581</v>
      </c>
      <c r="C399" s="246" t="s">
        <v>1582</v>
      </c>
      <c r="D399" s="229" t="s">
        <v>0</v>
      </c>
      <c r="E399" s="230">
        <v>224.22</v>
      </c>
      <c r="F399" s="231"/>
      <c r="G399" s="232">
        <f>ROUND(E399*F399,2)</f>
        <v>0</v>
      </c>
      <c r="H399" s="231"/>
      <c r="I399" s="232">
        <f>ROUND(E399*H399,2)</f>
        <v>0</v>
      </c>
      <c r="J399" s="231"/>
      <c r="K399" s="232">
        <f>ROUND(E399*J399,2)</f>
        <v>0</v>
      </c>
      <c r="L399" s="232">
        <v>21</v>
      </c>
      <c r="M399" s="232">
        <f>G399*(1+L399/100)</f>
        <v>0</v>
      </c>
      <c r="N399" s="232">
        <v>0</v>
      </c>
      <c r="O399" s="232">
        <f>ROUND(E399*N399,2)</f>
        <v>0</v>
      </c>
      <c r="P399" s="232">
        <v>0</v>
      </c>
      <c r="Q399" s="232">
        <f>ROUND(E399*P399,2)</f>
        <v>0</v>
      </c>
      <c r="R399" s="232"/>
      <c r="S399" s="232" t="s">
        <v>296</v>
      </c>
      <c r="T399" s="233" t="s">
        <v>231</v>
      </c>
      <c r="U399" s="219">
        <v>0</v>
      </c>
      <c r="V399" s="219">
        <f>ROUND(E399*U399,2)</f>
        <v>0</v>
      </c>
      <c r="W399" s="219"/>
      <c r="X399" s="219" t="s">
        <v>297</v>
      </c>
      <c r="Y399" s="210"/>
      <c r="Z399" s="210"/>
      <c r="AA399" s="210"/>
      <c r="AB399" s="210"/>
      <c r="AC399" s="210"/>
      <c r="AD399" s="210"/>
      <c r="AE399" s="210"/>
      <c r="AF399" s="210"/>
      <c r="AG399" s="210" t="s">
        <v>393</v>
      </c>
      <c r="AH399" s="210"/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  <c r="BH399" s="210"/>
    </row>
    <row r="400" spans="1:60" outlineLevel="1" x14ac:dyDescent="0.2">
      <c r="A400" s="217"/>
      <c r="B400" s="218"/>
      <c r="C400" s="257" t="s">
        <v>524</v>
      </c>
      <c r="D400" s="253"/>
      <c r="E400" s="254"/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  <c r="X400" s="219"/>
      <c r="Y400" s="210"/>
      <c r="Z400" s="210"/>
      <c r="AA400" s="210"/>
      <c r="AB400" s="210"/>
      <c r="AC400" s="210"/>
      <c r="AD400" s="210"/>
      <c r="AE400" s="210"/>
      <c r="AF400" s="210"/>
      <c r="AG400" s="210" t="s">
        <v>300</v>
      </c>
      <c r="AH400" s="210">
        <v>0</v>
      </c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  <c r="BH400" s="210"/>
    </row>
    <row r="401" spans="1:60" outlineLevel="1" x14ac:dyDescent="0.2">
      <c r="A401" s="217"/>
      <c r="B401" s="218"/>
      <c r="C401" s="257" t="s">
        <v>1583</v>
      </c>
      <c r="D401" s="253"/>
      <c r="E401" s="254"/>
      <c r="F401" s="219"/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  <c r="R401" s="219"/>
      <c r="S401" s="219"/>
      <c r="T401" s="219"/>
      <c r="U401" s="219"/>
      <c r="V401" s="219"/>
      <c r="W401" s="219"/>
      <c r="X401" s="219"/>
      <c r="Y401" s="210"/>
      <c r="Z401" s="210"/>
      <c r="AA401" s="210"/>
      <c r="AB401" s="210"/>
      <c r="AC401" s="210"/>
      <c r="AD401" s="210"/>
      <c r="AE401" s="210"/>
      <c r="AF401" s="210"/>
      <c r="AG401" s="210" t="s">
        <v>300</v>
      </c>
      <c r="AH401" s="210">
        <v>0</v>
      </c>
      <c r="AI401" s="210"/>
      <c r="AJ401" s="210"/>
      <c r="AK401" s="210"/>
      <c r="AL401" s="210"/>
      <c r="AM401" s="210"/>
      <c r="AN401" s="210"/>
      <c r="AO401" s="210"/>
      <c r="AP401" s="210"/>
      <c r="AQ401" s="210"/>
      <c r="AR401" s="210"/>
      <c r="AS401" s="210"/>
      <c r="AT401" s="210"/>
      <c r="AU401" s="210"/>
      <c r="AV401" s="210"/>
      <c r="AW401" s="210"/>
      <c r="AX401" s="210"/>
      <c r="AY401" s="210"/>
      <c r="AZ401" s="210"/>
      <c r="BA401" s="210"/>
      <c r="BB401" s="210"/>
      <c r="BC401" s="210"/>
      <c r="BD401" s="210"/>
      <c r="BE401" s="210"/>
      <c r="BF401" s="210"/>
      <c r="BG401" s="210"/>
      <c r="BH401" s="210"/>
    </row>
    <row r="402" spans="1:60" outlineLevel="1" x14ac:dyDescent="0.2">
      <c r="A402" s="217"/>
      <c r="B402" s="218"/>
      <c r="C402" s="257" t="s">
        <v>1584</v>
      </c>
      <c r="D402" s="253"/>
      <c r="E402" s="254">
        <v>224.22</v>
      </c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  <c r="R402" s="219"/>
      <c r="S402" s="219"/>
      <c r="T402" s="219"/>
      <c r="U402" s="219"/>
      <c r="V402" s="219"/>
      <c r="W402" s="219"/>
      <c r="X402" s="219"/>
      <c r="Y402" s="210"/>
      <c r="Z402" s="210"/>
      <c r="AA402" s="210"/>
      <c r="AB402" s="210"/>
      <c r="AC402" s="210"/>
      <c r="AD402" s="210"/>
      <c r="AE402" s="210"/>
      <c r="AF402" s="210"/>
      <c r="AG402" s="210" t="s">
        <v>300</v>
      </c>
      <c r="AH402" s="210">
        <v>0</v>
      </c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  <c r="BA402" s="210"/>
      <c r="BB402" s="210"/>
      <c r="BC402" s="210"/>
      <c r="BD402" s="210"/>
      <c r="BE402" s="210"/>
      <c r="BF402" s="210"/>
      <c r="BG402" s="210"/>
      <c r="BH402" s="210"/>
    </row>
    <row r="403" spans="1:60" outlineLevel="1" x14ac:dyDescent="0.2">
      <c r="A403" s="237">
        <v>153</v>
      </c>
      <c r="B403" s="238" t="s">
        <v>1585</v>
      </c>
      <c r="C403" s="249" t="s">
        <v>1586</v>
      </c>
      <c r="D403" s="239" t="s">
        <v>1587</v>
      </c>
      <c r="E403" s="240">
        <v>1</v>
      </c>
      <c r="F403" s="241"/>
      <c r="G403" s="242">
        <f>ROUND(E403*F403,2)</f>
        <v>0</v>
      </c>
      <c r="H403" s="241"/>
      <c r="I403" s="242">
        <f>ROUND(E403*H403,2)</f>
        <v>0</v>
      </c>
      <c r="J403" s="241"/>
      <c r="K403" s="242">
        <f>ROUND(E403*J403,2)</f>
        <v>0</v>
      </c>
      <c r="L403" s="242">
        <v>21</v>
      </c>
      <c r="M403" s="242">
        <f>G403*(1+L403/100)</f>
        <v>0</v>
      </c>
      <c r="N403" s="242">
        <v>0</v>
      </c>
      <c r="O403" s="242">
        <f>ROUND(E403*N403,2)</f>
        <v>0</v>
      </c>
      <c r="P403" s="242">
        <v>0</v>
      </c>
      <c r="Q403" s="242">
        <f>ROUND(E403*P403,2)</f>
        <v>0</v>
      </c>
      <c r="R403" s="242"/>
      <c r="S403" s="242" t="s">
        <v>230</v>
      </c>
      <c r="T403" s="243" t="s">
        <v>231</v>
      </c>
      <c r="U403" s="219">
        <v>0</v>
      </c>
      <c r="V403" s="219">
        <f>ROUND(E403*U403,2)</f>
        <v>0</v>
      </c>
      <c r="W403" s="219"/>
      <c r="X403" s="219" t="s">
        <v>297</v>
      </c>
      <c r="Y403" s="210"/>
      <c r="Z403" s="210"/>
      <c r="AA403" s="210"/>
      <c r="AB403" s="210"/>
      <c r="AC403" s="210"/>
      <c r="AD403" s="210"/>
      <c r="AE403" s="210"/>
      <c r="AF403" s="210"/>
      <c r="AG403" s="210" t="s">
        <v>298</v>
      </c>
      <c r="AH403" s="210"/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  <c r="BA403" s="210"/>
      <c r="BB403" s="210"/>
      <c r="BC403" s="210"/>
      <c r="BD403" s="210"/>
      <c r="BE403" s="210"/>
      <c r="BF403" s="210"/>
      <c r="BG403" s="210"/>
      <c r="BH403" s="210"/>
    </row>
    <row r="404" spans="1:60" outlineLevel="1" x14ac:dyDescent="0.2">
      <c r="A404" s="237">
        <v>154</v>
      </c>
      <c r="B404" s="238" t="s">
        <v>1588</v>
      </c>
      <c r="C404" s="249" t="s">
        <v>1589</v>
      </c>
      <c r="D404" s="239" t="s">
        <v>1587</v>
      </c>
      <c r="E404" s="240">
        <v>1</v>
      </c>
      <c r="F404" s="241"/>
      <c r="G404" s="242">
        <f>ROUND(E404*F404,2)</f>
        <v>0</v>
      </c>
      <c r="H404" s="241"/>
      <c r="I404" s="242">
        <f>ROUND(E404*H404,2)</f>
        <v>0</v>
      </c>
      <c r="J404" s="241"/>
      <c r="K404" s="242">
        <f>ROUND(E404*J404,2)</f>
        <v>0</v>
      </c>
      <c r="L404" s="242">
        <v>21</v>
      </c>
      <c r="M404" s="242">
        <f>G404*(1+L404/100)</f>
        <v>0</v>
      </c>
      <c r="N404" s="242">
        <v>0</v>
      </c>
      <c r="O404" s="242">
        <f>ROUND(E404*N404,2)</f>
        <v>0</v>
      </c>
      <c r="P404" s="242">
        <v>0</v>
      </c>
      <c r="Q404" s="242">
        <f>ROUND(E404*P404,2)</f>
        <v>0</v>
      </c>
      <c r="R404" s="242"/>
      <c r="S404" s="242" t="s">
        <v>230</v>
      </c>
      <c r="T404" s="243" t="s">
        <v>231</v>
      </c>
      <c r="U404" s="219">
        <v>0</v>
      </c>
      <c r="V404" s="219">
        <f>ROUND(E404*U404,2)</f>
        <v>0</v>
      </c>
      <c r="W404" s="219"/>
      <c r="X404" s="219" t="s">
        <v>297</v>
      </c>
      <c r="Y404" s="210"/>
      <c r="Z404" s="210"/>
      <c r="AA404" s="210"/>
      <c r="AB404" s="210"/>
      <c r="AC404" s="210"/>
      <c r="AD404" s="210"/>
      <c r="AE404" s="210"/>
      <c r="AF404" s="210"/>
      <c r="AG404" s="210" t="s">
        <v>298</v>
      </c>
      <c r="AH404" s="210"/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  <c r="BH404" s="210"/>
    </row>
    <row r="405" spans="1:60" x14ac:dyDescent="0.2">
      <c r="A405" s="221" t="s">
        <v>225</v>
      </c>
      <c r="B405" s="222" t="s">
        <v>154</v>
      </c>
      <c r="C405" s="245" t="s">
        <v>155</v>
      </c>
      <c r="D405" s="223"/>
      <c r="E405" s="224"/>
      <c r="F405" s="225"/>
      <c r="G405" s="225">
        <f>SUMIF(AG406:AG415,"&lt;&gt;NOR",G406:G415)</f>
        <v>0</v>
      </c>
      <c r="H405" s="225"/>
      <c r="I405" s="225">
        <f>SUM(I406:I415)</f>
        <v>0</v>
      </c>
      <c r="J405" s="225"/>
      <c r="K405" s="225">
        <f>SUM(K406:K415)</f>
        <v>0</v>
      </c>
      <c r="L405" s="225"/>
      <c r="M405" s="225">
        <f>SUM(M406:M415)</f>
        <v>0</v>
      </c>
      <c r="N405" s="225"/>
      <c r="O405" s="225">
        <f>SUM(O406:O415)</f>
        <v>0</v>
      </c>
      <c r="P405" s="225"/>
      <c r="Q405" s="225">
        <f>SUM(Q406:Q415)</f>
        <v>0</v>
      </c>
      <c r="R405" s="225"/>
      <c r="S405" s="225"/>
      <c r="T405" s="226"/>
      <c r="U405" s="220"/>
      <c r="V405" s="220">
        <f>SUM(V406:V415)</f>
        <v>0.64</v>
      </c>
      <c r="W405" s="220"/>
      <c r="X405" s="220"/>
      <c r="AG405" t="s">
        <v>226</v>
      </c>
    </row>
    <row r="406" spans="1:60" outlineLevel="1" x14ac:dyDescent="0.2">
      <c r="A406" s="227">
        <v>155</v>
      </c>
      <c r="B406" s="228" t="s">
        <v>1590</v>
      </c>
      <c r="C406" s="246" t="s">
        <v>1591</v>
      </c>
      <c r="D406" s="229" t="s">
        <v>368</v>
      </c>
      <c r="E406" s="230">
        <v>0.5</v>
      </c>
      <c r="F406" s="231"/>
      <c r="G406" s="232">
        <f>ROUND(E406*F406,2)</f>
        <v>0</v>
      </c>
      <c r="H406" s="231"/>
      <c r="I406" s="232">
        <f>ROUND(E406*H406,2)</f>
        <v>0</v>
      </c>
      <c r="J406" s="231"/>
      <c r="K406" s="232">
        <f>ROUND(E406*J406,2)</f>
        <v>0</v>
      </c>
      <c r="L406" s="232">
        <v>21</v>
      </c>
      <c r="M406" s="232">
        <f>G406*(1+L406/100)</f>
        <v>0</v>
      </c>
      <c r="N406" s="232">
        <v>0</v>
      </c>
      <c r="O406" s="232">
        <f>ROUND(E406*N406,2)</f>
        <v>0</v>
      </c>
      <c r="P406" s="232">
        <v>0</v>
      </c>
      <c r="Q406" s="232">
        <f>ROUND(E406*P406,2)</f>
        <v>0</v>
      </c>
      <c r="R406" s="232"/>
      <c r="S406" s="232" t="s">
        <v>230</v>
      </c>
      <c r="T406" s="233" t="s">
        <v>231</v>
      </c>
      <c r="U406" s="219">
        <v>0.41</v>
      </c>
      <c r="V406" s="219">
        <f>ROUND(E406*U406,2)</f>
        <v>0.21</v>
      </c>
      <c r="W406" s="219"/>
      <c r="X406" s="219" t="s">
        <v>297</v>
      </c>
      <c r="Y406" s="210"/>
      <c r="Z406" s="210"/>
      <c r="AA406" s="210"/>
      <c r="AB406" s="210"/>
      <c r="AC406" s="210"/>
      <c r="AD406" s="210"/>
      <c r="AE406" s="210"/>
      <c r="AF406" s="210"/>
      <c r="AG406" s="210" t="s">
        <v>298</v>
      </c>
      <c r="AH406" s="210"/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  <c r="BH406" s="210"/>
    </row>
    <row r="407" spans="1:60" outlineLevel="1" x14ac:dyDescent="0.2">
      <c r="A407" s="217"/>
      <c r="B407" s="218"/>
      <c r="C407" s="257" t="s">
        <v>1592</v>
      </c>
      <c r="D407" s="253"/>
      <c r="E407" s="254">
        <v>0.5</v>
      </c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19"/>
      <c r="Q407" s="219"/>
      <c r="R407" s="219"/>
      <c r="S407" s="219"/>
      <c r="T407" s="219"/>
      <c r="U407" s="219"/>
      <c r="V407" s="219"/>
      <c r="W407" s="219"/>
      <c r="X407" s="219"/>
      <c r="Y407" s="210"/>
      <c r="Z407" s="210"/>
      <c r="AA407" s="210"/>
      <c r="AB407" s="210"/>
      <c r="AC407" s="210"/>
      <c r="AD407" s="210"/>
      <c r="AE407" s="210"/>
      <c r="AF407" s="210"/>
      <c r="AG407" s="210" t="s">
        <v>300</v>
      </c>
      <c r="AH407" s="210">
        <v>0</v>
      </c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  <c r="BH407" s="210"/>
    </row>
    <row r="408" spans="1:60" outlineLevel="1" x14ac:dyDescent="0.2">
      <c r="A408" s="227">
        <v>156</v>
      </c>
      <c r="B408" s="228" t="s">
        <v>1593</v>
      </c>
      <c r="C408" s="246" t="s">
        <v>1594</v>
      </c>
      <c r="D408" s="229" t="s">
        <v>371</v>
      </c>
      <c r="E408" s="230">
        <v>1</v>
      </c>
      <c r="F408" s="231"/>
      <c r="G408" s="232">
        <f>ROUND(E408*F408,2)</f>
        <v>0</v>
      </c>
      <c r="H408" s="231"/>
      <c r="I408" s="232">
        <f>ROUND(E408*H408,2)</f>
        <v>0</v>
      </c>
      <c r="J408" s="231"/>
      <c r="K408" s="232">
        <f>ROUND(E408*J408,2)</f>
        <v>0</v>
      </c>
      <c r="L408" s="232">
        <v>21</v>
      </c>
      <c r="M408" s="232">
        <f>G408*(1+L408/100)</f>
        <v>0</v>
      </c>
      <c r="N408" s="232">
        <v>0</v>
      </c>
      <c r="O408" s="232">
        <f>ROUND(E408*N408,2)</f>
        <v>0</v>
      </c>
      <c r="P408" s="232">
        <v>0</v>
      </c>
      <c r="Q408" s="232">
        <f>ROUND(E408*P408,2)</f>
        <v>0</v>
      </c>
      <c r="R408" s="232"/>
      <c r="S408" s="232" t="s">
        <v>230</v>
      </c>
      <c r="T408" s="233" t="s">
        <v>231</v>
      </c>
      <c r="U408" s="219">
        <v>0.43</v>
      </c>
      <c r="V408" s="219">
        <f>ROUND(E408*U408,2)</f>
        <v>0.43</v>
      </c>
      <c r="W408" s="219"/>
      <c r="X408" s="219" t="s">
        <v>297</v>
      </c>
      <c r="Y408" s="210"/>
      <c r="Z408" s="210"/>
      <c r="AA408" s="210"/>
      <c r="AB408" s="210"/>
      <c r="AC408" s="210"/>
      <c r="AD408" s="210"/>
      <c r="AE408" s="210"/>
      <c r="AF408" s="210"/>
      <c r="AG408" s="210" t="s">
        <v>298</v>
      </c>
      <c r="AH408" s="210"/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  <c r="BH408" s="210"/>
    </row>
    <row r="409" spans="1:60" outlineLevel="1" x14ac:dyDescent="0.2">
      <c r="A409" s="217"/>
      <c r="B409" s="218"/>
      <c r="C409" s="257" t="s">
        <v>1595</v>
      </c>
      <c r="D409" s="253"/>
      <c r="E409" s="254">
        <v>1</v>
      </c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  <c r="R409" s="219"/>
      <c r="S409" s="219"/>
      <c r="T409" s="219"/>
      <c r="U409" s="219"/>
      <c r="V409" s="219"/>
      <c r="W409" s="219"/>
      <c r="X409" s="219"/>
      <c r="Y409" s="210"/>
      <c r="Z409" s="210"/>
      <c r="AA409" s="210"/>
      <c r="AB409" s="210"/>
      <c r="AC409" s="210"/>
      <c r="AD409" s="210"/>
      <c r="AE409" s="210"/>
      <c r="AF409" s="210"/>
      <c r="AG409" s="210" t="s">
        <v>300</v>
      </c>
      <c r="AH409" s="210">
        <v>0</v>
      </c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  <c r="BH409" s="210"/>
    </row>
    <row r="410" spans="1:60" outlineLevel="1" x14ac:dyDescent="0.2">
      <c r="A410" s="227">
        <v>157</v>
      </c>
      <c r="B410" s="228" t="s">
        <v>1596</v>
      </c>
      <c r="C410" s="246" t="s">
        <v>1597</v>
      </c>
      <c r="D410" s="229" t="s">
        <v>352</v>
      </c>
      <c r="E410" s="230">
        <v>5.0000000000000001E-4</v>
      </c>
      <c r="F410" s="231"/>
      <c r="G410" s="232">
        <f>ROUND(E410*F410,2)</f>
        <v>0</v>
      </c>
      <c r="H410" s="231"/>
      <c r="I410" s="232">
        <f>ROUND(E410*H410,2)</f>
        <v>0</v>
      </c>
      <c r="J410" s="231"/>
      <c r="K410" s="232">
        <f>ROUND(E410*J410,2)</f>
        <v>0</v>
      </c>
      <c r="L410" s="232">
        <v>21</v>
      </c>
      <c r="M410" s="232">
        <f>G410*(1+L410/100)</f>
        <v>0</v>
      </c>
      <c r="N410" s="232">
        <v>0</v>
      </c>
      <c r="O410" s="232">
        <f>ROUND(E410*N410,2)</f>
        <v>0</v>
      </c>
      <c r="P410" s="232">
        <v>0</v>
      </c>
      <c r="Q410" s="232">
        <f>ROUND(E410*P410,2)</f>
        <v>0</v>
      </c>
      <c r="R410" s="232"/>
      <c r="S410" s="232" t="s">
        <v>296</v>
      </c>
      <c r="T410" s="233" t="s">
        <v>231</v>
      </c>
      <c r="U410" s="219">
        <v>5.2060000000000004</v>
      </c>
      <c r="V410" s="219">
        <f>ROUND(E410*U410,2)</f>
        <v>0</v>
      </c>
      <c r="W410" s="219"/>
      <c r="X410" s="219" t="s">
        <v>297</v>
      </c>
      <c r="Y410" s="210"/>
      <c r="Z410" s="210"/>
      <c r="AA410" s="210"/>
      <c r="AB410" s="210"/>
      <c r="AC410" s="210"/>
      <c r="AD410" s="210"/>
      <c r="AE410" s="210"/>
      <c r="AF410" s="210"/>
      <c r="AG410" s="210" t="s">
        <v>393</v>
      </c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  <c r="BH410" s="210"/>
    </row>
    <row r="411" spans="1:60" outlineLevel="1" x14ac:dyDescent="0.2">
      <c r="A411" s="217"/>
      <c r="B411" s="218"/>
      <c r="C411" s="257" t="s">
        <v>379</v>
      </c>
      <c r="D411" s="253"/>
      <c r="E411" s="254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  <c r="R411" s="219"/>
      <c r="S411" s="219"/>
      <c r="T411" s="219"/>
      <c r="U411" s="219"/>
      <c r="V411" s="219"/>
      <c r="W411" s="219"/>
      <c r="X411" s="219"/>
      <c r="Y411" s="210"/>
      <c r="Z411" s="210"/>
      <c r="AA411" s="210"/>
      <c r="AB411" s="210"/>
      <c r="AC411" s="210"/>
      <c r="AD411" s="210"/>
      <c r="AE411" s="210"/>
      <c r="AF411" s="210"/>
      <c r="AG411" s="210" t="s">
        <v>300</v>
      </c>
      <c r="AH411" s="210">
        <v>0</v>
      </c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  <c r="BA411" s="210"/>
      <c r="BB411" s="210"/>
      <c r="BC411" s="210"/>
      <c r="BD411" s="210"/>
      <c r="BE411" s="210"/>
      <c r="BF411" s="210"/>
      <c r="BG411" s="210"/>
      <c r="BH411" s="210"/>
    </row>
    <row r="412" spans="1:60" outlineLevel="1" x14ac:dyDescent="0.2">
      <c r="A412" s="217"/>
      <c r="B412" s="218"/>
      <c r="C412" s="257" t="s">
        <v>1598</v>
      </c>
      <c r="D412" s="253"/>
      <c r="E412" s="254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0"/>
      <c r="Z412" s="210"/>
      <c r="AA412" s="210"/>
      <c r="AB412" s="210"/>
      <c r="AC412" s="210"/>
      <c r="AD412" s="210"/>
      <c r="AE412" s="210"/>
      <c r="AF412" s="210"/>
      <c r="AG412" s="210" t="s">
        <v>300</v>
      </c>
      <c r="AH412" s="210">
        <v>0</v>
      </c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  <c r="BH412" s="210"/>
    </row>
    <row r="413" spans="1:60" outlineLevel="1" x14ac:dyDescent="0.2">
      <c r="A413" s="217"/>
      <c r="B413" s="218"/>
      <c r="C413" s="257" t="s">
        <v>1599</v>
      </c>
      <c r="D413" s="253"/>
      <c r="E413" s="254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0"/>
      <c r="Z413" s="210"/>
      <c r="AA413" s="210"/>
      <c r="AB413" s="210"/>
      <c r="AC413" s="210"/>
      <c r="AD413" s="210"/>
      <c r="AE413" s="210"/>
      <c r="AF413" s="210"/>
      <c r="AG413" s="210" t="s">
        <v>300</v>
      </c>
      <c r="AH413" s="210">
        <v>0</v>
      </c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  <c r="BA413" s="210"/>
      <c r="BB413" s="210"/>
      <c r="BC413" s="210"/>
      <c r="BD413" s="210"/>
      <c r="BE413" s="210"/>
      <c r="BF413" s="210"/>
      <c r="BG413" s="210"/>
      <c r="BH413" s="210"/>
    </row>
    <row r="414" spans="1:60" ht="22.5" outlineLevel="1" x14ac:dyDescent="0.2">
      <c r="A414" s="237">
        <v>158</v>
      </c>
      <c r="B414" s="238" t="s">
        <v>1600</v>
      </c>
      <c r="C414" s="249" t="s">
        <v>1601</v>
      </c>
      <c r="D414" s="239" t="s">
        <v>371</v>
      </c>
      <c r="E414" s="240">
        <v>1</v>
      </c>
      <c r="F414" s="241"/>
      <c r="G414" s="242">
        <f>ROUND(E414*F414,2)</f>
        <v>0</v>
      </c>
      <c r="H414" s="241"/>
      <c r="I414" s="242">
        <f>ROUND(E414*H414,2)</f>
        <v>0</v>
      </c>
      <c r="J414" s="241"/>
      <c r="K414" s="242">
        <f>ROUND(E414*J414,2)</f>
        <v>0</v>
      </c>
      <c r="L414" s="242">
        <v>21</v>
      </c>
      <c r="M414" s="242">
        <f>G414*(1+L414/100)</f>
        <v>0</v>
      </c>
      <c r="N414" s="242">
        <v>5.0000000000000001E-4</v>
      </c>
      <c r="O414" s="242">
        <f>ROUND(E414*N414,2)</f>
        <v>0</v>
      </c>
      <c r="P414" s="242">
        <v>0</v>
      </c>
      <c r="Q414" s="242">
        <f>ROUND(E414*P414,2)</f>
        <v>0</v>
      </c>
      <c r="R414" s="242"/>
      <c r="S414" s="242" t="s">
        <v>230</v>
      </c>
      <c r="T414" s="243" t="s">
        <v>231</v>
      </c>
      <c r="U414" s="219">
        <v>0</v>
      </c>
      <c r="V414" s="219">
        <f>ROUND(E414*U414,2)</f>
        <v>0</v>
      </c>
      <c r="W414" s="219"/>
      <c r="X414" s="219" t="s">
        <v>471</v>
      </c>
      <c r="Y414" s="210"/>
      <c r="Z414" s="210"/>
      <c r="AA414" s="210"/>
      <c r="AB414" s="210"/>
      <c r="AC414" s="210"/>
      <c r="AD414" s="210"/>
      <c r="AE414" s="210"/>
      <c r="AF414" s="210"/>
      <c r="AG414" s="210" t="s">
        <v>472</v>
      </c>
      <c r="AH414" s="210"/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  <c r="BH414" s="210"/>
    </row>
    <row r="415" spans="1:60" ht="22.5" outlineLevel="1" x14ac:dyDescent="0.2">
      <c r="A415" s="237">
        <v>159</v>
      </c>
      <c r="B415" s="238" t="s">
        <v>1602</v>
      </c>
      <c r="C415" s="249" t="s">
        <v>1603</v>
      </c>
      <c r="D415" s="239" t="s">
        <v>371</v>
      </c>
      <c r="E415" s="240">
        <v>1</v>
      </c>
      <c r="F415" s="241"/>
      <c r="G415" s="242">
        <f>ROUND(E415*F415,2)</f>
        <v>0</v>
      </c>
      <c r="H415" s="241"/>
      <c r="I415" s="242">
        <f>ROUND(E415*H415,2)</f>
        <v>0</v>
      </c>
      <c r="J415" s="241"/>
      <c r="K415" s="242">
        <f>ROUND(E415*J415,2)</f>
        <v>0</v>
      </c>
      <c r="L415" s="242">
        <v>21</v>
      </c>
      <c r="M415" s="242">
        <f>G415*(1+L415/100)</f>
        <v>0</v>
      </c>
      <c r="N415" s="242">
        <v>0</v>
      </c>
      <c r="O415" s="242">
        <f>ROUND(E415*N415,2)</f>
        <v>0</v>
      </c>
      <c r="P415" s="242">
        <v>0</v>
      </c>
      <c r="Q415" s="242">
        <f>ROUND(E415*P415,2)</f>
        <v>0</v>
      </c>
      <c r="R415" s="242"/>
      <c r="S415" s="242" t="s">
        <v>230</v>
      </c>
      <c r="T415" s="243" t="s">
        <v>231</v>
      </c>
      <c r="U415" s="219">
        <v>0</v>
      </c>
      <c r="V415" s="219">
        <f>ROUND(E415*U415,2)</f>
        <v>0</v>
      </c>
      <c r="W415" s="219"/>
      <c r="X415" s="219" t="s">
        <v>471</v>
      </c>
      <c r="Y415" s="210"/>
      <c r="Z415" s="210"/>
      <c r="AA415" s="210"/>
      <c r="AB415" s="210"/>
      <c r="AC415" s="210"/>
      <c r="AD415" s="210"/>
      <c r="AE415" s="210"/>
      <c r="AF415" s="210"/>
      <c r="AG415" s="210" t="s">
        <v>472</v>
      </c>
      <c r="AH415" s="210"/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  <c r="BH415" s="210"/>
    </row>
    <row r="416" spans="1:60" x14ac:dyDescent="0.2">
      <c r="A416" s="221" t="s">
        <v>225</v>
      </c>
      <c r="B416" s="222" t="s">
        <v>156</v>
      </c>
      <c r="C416" s="245" t="s">
        <v>157</v>
      </c>
      <c r="D416" s="223"/>
      <c r="E416" s="224"/>
      <c r="F416" s="225"/>
      <c r="G416" s="225">
        <f>SUMIF(AG417:AG426,"&lt;&gt;NOR",G417:G426)</f>
        <v>0</v>
      </c>
      <c r="H416" s="225"/>
      <c r="I416" s="225">
        <f>SUM(I417:I426)</f>
        <v>0</v>
      </c>
      <c r="J416" s="225"/>
      <c r="K416" s="225">
        <f>SUM(K417:K426)</f>
        <v>0</v>
      </c>
      <c r="L416" s="225"/>
      <c r="M416" s="225">
        <f>SUM(M417:M426)</f>
        <v>0</v>
      </c>
      <c r="N416" s="225"/>
      <c r="O416" s="225">
        <f>SUM(O417:O426)</f>
        <v>0</v>
      </c>
      <c r="P416" s="225"/>
      <c r="Q416" s="225">
        <f>SUM(Q417:Q426)</f>
        <v>0</v>
      </c>
      <c r="R416" s="225"/>
      <c r="S416" s="225"/>
      <c r="T416" s="226"/>
      <c r="U416" s="220"/>
      <c r="V416" s="220">
        <f>SUM(V417:V426)</f>
        <v>2</v>
      </c>
      <c r="W416" s="220"/>
      <c r="X416" s="220"/>
      <c r="AG416" t="s">
        <v>226</v>
      </c>
    </row>
    <row r="417" spans="1:60" ht="22.5" outlineLevel="1" x14ac:dyDescent="0.2">
      <c r="A417" s="237">
        <v>160</v>
      </c>
      <c r="B417" s="238" t="s">
        <v>1604</v>
      </c>
      <c r="C417" s="249" t="s">
        <v>1605</v>
      </c>
      <c r="D417" s="239" t="s">
        <v>371</v>
      </c>
      <c r="E417" s="240">
        <v>4</v>
      </c>
      <c r="F417" s="241"/>
      <c r="G417" s="242">
        <f>ROUND(E417*F417,2)</f>
        <v>0</v>
      </c>
      <c r="H417" s="241"/>
      <c r="I417" s="242">
        <f>ROUND(E417*H417,2)</f>
        <v>0</v>
      </c>
      <c r="J417" s="241"/>
      <c r="K417" s="242">
        <f>ROUND(E417*J417,2)</f>
        <v>0</v>
      </c>
      <c r="L417" s="242">
        <v>21</v>
      </c>
      <c r="M417" s="242">
        <f>G417*(1+L417/100)</f>
        <v>0</v>
      </c>
      <c r="N417" s="242">
        <v>0</v>
      </c>
      <c r="O417" s="242">
        <f>ROUND(E417*N417,2)</f>
        <v>0</v>
      </c>
      <c r="P417" s="242">
        <v>0</v>
      </c>
      <c r="Q417" s="242">
        <f>ROUND(E417*P417,2)</f>
        <v>0</v>
      </c>
      <c r="R417" s="242"/>
      <c r="S417" s="242" t="s">
        <v>296</v>
      </c>
      <c r="T417" s="243" t="s">
        <v>231</v>
      </c>
      <c r="U417" s="219">
        <v>0.23699999999999999</v>
      </c>
      <c r="V417" s="219">
        <f>ROUND(E417*U417,2)</f>
        <v>0.95</v>
      </c>
      <c r="W417" s="219"/>
      <c r="X417" s="219" t="s">
        <v>297</v>
      </c>
      <c r="Y417" s="210"/>
      <c r="Z417" s="210"/>
      <c r="AA417" s="210"/>
      <c r="AB417" s="210"/>
      <c r="AC417" s="210"/>
      <c r="AD417" s="210"/>
      <c r="AE417" s="210"/>
      <c r="AF417" s="210"/>
      <c r="AG417" s="210" t="s">
        <v>298</v>
      </c>
      <c r="AH417" s="210"/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  <c r="BH417" s="210"/>
    </row>
    <row r="418" spans="1:60" ht="22.5" outlineLevel="1" x14ac:dyDescent="0.2">
      <c r="A418" s="237">
        <v>161</v>
      </c>
      <c r="B418" s="238" t="s">
        <v>1606</v>
      </c>
      <c r="C418" s="249" t="s">
        <v>1607</v>
      </c>
      <c r="D418" s="239" t="s">
        <v>368</v>
      </c>
      <c r="E418" s="240">
        <v>20</v>
      </c>
      <c r="F418" s="241"/>
      <c r="G418" s="242">
        <f>ROUND(E418*F418,2)</f>
        <v>0</v>
      </c>
      <c r="H418" s="241"/>
      <c r="I418" s="242">
        <f>ROUND(E418*H418,2)</f>
        <v>0</v>
      </c>
      <c r="J418" s="241"/>
      <c r="K418" s="242">
        <f>ROUND(E418*J418,2)</f>
        <v>0</v>
      </c>
      <c r="L418" s="242">
        <v>21</v>
      </c>
      <c r="M418" s="242">
        <f>G418*(1+L418/100)</f>
        <v>0</v>
      </c>
      <c r="N418" s="242">
        <v>0</v>
      </c>
      <c r="O418" s="242">
        <f>ROUND(E418*N418,2)</f>
        <v>0</v>
      </c>
      <c r="P418" s="242">
        <v>0</v>
      </c>
      <c r="Q418" s="242">
        <f>ROUND(E418*P418,2)</f>
        <v>0</v>
      </c>
      <c r="R418" s="242"/>
      <c r="S418" s="242" t="s">
        <v>230</v>
      </c>
      <c r="T418" s="243" t="s">
        <v>231</v>
      </c>
      <c r="U418" s="219">
        <v>0</v>
      </c>
      <c r="V418" s="219">
        <f>ROUND(E418*U418,2)</f>
        <v>0</v>
      </c>
      <c r="W418" s="219"/>
      <c r="X418" s="219" t="s">
        <v>297</v>
      </c>
      <c r="Y418" s="210"/>
      <c r="Z418" s="210"/>
      <c r="AA418" s="210"/>
      <c r="AB418" s="210"/>
      <c r="AC418" s="210"/>
      <c r="AD418" s="210"/>
      <c r="AE418" s="210"/>
      <c r="AF418" s="210"/>
      <c r="AG418" s="210" t="s">
        <v>298</v>
      </c>
      <c r="AH418" s="210"/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  <c r="BA418" s="210"/>
      <c r="BB418" s="210"/>
      <c r="BC418" s="210"/>
      <c r="BD418" s="210"/>
      <c r="BE418" s="210"/>
      <c r="BF418" s="210"/>
      <c r="BG418" s="210"/>
      <c r="BH418" s="210"/>
    </row>
    <row r="419" spans="1:60" ht="22.5" outlineLevel="1" x14ac:dyDescent="0.2">
      <c r="A419" s="237">
        <v>162</v>
      </c>
      <c r="B419" s="238" t="s">
        <v>1608</v>
      </c>
      <c r="C419" s="249" t="s">
        <v>1609</v>
      </c>
      <c r="D419" s="239" t="s">
        <v>368</v>
      </c>
      <c r="E419" s="240">
        <v>7</v>
      </c>
      <c r="F419" s="241"/>
      <c r="G419" s="242">
        <f>ROUND(E419*F419,2)</f>
        <v>0</v>
      </c>
      <c r="H419" s="241"/>
      <c r="I419" s="242">
        <f>ROUND(E419*H419,2)</f>
        <v>0</v>
      </c>
      <c r="J419" s="241"/>
      <c r="K419" s="242">
        <f>ROUND(E419*J419,2)</f>
        <v>0</v>
      </c>
      <c r="L419" s="242">
        <v>21</v>
      </c>
      <c r="M419" s="242">
        <f>G419*(1+L419/100)</f>
        <v>0</v>
      </c>
      <c r="N419" s="242">
        <v>0</v>
      </c>
      <c r="O419" s="242">
        <f>ROUND(E419*N419,2)</f>
        <v>0</v>
      </c>
      <c r="P419" s="242">
        <v>0</v>
      </c>
      <c r="Q419" s="242">
        <f>ROUND(E419*P419,2)</f>
        <v>0</v>
      </c>
      <c r="R419" s="242"/>
      <c r="S419" s="242" t="s">
        <v>230</v>
      </c>
      <c r="T419" s="243" t="s">
        <v>231</v>
      </c>
      <c r="U419" s="219">
        <v>0</v>
      </c>
      <c r="V419" s="219">
        <f>ROUND(E419*U419,2)</f>
        <v>0</v>
      </c>
      <c r="W419" s="219"/>
      <c r="X419" s="219" t="s">
        <v>297</v>
      </c>
      <c r="Y419" s="210"/>
      <c r="Z419" s="210"/>
      <c r="AA419" s="210"/>
      <c r="AB419" s="210"/>
      <c r="AC419" s="210"/>
      <c r="AD419" s="210"/>
      <c r="AE419" s="210"/>
      <c r="AF419" s="210"/>
      <c r="AG419" s="210" t="s">
        <v>298</v>
      </c>
      <c r="AH419" s="210"/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  <c r="BA419" s="210"/>
      <c r="BB419" s="210"/>
      <c r="BC419" s="210"/>
      <c r="BD419" s="210"/>
      <c r="BE419" s="210"/>
      <c r="BF419" s="210"/>
      <c r="BG419" s="210"/>
      <c r="BH419" s="210"/>
    </row>
    <row r="420" spans="1:60" outlineLevel="1" x14ac:dyDescent="0.2">
      <c r="A420" s="227">
        <v>163</v>
      </c>
      <c r="B420" s="228" t="s">
        <v>1610</v>
      </c>
      <c r="C420" s="246" t="s">
        <v>1611</v>
      </c>
      <c r="D420" s="229" t="s">
        <v>368</v>
      </c>
      <c r="E420" s="230">
        <v>27</v>
      </c>
      <c r="F420" s="231"/>
      <c r="G420" s="232">
        <f>ROUND(E420*F420,2)</f>
        <v>0</v>
      </c>
      <c r="H420" s="231"/>
      <c r="I420" s="232">
        <f>ROUND(E420*H420,2)</f>
        <v>0</v>
      </c>
      <c r="J420" s="231"/>
      <c r="K420" s="232">
        <f>ROUND(E420*J420,2)</f>
        <v>0</v>
      </c>
      <c r="L420" s="232">
        <v>21</v>
      </c>
      <c r="M420" s="232">
        <f>G420*(1+L420/100)</f>
        <v>0</v>
      </c>
      <c r="N420" s="232">
        <v>0</v>
      </c>
      <c r="O420" s="232">
        <f>ROUND(E420*N420,2)</f>
        <v>0</v>
      </c>
      <c r="P420" s="232">
        <v>0</v>
      </c>
      <c r="Q420" s="232">
        <f>ROUND(E420*P420,2)</f>
        <v>0</v>
      </c>
      <c r="R420" s="232"/>
      <c r="S420" s="232" t="s">
        <v>296</v>
      </c>
      <c r="T420" s="233" t="s">
        <v>231</v>
      </c>
      <c r="U420" s="219">
        <v>1.7999999999999999E-2</v>
      </c>
      <c r="V420" s="219">
        <f>ROUND(E420*U420,2)</f>
        <v>0.49</v>
      </c>
      <c r="W420" s="219"/>
      <c r="X420" s="219" t="s">
        <v>297</v>
      </c>
      <c r="Y420" s="210"/>
      <c r="Z420" s="210"/>
      <c r="AA420" s="210"/>
      <c r="AB420" s="210"/>
      <c r="AC420" s="210"/>
      <c r="AD420" s="210"/>
      <c r="AE420" s="210"/>
      <c r="AF420" s="210"/>
      <c r="AG420" s="210" t="s">
        <v>298</v>
      </c>
      <c r="AH420" s="210"/>
      <c r="AI420" s="210"/>
      <c r="AJ420" s="210"/>
      <c r="AK420" s="210"/>
      <c r="AL420" s="210"/>
      <c r="AM420" s="210"/>
      <c r="AN420" s="210"/>
      <c r="AO420" s="210"/>
      <c r="AP420" s="210"/>
      <c r="AQ420" s="210"/>
      <c r="AR420" s="210"/>
      <c r="AS420" s="210"/>
      <c r="AT420" s="210"/>
      <c r="AU420" s="210"/>
      <c r="AV420" s="210"/>
      <c r="AW420" s="210"/>
      <c r="AX420" s="210"/>
      <c r="AY420" s="210"/>
      <c r="AZ420" s="210"/>
      <c r="BA420" s="210"/>
      <c r="BB420" s="210"/>
      <c r="BC420" s="210"/>
      <c r="BD420" s="210"/>
      <c r="BE420" s="210"/>
      <c r="BF420" s="210"/>
      <c r="BG420" s="210"/>
      <c r="BH420" s="210"/>
    </row>
    <row r="421" spans="1:60" outlineLevel="1" x14ac:dyDescent="0.2">
      <c r="A421" s="217"/>
      <c r="B421" s="218"/>
      <c r="C421" s="247" t="s">
        <v>1565</v>
      </c>
      <c r="D421" s="234"/>
      <c r="E421" s="234"/>
      <c r="F421" s="234"/>
      <c r="G421" s="234"/>
      <c r="H421" s="219"/>
      <c r="I421" s="219"/>
      <c r="J421" s="219"/>
      <c r="K421" s="219"/>
      <c r="L421" s="219"/>
      <c r="M421" s="219"/>
      <c r="N421" s="219"/>
      <c r="O421" s="219"/>
      <c r="P421" s="219"/>
      <c r="Q421" s="219"/>
      <c r="R421" s="219"/>
      <c r="S421" s="219"/>
      <c r="T421" s="219"/>
      <c r="U421" s="219"/>
      <c r="V421" s="219"/>
      <c r="W421" s="219"/>
      <c r="X421" s="219"/>
      <c r="Y421" s="210"/>
      <c r="Z421" s="210"/>
      <c r="AA421" s="210"/>
      <c r="AB421" s="210"/>
      <c r="AC421" s="210"/>
      <c r="AD421" s="210"/>
      <c r="AE421" s="210"/>
      <c r="AF421" s="210"/>
      <c r="AG421" s="210" t="s">
        <v>235</v>
      </c>
      <c r="AH421" s="210"/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  <c r="BA421" s="210"/>
      <c r="BB421" s="210"/>
      <c r="BC421" s="210"/>
      <c r="BD421" s="210"/>
      <c r="BE421" s="210"/>
      <c r="BF421" s="210"/>
      <c r="BG421" s="210"/>
      <c r="BH421" s="210"/>
    </row>
    <row r="422" spans="1:60" ht="22.5" outlineLevel="1" x14ac:dyDescent="0.2">
      <c r="A422" s="237">
        <v>164</v>
      </c>
      <c r="B422" s="238" t="s">
        <v>1612</v>
      </c>
      <c r="C422" s="249" t="s">
        <v>1613</v>
      </c>
      <c r="D422" s="239" t="s">
        <v>371</v>
      </c>
      <c r="E422" s="240">
        <v>2</v>
      </c>
      <c r="F422" s="241"/>
      <c r="G422" s="242">
        <f>ROUND(E422*F422,2)</f>
        <v>0</v>
      </c>
      <c r="H422" s="241"/>
      <c r="I422" s="242">
        <f>ROUND(E422*H422,2)</f>
        <v>0</v>
      </c>
      <c r="J422" s="241"/>
      <c r="K422" s="242">
        <f>ROUND(E422*J422,2)</f>
        <v>0</v>
      </c>
      <c r="L422" s="242">
        <v>21</v>
      </c>
      <c r="M422" s="242">
        <f>G422*(1+L422/100)</f>
        <v>0</v>
      </c>
      <c r="N422" s="242">
        <v>5.4000000000000001E-4</v>
      </c>
      <c r="O422" s="242">
        <f>ROUND(E422*N422,2)</f>
        <v>0</v>
      </c>
      <c r="P422" s="242">
        <v>0</v>
      </c>
      <c r="Q422" s="242">
        <f>ROUND(E422*P422,2)</f>
        <v>0</v>
      </c>
      <c r="R422" s="242"/>
      <c r="S422" s="242" t="s">
        <v>296</v>
      </c>
      <c r="T422" s="243" t="s">
        <v>231</v>
      </c>
      <c r="U422" s="219">
        <v>0.27800000000000002</v>
      </c>
      <c r="V422" s="219">
        <f>ROUND(E422*U422,2)</f>
        <v>0.56000000000000005</v>
      </c>
      <c r="W422" s="219"/>
      <c r="X422" s="219" t="s">
        <v>297</v>
      </c>
      <c r="Y422" s="210"/>
      <c r="Z422" s="210"/>
      <c r="AA422" s="210"/>
      <c r="AB422" s="210"/>
      <c r="AC422" s="210"/>
      <c r="AD422" s="210"/>
      <c r="AE422" s="210"/>
      <c r="AF422" s="210"/>
      <c r="AG422" s="210" t="s">
        <v>298</v>
      </c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  <c r="BH422" s="210"/>
    </row>
    <row r="423" spans="1:60" outlineLevel="1" x14ac:dyDescent="0.2">
      <c r="A423" s="227">
        <v>165</v>
      </c>
      <c r="B423" s="228" t="s">
        <v>1614</v>
      </c>
      <c r="C423" s="246" t="s">
        <v>1615</v>
      </c>
      <c r="D423" s="229" t="s">
        <v>0</v>
      </c>
      <c r="E423" s="230">
        <v>87.82</v>
      </c>
      <c r="F423" s="231"/>
      <c r="G423" s="232">
        <f>ROUND(E423*F423,2)</f>
        <v>0</v>
      </c>
      <c r="H423" s="231"/>
      <c r="I423" s="232">
        <f>ROUND(E423*H423,2)</f>
        <v>0</v>
      </c>
      <c r="J423" s="231"/>
      <c r="K423" s="232">
        <f>ROUND(E423*J423,2)</f>
        <v>0</v>
      </c>
      <c r="L423" s="232">
        <v>21</v>
      </c>
      <c r="M423" s="232">
        <f>G423*(1+L423/100)</f>
        <v>0</v>
      </c>
      <c r="N423" s="232">
        <v>0</v>
      </c>
      <c r="O423" s="232">
        <f>ROUND(E423*N423,2)</f>
        <v>0</v>
      </c>
      <c r="P423" s="232">
        <v>0</v>
      </c>
      <c r="Q423" s="232">
        <f>ROUND(E423*P423,2)</f>
        <v>0</v>
      </c>
      <c r="R423" s="232"/>
      <c r="S423" s="232" t="s">
        <v>296</v>
      </c>
      <c r="T423" s="233" t="s">
        <v>231</v>
      </c>
      <c r="U423" s="219">
        <v>0</v>
      </c>
      <c r="V423" s="219">
        <f>ROUND(E423*U423,2)</f>
        <v>0</v>
      </c>
      <c r="W423" s="219"/>
      <c r="X423" s="219" t="s">
        <v>297</v>
      </c>
      <c r="Y423" s="210"/>
      <c r="Z423" s="210"/>
      <c r="AA423" s="210"/>
      <c r="AB423" s="210"/>
      <c r="AC423" s="210"/>
      <c r="AD423" s="210"/>
      <c r="AE423" s="210"/>
      <c r="AF423" s="210"/>
      <c r="AG423" s="210" t="s">
        <v>393</v>
      </c>
      <c r="AH423" s="210"/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10"/>
      <c r="BA423" s="210"/>
      <c r="BB423" s="210"/>
      <c r="BC423" s="210"/>
      <c r="BD423" s="210"/>
      <c r="BE423" s="210"/>
      <c r="BF423" s="210"/>
      <c r="BG423" s="210"/>
      <c r="BH423" s="210"/>
    </row>
    <row r="424" spans="1:60" outlineLevel="1" x14ac:dyDescent="0.2">
      <c r="A424" s="217"/>
      <c r="B424" s="218"/>
      <c r="C424" s="257" t="s">
        <v>524</v>
      </c>
      <c r="D424" s="253"/>
      <c r="E424" s="254"/>
      <c r="F424" s="219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  <c r="R424" s="219"/>
      <c r="S424" s="219"/>
      <c r="T424" s="219"/>
      <c r="U424" s="219"/>
      <c r="V424" s="219"/>
      <c r="W424" s="219"/>
      <c r="X424" s="219"/>
      <c r="Y424" s="210"/>
      <c r="Z424" s="210"/>
      <c r="AA424" s="210"/>
      <c r="AB424" s="210"/>
      <c r="AC424" s="210"/>
      <c r="AD424" s="210"/>
      <c r="AE424" s="210"/>
      <c r="AF424" s="210"/>
      <c r="AG424" s="210" t="s">
        <v>300</v>
      </c>
      <c r="AH424" s="210">
        <v>0</v>
      </c>
      <c r="AI424" s="210"/>
      <c r="AJ424" s="210"/>
      <c r="AK424" s="210"/>
      <c r="AL424" s="210"/>
      <c r="AM424" s="210"/>
      <c r="AN424" s="210"/>
      <c r="AO424" s="210"/>
      <c r="AP424" s="210"/>
      <c r="AQ424" s="210"/>
      <c r="AR424" s="210"/>
      <c r="AS424" s="210"/>
      <c r="AT424" s="210"/>
      <c r="AU424" s="210"/>
      <c r="AV424" s="210"/>
      <c r="AW424" s="210"/>
      <c r="AX424" s="210"/>
      <c r="AY424" s="210"/>
      <c r="AZ424" s="210"/>
      <c r="BA424" s="210"/>
      <c r="BB424" s="210"/>
      <c r="BC424" s="210"/>
      <c r="BD424" s="210"/>
      <c r="BE424" s="210"/>
      <c r="BF424" s="210"/>
      <c r="BG424" s="210"/>
      <c r="BH424" s="210"/>
    </row>
    <row r="425" spans="1:60" outlineLevel="1" x14ac:dyDescent="0.2">
      <c r="A425" s="217"/>
      <c r="B425" s="218"/>
      <c r="C425" s="257" t="s">
        <v>1616</v>
      </c>
      <c r="D425" s="253"/>
      <c r="E425" s="254"/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  <c r="R425" s="219"/>
      <c r="S425" s="219"/>
      <c r="T425" s="219"/>
      <c r="U425" s="219"/>
      <c r="V425" s="219"/>
      <c r="W425" s="219"/>
      <c r="X425" s="219"/>
      <c r="Y425" s="210"/>
      <c r="Z425" s="210"/>
      <c r="AA425" s="210"/>
      <c r="AB425" s="210"/>
      <c r="AC425" s="210"/>
      <c r="AD425" s="210"/>
      <c r="AE425" s="210"/>
      <c r="AF425" s="210"/>
      <c r="AG425" s="210" t="s">
        <v>300</v>
      </c>
      <c r="AH425" s="210">
        <v>0</v>
      </c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  <c r="BA425" s="210"/>
      <c r="BB425" s="210"/>
      <c r="BC425" s="210"/>
      <c r="BD425" s="210"/>
      <c r="BE425" s="210"/>
      <c r="BF425" s="210"/>
      <c r="BG425" s="210"/>
      <c r="BH425" s="210"/>
    </row>
    <row r="426" spans="1:60" outlineLevel="1" x14ac:dyDescent="0.2">
      <c r="A426" s="217"/>
      <c r="B426" s="218"/>
      <c r="C426" s="257" t="s">
        <v>1617</v>
      </c>
      <c r="D426" s="253"/>
      <c r="E426" s="254">
        <v>87.82</v>
      </c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9"/>
      <c r="Y426" s="210"/>
      <c r="Z426" s="210"/>
      <c r="AA426" s="210"/>
      <c r="AB426" s="210"/>
      <c r="AC426" s="210"/>
      <c r="AD426" s="210"/>
      <c r="AE426" s="210"/>
      <c r="AF426" s="210"/>
      <c r="AG426" s="210" t="s">
        <v>300</v>
      </c>
      <c r="AH426" s="210">
        <v>0</v>
      </c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  <c r="BA426" s="210"/>
      <c r="BB426" s="210"/>
      <c r="BC426" s="210"/>
      <c r="BD426" s="210"/>
      <c r="BE426" s="210"/>
      <c r="BF426" s="210"/>
      <c r="BG426" s="210"/>
      <c r="BH426" s="210"/>
    </row>
    <row r="427" spans="1:60" x14ac:dyDescent="0.2">
      <c r="A427" s="221" t="s">
        <v>225</v>
      </c>
      <c r="B427" s="222" t="s">
        <v>158</v>
      </c>
      <c r="C427" s="245" t="s">
        <v>159</v>
      </c>
      <c r="D427" s="223"/>
      <c r="E427" s="224"/>
      <c r="F427" s="225"/>
      <c r="G427" s="225">
        <f>SUMIF(AG428:AG434,"&lt;&gt;NOR",G428:G434)</f>
        <v>0</v>
      </c>
      <c r="H427" s="225"/>
      <c r="I427" s="225">
        <f>SUM(I428:I434)</f>
        <v>0</v>
      </c>
      <c r="J427" s="225"/>
      <c r="K427" s="225">
        <f>SUM(K428:K434)</f>
        <v>0</v>
      </c>
      <c r="L427" s="225"/>
      <c r="M427" s="225">
        <f>SUM(M428:M434)</f>
        <v>0</v>
      </c>
      <c r="N427" s="225"/>
      <c r="O427" s="225">
        <f>SUM(O428:O434)</f>
        <v>0</v>
      </c>
      <c r="P427" s="225"/>
      <c r="Q427" s="225">
        <f>SUM(Q428:Q434)</f>
        <v>0</v>
      </c>
      <c r="R427" s="225"/>
      <c r="S427" s="225"/>
      <c r="T427" s="226"/>
      <c r="U427" s="220"/>
      <c r="V427" s="220">
        <f>SUM(V428:V434)</f>
        <v>0</v>
      </c>
      <c r="W427" s="220"/>
      <c r="X427" s="220"/>
      <c r="AG427" t="s">
        <v>226</v>
      </c>
    </row>
    <row r="428" spans="1:60" ht="22.5" outlineLevel="1" x14ac:dyDescent="0.2">
      <c r="A428" s="237">
        <v>166</v>
      </c>
      <c r="B428" s="238" t="s">
        <v>1618</v>
      </c>
      <c r="C428" s="249" t="s">
        <v>1619</v>
      </c>
      <c r="D428" s="239" t="s">
        <v>371</v>
      </c>
      <c r="E428" s="240">
        <v>2</v>
      </c>
      <c r="F428" s="241"/>
      <c r="G428" s="242">
        <f>ROUND(E428*F428,2)</f>
        <v>0</v>
      </c>
      <c r="H428" s="241"/>
      <c r="I428" s="242">
        <f>ROUND(E428*H428,2)</f>
        <v>0</v>
      </c>
      <c r="J428" s="241"/>
      <c r="K428" s="242">
        <f>ROUND(E428*J428,2)</f>
        <v>0</v>
      </c>
      <c r="L428" s="242">
        <v>21</v>
      </c>
      <c r="M428" s="242">
        <f>G428*(1+L428/100)</f>
        <v>0</v>
      </c>
      <c r="N428" s="242">
        <v>0</v>
      </c>
      <c r="O428" s="242">
        <f>ROUND(E428*N428,2)</f>
        <v>0</v>
      </c>
      <c r="P428" s="242">
        <v>0</v>
      </c>
      <c r="Q428" s="242">
        <f>ROUND(E428*P428,2)</f>
        <v>0</v>
      </c>
      <c r="R428" s="242"/>
      <c r="S428" s="242" t="s">
        <v>230</v>
      </c>
      <c r="T428" s="243" t="s">
        <v>231</v>
      </c>
      <c r="U428" s="219">
        <v>0</v>
      </c>
      <c r="V428" s="219">
        <f>ROUND(E428*U428,2)</f>
        <v>0</v>
      </c>
      <c r="W428" s="219"/>
      <c r="X428" s="219" t="s">
        <v>297</v>
      </c>
      <c r="Y428" s="210"/>
      <c r="Z428" s="210"/>
      <c r="AA428" s="210"/>
      <c r="AB428" s="210"/>
      <c r="AC428" s="210"/>
      <c r="AD428" s="210"/>
      <c r="AE428" s="210"/>
      <c r="AF428" s="210"/>
      <c r="AG428" s="210" t="s">
        <v>298</v>
      </c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  <c r="BA428" s="210"/>
      <c r="BB428" s="210"/>
      <c r="BC428" s="210"/>
      <c r="BD428" s="210"/>
      <c r="BE428" s="210"/>
      <c r="BF428" s="210"/>
      <c r="BG428" s="210"/>
      <c r="BH428" s="210"/>
    </row>
    <row r="429" spans="1:60" ht="22.5" outlineLevel="1" x14ac:dyDescent="0.2">
      <c r="A429" s="237">
        <v>167</v>
      </c>
      <c r="B429" s="238" t="s">
        <v>1620</v>
      </c>
      <c r="C429" s="249" t="s">
        <v>1621</v>
      </c>
      <c r="D429" s="239" t="s">
        <v>371</v>
      </c>
      <c r="E429" s="240">
        <v>2</v>
      </c>
      <c r="F429" s="241"/>
      <c r="G429" s="242">
        <f>ROUND(E429*F429,2)</f>
        <v>0</v>
      </c>
      <c r="H429" s="241"/>
      <c r="I429" s="242">
        <f>ROUND(E429*H429,2)</f>
        <v>0</v>
      </c>
      <c r="J429" s="241"/>
      <c r="K429" s="242">
        <f>ROUND(E429*J429,2)</f>
        <v>0</v>
      </c>
      <c r="L429" s="242">
        <v>21</v>
      </c>
      <c r="M429" s="242">
        <f>G429*(1+L429/100)</f>
        <v>0</v>
      </c>
      <c r="N429" s="242">
        <v>0</v>
      </c>
      <c r="O429" s="242">
        <f>ROUND(E429*N429,2)</f>
        <v>0</v>
      </c>
      <c r="P429" s="242">
        <v>0</v>
      </c>
      <c r="Q429" s="242">
        <f>ROUND(E429*P429,2)</f>
        <v>0</v>
      </c>
      <c r="R429" s="242"/>
      <c r="S429" s="242" t="s">
        <v>230</v>
      </c>
      <c r="T429" s="243" t="s">
        <v>231</v>
      </c>
      <c r="U429" s="219">
        <v>0</v>
      </c>
      <c r="V429" s="219">
        <f>ROUND(E429*U429,2)</f>
        <v>0</v>
      </c>
      <c r="W429" s="219"/>
      <c r="X429" s="219" t="s">
        <v>297</v>
      </c>
      <c r="Y429" s="210"/>
      <c r="Z429" s="210"/>
      <c r="AA429" s="210"/>
      <c r="AB429" s="210"/>
      <c r="AC429" s="210"/>
      <c r="AD429" s="210"/>
      <c r="AE429" s="210"/>
      <c r="AF429" s="210"/>
      <c r="AG429" s="210" t="s">
        <v>298</v>
      </c>
      <c r="AH429" s="210"/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  <c r="BA429" s="210"/>
      <c r="BB429" s="210"/>
      <c r="BC429" s="210"/>
      <c r="BD429" s="210"/>
      <c r="BE429" s="210"/>
      <c r="BF429" s="210"/>
      <c r="BG429" s="210"/>
      <c r="BH429" s="210"/>
    </row>
    <row r="430" spans="1:60" ht="22.5" outlineLevel="1" x14ac:dyDescent="0.2">
      <c r="A430" s="237">
        <v>168</v>
      </c>
      <c r="B430" s="238" t="s">
        <v>1622</v>
      </c>
      <c r="C430" s="249" t="s">
        <v>1623</v>
      </c>
      <c r="D430" s="239" t="s">
        <v>371</v>
      </c>
      <c r="E430" s="240">
        <v>2</v>
      </c>
      <c r="F430" s="241"/>
      <c r="G430" s="242">
        <f>ROUND(E430*F430,2)</f>
        <v>0</v>
      </c>
      <c r="H430" s="241"/>
      <c r="I430" s="242">
        <f>ROUND(E430*H430,2)</f>
        <v>0</v>
      </c>
      <c r="J430" s="241"/>
      <c r="K430" s="242">
        <f>ROUND(E430*J430,2)</f>
        <v>0</v>
      </c>
      <c r="L430" s="242">
        <v>21</v>
      </c>
      <c r="M430" s="242">
        <f>G430*(1+L430/100)</f>
        <v>0</v>
      </c>
      <c r="N430" s="242">
        <v>0</v>
      </c>
      <c r="O430" s="242">
        <f>ROUND(E430*N430,2)</f>
        <v>0</v>
      </c>
      <c r="P430" s="242">
        <v>0</v>
      </c>
      <c r="Q430" s="242">
        <f>ROUND(E430*P430,2)</f>
        <v>0</v>
      </c>
      <c r="R430" s="242"/>
      <c r="S430" s="242" t="s">
        <v>230</v>
      </c>
      <c r="T430" s="243" t="s">
        <v>231</v>
      </c>
      <c r="U430" s="219">
        <v>0</v>
      </c>
      <c r="V430" s="219">
        <f>ROUND(E430*U430,2)</f>
        <v>0</v>
      </c>
      <c r="W430" s="219"/>
      <c r="X430" s="219" t="s">
        <v>297</v>
      </c>
      <c r="Y430" s="210"/>
      <c r="Z430" s="210"/>
      <c r="AA430" s="210"/>
      <c r="AB430" s="210"/>
      <c r="AC430" s="210"/>
      <c r="AD430" s="210"/>
      <c r="AE430" s="210"/>
      <c r="AF430" s="210"/>
      <c r="AG430" s="210" t="s">
        <v>298</v>
      </c>
      <c r="AH430" s="210"/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  <c r="BA430" s="210"/>
      <c r="BB430" s="210"/>
      <c r="BC430" s="210"/>
      <c r="BD430" s="210"/>
      <c r="BE430" s="210"/>
      <c r="BF430" s="210"/>
      <c r="BG430" s="210"/>
      <c r="BH430" s="210"/>
    </row>
    <row r="431" spans="1:60" outlineLevel="1" x14ac:dyDescent="0.2">
      <c r="A431" s="227">
        <v>169</v>
      </c>
      <c r="B431" s="228" t="s">
        <v>1624</v>
      </c>
      <c r="C431" s="246" t="s">
        <v>1625</v>
      </c>
      <c r="D431" s="229" t="s">
        <v>0</v>
      </c>
      <c r="E431" s="230">
        <v>32.299999999999997</v>
      </c>
      <c r="F431" s="231"/>
      <c r="G431" s="232">
        <f>ROUND(E431*F431,2)</f>
        <v>0</v>
      </c>
      <c r="H431" s="231"/>
      <c r="I431" s="232">
        <f>ROUND(E431*H431,2)</f>
        <v>0</v>
      </c>
      <c r="J431" s="231"/>
      <c r="K431" s="232">
        <f>ROUND(E431*J431,2)</f>
        <v>0</v>
      </c>
      <c r="L431" s="232">
        <v>21</v>
      </c>
      <c r="M431" s="232">
        <f>G431*(1+L431/100)</f>
        <v>0</v>
      </c>
      <c r="N431" s="232">
        <v>0</v>
      </c>
      <c r="O431" s="232">
        <f>ROUND(E431*N431,2)</f>
        <v>0</v>
      </c>
      <c r="P431" s="232">
        <v>0</v>
      </c>
      <c r="Q431" s="232">
        <f>ROUND(E431*P431,2)</f>
        <v>0</v>
      </c>
      <c r="R431" s="232"/>
      <c r="S431" s="232" t="s">
        <v>296</v>
      </c>
      <c r="T431" s="233" t="s">
        <v>231</v>
      </c>
      <c r="U431" s="219">
        <v>0</v>
      </c>
      <c r="V431" s="219">
        <f>ROUND(E431*U431,2)</f>
        <v>0</v>
      </c>
      <c r="W431" s="219"/>
      <c r="X431" s="219" t="s">
        <v>297</v>
      </c>
      <c r="Y431" s="210"/>
      <c r="Z431" s="210"/>
      <c r="AA431" s="210"/>
      <c r="AB431" s="210"/>
      <c r="AC431" s="210"/>
      <c r="AD431" s="210"/>
      <c r="AE431" s="210"/>
      <c r="AF431" s="210"/>
      <c r="AG431" s="210" t="s">
        <v>393</v>
      </c>
      <c r="AH431" s="210"/>
      <c r="AI431" s="210"/>
      <c r="AJ431" s="210"/>
      <c r="AK431" s="210"/>
      <c r="AL431" s="210"/>
      <c r="AM431" s="210"/>
      <c r="AN431" s="210"/>
      <c r="AO431" s="210"/>
      <c r="AP431" s="210"/>
      <c r="AQ431" s="210"/>
      <c r="AR431" s="210"/>
      <c r="AS431" s="210"/>
      <c r="AT431" s="210"/>
      <c r="AU431" s="210"/>
      <c r="AV431" s="210"/>
      <c r="AW431" s="210"/>
      <c r="AX431" s="210"/>
      <c r="AY431" s="210"/>
      <c r="AZ431" s="210"/>
      <c r="BA431" s="210"/>
      <c r="BB431" s="210"/>
      <c r="BC431" s="210"/>
      <c r="BD431" s="210"/>
      <c r="BE431" s="210"/>
      <c r="BF431" s="210"/>
      <c r="BG431" s="210"/>
      <c r="BH431" s="210"/>
    </row>
    <row r="432" spans="1:60" outlineLevel="1" x14ac:dyDescent="0.2">
      <c r="A432" s="217"/>
      <c r="B432" s="218"/>
      <c r="C432" s="257" t="s">
        <v>524</v>
      </c>
      <c r="D432" s="253"/>
      <c r="E432" s="254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  <c r="X432" s="219"/>
      <c r="Y432" s="210"/>
      <c r="Z432" s="210"/>
      <c r="AA432" s="210"/>
      <c r="AB432" s="210"/>
      <c r="AC432" s="210"/>
      <c r="AD432" s="210"/>
      <c r="AE432" s="210"/>
      <c r="AF432" s="210"/>
      <c r="AG432" s="210" t="s">
        <v>300</v>
      </c>
      <c r="AH432" s="210">
        <v>0</v>
      </c>
      <c r="AI432" s="210"/>
      <c r="AJ432" s="210"/>
      <c r="AK432" s="210"/>
      <c r="AL432" s="210"/>
      <c r="AM432" s="210"/>
      <c r="AN432" s="210"/>
      <c r="AO432" s="210"/>
      <c r="AP432" s="210"/>
      <c r="AQ432" s="210"/>
      <c r="AR432" s="210"/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  <c r="BH432" s="210"/>
    </row>
    <row r="433" spans="1:60" outlineLevel="1" x14ac:dyDescent="0.2">
      <c r="A433" s="217"/>
      <c r="B433" s="218"/>
      <c r="C433" s="257" t="s">
        <v>1626</v>
      </c>
      <c r="D433" s="253"/>
      <c r="E433" s="254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  <c r="X433" s="219"/>
      <c r="Y433" s="210"/>
      <c r="Z433" s="210"/>
      <c r="AA433" s="210"/>
      <c r="AB433" s="210"/>
      <c r="AC433" s="210"/>
      <c r="AD433" s="210"/>
      <c r="AE433" s="210"/>
      <c r="AF433" s="210"/>
      <c r="AG433" s="210" t="s">
        <v>300</v>
      </c>
      <c r="AH433" s="210">
        <v>0</v>
      </c>
      <c r="AI433" s="210"/>
      <c r="AJ433" s="210"/>
      <c r="AK433" s="210"/>
      <c r="AL433" s="210"/>
      <c r="AM433" s="210"/>
      <c r="AN433" s="210"/>
      <c r="AO433" s="210"/>
      <c r="AP433" s="210"/>
      <c r="AQ433" s="210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  <c r="BH433" s="210"/>
    </row>
    <row r="434" spans="1:60" outlineLevel="1" x14ac:dyDescent="0.2">
      <c r="A434" s="217"/>
      <c r="B434" s="218"/>
      <c r="C434" s="257" t="s">
        <v>1627</v>
      </c>
      <c r="D434" s="253"/>
      <c r="E434" s="254">
        <v>32.299999999999997</v>
      </c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  <c r="R434" s="219"/>
      <c r="S434" s="219"/>
      <c r="T434" s="219"/>
      <c r="U434" s="219"/>
      <c r="V434" s="219"/>
      <c r="W434" s="219"/>
      <c r="X434" s="219"/>
      <c r="Y434" s="210"/>
      <c r="Z434" s="210"/>
      <c r="AA434" s="210"/>
      <c r="AB434" s="210"/>
      <c r="AC434" s="210"/>
      <c r="AD434" s="210"/>
      <c r="AE434" s="210"/>
      <c r="AF434" s="210"/>
      <c r="AG434" s="210" t="s">
        <v>300</v>
      </c>
      <c r="AH434" s="210">
        <v>0</v>
      </c>
      <c r="AI434" s="210"/>
      <c r="AJ434" s="210"/>
      <c r="AK434" s="210"/>
      <c r="AL434" s="210"/>
      <c r="AM434" s="210"/>
      <c r="AN434" s="210"/>
      <c r="AO434" s="210"/>
      <c r="AP434" s="210"/>
      <c r="AQ434" s="210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  <c r="BH434" s="210"/>
    </row>
    <row r="435" spans="1:60" x14ac:dyDescent="0.2">
      <c r="A435" s="221" t="s">
        <v>225</v>
      </c>
      <c r="B435" s="222" t="s">
        <v>160</v>
      </c>
      <c r="C435" s="245" t="s">
        <v>161</v>
      </c>
      <c r="D435" s="223"/>
      <c r="E435" s="224"/>
      <c r="F435" s="225"/>
      <c r="G435" s="225">
        <f>SUMIF(AG436:AG449,"&lt;&gt;NOR",G436:G449)</f>
        <v>0</v>
      </c>
      <c r="H435" s="225"/>
      <c r="I435" s="225">
        <f>SUM(I436:I449)</f>
        <v>0</v>
      </c>
      <c r="J435" s="225"/>
      <c r="K435" s="225">
        <f>SUM(K436:K449)</f>
        <v>0</v>
      </c>
      <c r="L435" s="225"/>
      <c r="M435" s="225">
        <f>SUM(M436:M449)</f>
        <v>0</v>
      </c>
      <c r="N435" s="225"/>
      <c r="O435" s="225">
        <f>SUM(O436:O449)</f>
        <v>0.02</v>
      </c>
      <c r="P435" s="225"/>
      <c r="Q435" s="225">
        <f>SUM(Q436:Q449)</f>
        <v>0</v>
      </c>
      <c r="R435" s="225"/>
      <c r="S435" s="225"/>
      <c r="T435" s="226"/>
      <c r="U435" s="220"/>
      <c r="V435" s="220">
        <f>SUM(V436:V449)</f>
        <v>13.66</v>
      </c>
      <c r="W435" s="220"/>
      <c r="X435" s="220"/>
      <c r="AG435" t="s">
        <v>226</v>
      </c>
    </row>
    <row r="436" spans="1:60" ht="22.5" outlineLevel="1" x14ac:dyDescent="0.2">
      <c r="A436" s="237">
        <v>170</v>
      </c>
      <c r="B436" s="238" t="s">
        <v>1628</v>
      </c>
      <c r="C436" s="249" t="s">
        <v>1629</v>
      </c>
      <c r="D436" s="239" t="s">
        <v>371</v>
      </c>
      <c r="E436" s="240">
        <v>2</v>
      </c>
      <c r="F436" s="241"/>
      <c r="G436" s="242">
        <f>ROUND(E436*F436,2)</f>
        <v>0</v>
      </c>
      <c r="H436" s="241"/>
      <c r="I436" s="242">
        <f>ROUND(E436*H436,2)</f>
        <v>0</v>
      </c>
      <c r="J436" s="241"/>
      <c r="K436" s="242">
        <f>ROUND(E436*J436,2)</f>
        <v>0</v>
      </c>
      <c r="L436" s="242">
        <v>21</v>
      </c>
      <c r="M436" s="242">
        <f>G436*(1+L436/100)</f>
        <v>0</v>
      </c>
      <c r="N436" s="242">
        <v>0</v>
      </c>
      <c r="O436" s="242">
        <f>ROUND(E436*N436,2)</f>
        <v>0</v>
      </c>
      <c r="P436" s="242">
        <v>0</v>
      </c>
      <c r="Q436" s="242">
        <f>ROUND(E436*P436,2)</f>
        <v>0</v>
      </c>
      <c r="R436" s="242"/>
      <c r="S436" s="242" t="s">
        <v>296</v>
      </c>
      <c r="T436" s="243" t="s">
        <v>231</v>
      </c>
      <c r="U436" s="219">
        <v>0.26800000000000002</v>
      </c>
      <c r="V436" s="219">
        <f>ROUND(E436*U436,2)</f>
        <v>0.54</v>
      </c>
      <c r="W436" s="219"/>
      <c r="X436" s="219" t="s">
        <v>297</v>
      </c>
      <c r="Y436" s="210"/>
      <c r="Z436" s="210"/>
      <c r="AA436" s="210"/>
      <c r="AB436" s="210"/>
      <c r="AC436" s="210"/>
      <c r="AD436" s="210"/>
      <c r="AE436" s="210"/>
      <c r="AF436" s="210"/>
      <c r="AG436" s="210" t="s">
        <v>298</v>
      </c>
      <c r="AH436" s="210"/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</row>
    <row r="437" spans="1:60" ht="22.5" outlineLevel="1" x14ac:dyDescent="0.2">
      <c r="A437" s="237">
        <v>171</v>
      </c>
      <c r="B437" s="238" t="s">
        <v>1630</v>
      </c>
      <c r="C437" s="249" t="s">
        <v>1631</v>
      </c>
      <c r="D437" s="239" t="s">
        <v>371</v>
      </c>
      <c r="E437" s="240">
        <v>2</v>
      </c>
      <c r="F437" s="241"/>
      <c r="G437" s="242">
        <f>ROUND(E437*F437,2)</f>
        <v>0</v>
      </c>
      <c r="H437" s="241"/>
      <c r="I437" s="242">
        <f>ROUND(E437*H437,2)</f>
        <v>0</v>
      </c>
      <c r="J437" s="241"/>
      <c r="K437" s="242">
        <f>ROUND(E437*J437,2)</f>
        <v>0</v>
      </c>
      <c r="L437" s="242">
        <v>21</v>
      </c>
      <c r="M437" s="242">
        <f>G437*(1+L437/100)</f>
        <v>0</v>
      </c>
      <c r="N437" s="242">
        <v>0</v>
      </c>
      <c r="O437" s="242">
        <f>ROUND(E437*N437,2)</f>
        <v>0</v>
      </c>
      <c r="P437" s="242">
        <v>0</v>
      </c>
      <c r="Q437" s="242">
        <f>ROUND(E437*P437,2)</f>
        <v>0</v>
      </c>
      <c r="R437" s="242"/>
      <c r="S437" s="242" t="s">
        <v>230</v>
      </c>
      <c r="T437" s="243" t="s">
        <v>231</v>
      </c>
      <c r="U437" s="219">
        <v>0.86799999999999999</v>
      </c>
      <c r="V437" s="219">
        <f>ROUND(E437*U437,2)</f>
        <v>1.74</v>
      </c>
      <c r="W437" s="219"/>
      <c r="X437" s="219" t="s">
        <v>297</v>
      </c>
      <c r="Y437" s="210"/>
      <c r="Z437" s="210"/>
      <c r="AA437" s="210"/>
      <c r="AB437" s="210"/>
      <c r="AC437" s="210"/>
      <c r="AD437" s="210"/>
      <c r="AE437" s="210"/>
      <c r="AF437" s="210"/>
      <c r="AG437" s="210" t="s">
        <v>298</v>
      </c>
      <c r="AH437" s="210"/>
      <c r="AI437" s="210"/>
      <c r="AJ437" s="210"/>
      <c r="AK437" s="210"/>
      <c r="AL437" s="210"/>
      <c r="AM437" s="210"/>
      <c r="AN437" s="210"/>
      <c r="AO437" s="210"/>
      <c r="AP437" s="210"/>
      <c r="AQ437" s="210"/>
      <c r="AR437" s="210"/>
      <c r="AS437" s="210"/>
      <c r="AT437" s="210"/>
      <c r="AU437" s="210"/>
      <c r="AV437" s="210"/>
      <c r="AW437" s="210"/>
      <c r="AX437" s="210"/>
      <c r="AY437" s="210"/>
      <c r="AZ437" s="210"/>
      <c r="BA437" s="210"/>
      <c r="BB437" s="210"/>
      <c r="BC437" s="210"/>
      <c r="BD437" s="210"/>
      <c r="BE437" s="210"/>
      <c r="BF437" s="210"/>
      <c r="BG437" s="210"/>
      <c r="BH437" s="210"/>
    </row>
    <row r="438" spans="1:60" ht="22.5" outlineLevel="1" x14ac:dyDescent="0.2">
      <c r="A438" s="237">
        <v>172</v>
      </c>
      <c r="B438" s="238" t="s">
        <v>1632</v>
      </c>
      <c r="C438" s="249" t="s">
        <v>1633</v>
      </c>
      <c r="D438" s="239" t="s">
        <v>371</v>
      </c>
      <c r="E438" s="240">
        <v>13</v>
      </c>
      <c r="F438" s="241"/>
      <c r="G438" s="242">
        <f>ROUND(E438*F438,2)</f>
        <v>0</v>
      </c>
      <c r="H438" s="241"/>
      <c r="I438" s="242">
        <f>ROUND(E438*H438,2)</f>
        <v>0</v>
      </c>
      <c r="J438" s="241"/>
      <c r="K438" s="242">
        <f>ROUND(E438*J438,2)</f>
        <v>0</v>
      </c>
      <c r="L438" s="242">
        <v>21</v>
      </c>
      <c r="M438" s="242">
        <f>G438*(1+L438/100)</f>
        <v>0</v>
      </c>
      <c r="N438" s="242">
        <v>0</v>
      </c>
      <c r="O438" s="242">
        <f>ROUND(E438*N438,2)</f>
        <v>0</v>
      </c>
      <c r="P438" s="242">
        <v>0</v>
      </c>
      <c r="Q438" s="242">
        <f>ROUND(E438*P438,2)</f>
        <v>0</v>
      </c>
      <c r="R438" s="242"/>
      <c r="S438" s="242" t="s">
        <v>296</v>
      </c>
      <c r="T438" s="243" t="s">
        <v>231</v>
      </c>
      <c r="U438" s="219">
        <v>6.2E-2</v>
      </c>
      <c r="V438" s="219">
        <f>ROUND(E438*U438,2)</f>
        <v>0.81</v>
      </c>
      <c r="W438" s="219"/>
      <c r="X438" s="219" t="s">
        <v>297</v>
      </c>
      <c r="Y438" s="210"/>
      <c r="Z438" s="210"/>
      <c r="AA438" s="210"/>
      <c r="AB438" s="210"/>
      <c r="AC438" s="210"/>
      <c r="AD438" s="210"/>
      <c r="AE438" s="210"/>
      <c r="AF438" s="210"/>
      <c r="AG438" s="210" t="s">
        <v>298</v>
      </c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  <c r="BH438" s="210"/>
    </row>
    <row r="439" spans="1:60" ht="33.75" outlineLevel="1" x14ac:dyDescent="0.2">
      <c r="A439" s="237">
        <v>173</v>
      </c>
      <c r="B439" s="238" t="s">
        <v>1634</v>
      </c>
      <c r="C439" s="249" t="s">
        <v>1635</v>
      </c>
      <c r="D439" s="239" t="s">
        <v>344</v>
      </c>
      <c r="E439" s="240">
        <v>55</v>
      </c>
      <c r="F439" s="241"/>
      <c r="G439" s="242">
        <f>ROUND(E439*F439,2)</f>
        <v>0</v>
      </c>
      <c r="H439" s="241"/>
      <c r="I439" s="242">
        <f>ROUND(E439*H439,2)</f>
        <v>0</v>
      </c>
      <c r="J439" s="241"/>
      <c r="K439" s="242">
        <f>ROUND(E439*J439,2)</f>
        <v>0</v>
      </c>
      <c r="L439" s="242">
        <v>21</v>
      </c>
      <c r="M439" s="242">
        <f>G439*(1+L439/100)</f>
        <v>0</v>
      </c>
      <c r="N439" s="242">
        <v>0</v>
      </c>
      <c r="O439" s="242">
        <f>ROUND(E439*N439,2)</f>
        <v>0</v>
      </c>
      <c r="P439" s="242">
        <v>0</v>
      </c>
      <c r="Q439" s="242">
        <f>ROUND(E439*P439,2)</f>
        <v>0</v>
      </c>
      <c r="R439" s="242"/>
      <c r="S439" s="242" t="s">
        <v>296</v>
      </c>
      <c r="T439" s="243" t="s">
        <v>231</v>
      </c>
      <c r="U439" s="219">
        <v>3.1E-2</v>
      </c>
      <c r="V439" s="219">
        <f>ROUND(E439*U439,2)</f>
        <v>1.71</v>
      </c>
      <c r="W439" s="219"/>
      <c r="X439" s="219" t="s">
        <v>297</v>
      </c>
      <c r="Y439" s="210"/>
      <c r="Z439" s="210"/>
      <c r="AA439" s="210"/>
      <c r="AB439" s="210"/>
      <c r="AC439" s="210"/>
      <c r="AD439" s="210"/>
      <c r="AE439" s="210"/>
      <c r="AF439" s="210"/>
      <c r="AG439" s="210" t="s">
        <v>298</v>
      </c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</row>
    <row r="440" spans="1:60" outlineLevel="1" x14ac:dyDescent="0.2">
      <c r="A440" s="237">
        <v>174</v>
      </c>
      <c r="B440" s="238" t="s">
        <v>1636</v>
      </c>
      <c r="C440" s="249" t="s">
        <v>1637</v>
      </c>
      <c r="D440" s="239" t="s">
        <v>344</v>
      </c>
      <c r="E440" s="240">
        <v>55</v>
      </c>
      <c r="F440" s="241"/>
      <c r="G440" s="242">
        <f>ROUND(E440*F440,2)</f>
        <v>0</v>
      </c>
      <c r="H440" s="241"/>
      <c r="I440" s="242">
        <f>ROUND(E440*H440,2)</f>
        <v>0</v>
      </c>
      <c r="J440" s="241"/>
      <c r="K440" s="242">
        <f>ROUND(E440*J440,2)</f>
        <v>0</v>
      </c>
      <c r="L440" s="242">
        <v>21</v>
      </c>
      <c r="M440" s="242">
        <f>G440*(1+L440/100)</f>
        <v>0</v>
      </c>
      <c r="N440" s="242">
        <v>0</v>
      </c>
      <c r="O440" s="242">
        <f>ROUND(E440*N440,2)</f>
        <v>0</v>
      </c>
      <c r="P440" s="242">
        <v>0</v>
      </c>
      <c r="Q440" s="242">
        <f>ROUND(E440*P440,2)</f>
        <v>0</v>
      </c>
      <c r="R440" s="242"/>
      <c r="S440" s="242" t="s">
        <v>296</v>
      </c>
      <c r="T440" s="243" t="s">
        <v>231</v>
      </c>
      <c r="U440" s="219">
        <v>5.1999999999999998E-2</v>
      </c>
      <c r="V440" s="219">
        <f>ROUND(E440*U440,2)</f>
        <v>2.86</v>
      </c>
      <c r="W440" s="219"/>
      <c r="X440" s="219" t="s">
        <v>297</v>
      </c>
      <c r="Y440" s="210"/>
      <c r="Z440" s="210"/>
      <c r="AA440" s="210"/>
      <c r="AB440" s="210"/>
      <c r="AC440" s="210"/>
      <c r="AD440" s="210"/>
      <c r="AE440" s="210"/>
      <c r="AF440" s="210"/>
      <c r="AG440" s="210" t="s">
        <v>298</v>
      </c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</row>
    <row r="441" spans="1:60" outlineLevel="1" x14ac:dyDescent="0.2">
      <c r="A441" s="227">
        <v>175</v>
      </c>
      <c r="B441" s="228" t="s">
        <v>1638</v>
      </c>
      <c r="C441" s="246" t="s">
        <v>1639</v>
      </c>
      <c r="D441" s="229" t="s">
        <v>0</v>
      </c>
      <c r="E441" s="230">
        <v>73.161000000000001</v>
      </c>
      <c r="F441" s="231"/>
      <c r="G441" s="232">
        <f>ROUND(E441*F441,2)</f>
        <v>0</v>
      </c>
      <c r="H441" s="231"/>
      <c r="I441" s="232">
        <f>ROUND(E441*H441,2)</f>
        <v>0</v>
      </c>
      <c r="J441" s="231"/>
      <c r="K441" s="232">
        <f>ROUND(E441*J441,2)</f>
        <v>0</v>
      </c>
      <c r="L441" s="232">
        <v>21</v>
      </c>
      <c r="M441" s="232">
        <f>G441*(1+L441/100)</f>
        <v>0</v>
      </c>
      <c r="N441" s="232">
        <v>0</v>
      </c>
      <c r="O441" s="232">
        <f>ROUND(E441*N441,2)</f>
        <v>0</v>
      </c>
      <c r="P441" s="232">
        <v>0</v>
      </c>
      <c r="Q441" s="232">
        <f>ROUND(E441*P441,2)</f>
        <v>0</v>
      </c>
      <c r="R441" s="232"/>
      <c r="S441" s="232" t="s">
        <v>296</v>
      </c>
      <c r="T441" s="233" t="s">
        <v>231</v>
      </c>
      <c r="U441" s="219">
        <v>0</v>
      </c>
      <c r="V441" s="219">
        <f>ROUND(E441*U441,2)</f>
        <v>0</v>
      </c>
      <c r="W441" s="219"/>
      <c r="X441" s="219" t="s">
        <v>297</v>
      </c>
      <c r="Y441" s="210"/>
      <c r="Z441" s="210"/>
      <c r="AA441" s="210"/>
      <c r="AB441" s="210"/>
      <c r="AC441" s="210"/>
      <c r="AD441" s="210"/>
      <c r="AE441" s="210"/>
      <c r="AF441" s="210"/>
      <c r="AG441" s="210" t="s">
        <v>393</v>
      </c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</row>
    <row r="442" spans="1:60" outlineLevel="1" x14ac:dyDescent="0.2">
      <c r="A442" s="217"/>
      <c r="B442" s="218"/>
      <c r="C442" s="257" t="s">
        <v>524</v>
      </c>
      <c r="D442" s="253"/>
      <c r="E442" s="254"/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19"/>
      <c r="X442" s="219"/>
      <c r="Y442" s="210"/>
      <c r="Z442" s="210"/>
      <c r="AA442" s="210"/>
      <c r="AB442" s="210"/>
      <c r="AC442" s="210"/>
      <c r="AD442" s="210"/>
      <c r="AE442" s="210"/>
      <c r="AF442" s="210"/>
      <c r="AG442" s="210" t="s">
        <v>300</v>
      </c>
      <c r="AH442" s="210">
        <v>0</v>
      </c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</row>
    <row r="443" spans="1:60" outlineLevel="1" x14ac:dyDescent="0.2">
      <c r="A443" s="217"/>
      <c r="B443" s="218"/>
      <c r="C443" s="257" t="s">
        <v>1640</v>
      </c>
      <c r="D443" s="253"/>
      <c r="E443" s="254"/>
      <c r="F443" s="219"/>
      <c r="G443" s="219"/>
      <c r="H443" s="219"/>
      <c r="I443" s="219"/>
      <c r="J443" s="219"/>
      <c r="K443" s="219"/>
      <c r="L443" s="219"/>
      <c r="M443" s="219"/>
      <c r="N443" s="219"/>
      <c r="O443" s="219"/>
      <c r="P443" s="219"/>
      <c r="Q443" s="219"/>
      <c r="R443" s="219"/>
      <c r="S443" s="219"/>
      <c r="T443" s="219"/>
      <c r="U443" s="219"/>
      <c r="V443" s="219"/>
      <c r="W443" s="219"/>
      <c r="X443" s="219"/>
      <c r="Y443" s="210"/>
      <c r="Z443" s="210"/>
      <c r="AA443" s="210"/>
      <c r="AB443" s="210"/>
      <c r="AC443" s="210"/>
      <c r="AD443" s="210"/>
      <c r="AE443" s="210"/>
      <c r="AF443" s="210"/>
      <c r="AG443" s="210" t="s">
        <v>300</v>
      </c>
      <c r="AH443" s="210">
        <v>0</v>
      </c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  <c r="BH443" s="210"/>
    </row>
    <row r="444" spans="1:60" outlineLevel="1" x14ac:dyDescent="0.2">
      <c r="A444" s="217"/>
      <c r="B444" s="218"/>
      <c r="C444" s="257" t="s">
        <v>1641</v>
      </c>
      <c r="D444" s="253"/>
      <c r="E444" s="254">
        <v>73.16</v>
      </c>
      <c r="F444" s="219"/>
      <c r="G444" s="219"/>
      <c r="H444" s="219"/>
      <c r="I444" s="219"/>
      <c r="J444" s="219"/>
      <c r="K444" s="219"/>
      <c r="L444" s="219"/>
      <c r="M444" s="219"/>
      <c r="N444" s="219"/>
      <c r="O444" s="219"/>
      <c r="P444" s="219"/>
      <c r="Q444" s="219"/>
      <c r="R444" s="219"/>
      <c r="S444" s="219"/>
      <c r="T444" s="219"/>
      <c r="U444" s="219"/>
      <c r="V444" s="219"/>
      <c r="W444" s="219"/>
      <c r="X444" s="219"/>
      <c r="Y444" s="210"/>
      <c r="Z444" s="210"/>
      <c r="AA444" s="210"/>
      <c r="AB444" s="210"/>
      <c r="AC444" s="210"/>
      <c r="AD444" s="210"/>
      <c r="AE444" s="210"/>
      <c r="AF444" s="210"/>
      <c r="AG444" s="210" t="s">
        <v>300</v>
      </c>
      <c r="AH444" s="210">
        <v>0</v>
      </c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  <c r="BH444" s="210"/>
    </row>
    <row r="445" spans="1:60" outlineLevel="1" x14ac:dyDescent="0.2">
      <c r="A445" s="237">
        <v>176</v>
      </c>
      <c r="B445" s="238" t="s">
        <v>1642</v>
      </c>
      <c r="C445" s="249" t="s">
        <v>1643</v>
      </c>
      <c r="D445" s="239" t="s">
        <v>1440</v>
      </c>
      <c r="E445" s="240">
        <v>6</v>
      </c>
      <c r="F445" s="241"/>
      <c r="G445" s="242">
        <f>ROUND(E445*F445,2)</f>
        <v>0</v>
      </c>
      <c r="H445" s="241"/>
      <c r="I445" s="242">
        <f>ROUND(E445*H445,2)</f>
        <v>0</v>
      </c>
      <c r="J445" s="241"/>
      <c r="K445" s="242">
        <f>ROUND(E445*J445,2)</f>
        <v>0</v>
      </c>
      <c r="L445" s="242">
        <v>21</v>
      </c>
      <c r="M445" s="242">
        <f>G445*(1+L445/100)</f>
        <v>0</v>
      </c>
      <c r="N445" s="242">
        <v>0</v>
      </c>
      <c r="O445" s="242">
        <f>ROUND(E445*N445,2)</f>
        <v>0</v>
      </c>
      <c r="P445" s="242">
        <v>0</v>
      </c>
      <c r="Q445" s="242">
        <f>ROUND(E445*P445,2)</f>
        <v>0</v>
      </c>
      <c r="R445" s="242"/>
      <c r="S445" s="242" t="s">
        <v>230</v>
      </c>
      <c r="T445" s="243" t="s">
        <v>231</v>
      </c>
      <c r="U445" s="219">
        <v>1</v>
      </c>
      <c r="V445" s="219">
        <f>ROUND(E445*U445,2)</f>
        <v>6</v>
      </c>
      <c r="W445" s="219"/>
      <c r="X445" s="219" t="s">
        <v>1113</v>
      </c>
      <c r="Y445" s="210"/>
      <c r="Z445" s="210"/>
      <c r="AA445" s="210"/>
      <c r="AB445" s="210"/>
      <c r="AC445" s="210"/>
      <c r="AD445" s="210"/>
      <c r="AE445" s="210"/>
      <c r="AF445" s="210"/>
      <c r="AG445" s="210" t="s">
        <v>1644</v>
      </c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</row>
    <row r="446" spans="1:60" ht="33.75" outlineLevel="1" x14ac:dyDescent="0.2">
      <c r="A446" s="227">
        <v>177</v>
      </c>
      <c r="B446" s="228" t="s">
        <v>1645</v>
      </c>
      <c r="C446" s="246" t="s">
        <v>1646</v>
      </c>
      <c r="D446" s="229" t="s">
        <v>371</v>
      </c>
      <c r="E446" s="230">
        <v>1</v>
      </c>
      <c r="F446" s="231"/>
      <c r="G446" s="232">
        <f>ROUND(E446*F446,2)</f>
        <v>0</v>
      </c>
      <c r="H446" s="231"/>
      <c r="I446" s="232">
        <f>ROUND(E446*H446,2)</f>
        <v>0</v>
      </c>
      <c r="J446" s="231"/>
      <c r="K446" s="232">
        <f>ROUND(E446*J446,2)</f>
        <v>0</v>
      </c>
      <c r="L446" s="232">
        <v>21</v>
      </c>
      <c r="M446" s="232">
        <f>G446*(1+L446/100)</f>
        <v>0</v>
      </c>
      <c r="N446" s="232">
        <v>8.6400000000000001E-3</v>
      </c>
      <c r="O446" s="232">
        <f>ROUND(E446*N446,2)</f>
        <v>0.01</v>
      </c>
      <c r="P446" s="232">
        <v>0</v>
      </c>
      <c r="Q446" s="232">
        <f>ROUND(E446*P446,2)</f>
        <v>0</v>
      </c>
      <c r="R446" s="232"/>
      <c r="S446" s="232" t="s">
        <v>230</v>
      </c>
      <c r="T446" s="233" t="s">
        <v>231</v>
      </c>
      <c r="U446" s="219">
        <v>0</v>
      </c>
      <c r="V446" s="219">
        <f>ROUND(E446*U446,2)</f>
        <v>0</v>
      </c>
      <c r="W446" s="219"/>
      <c r="X446" s="219" t="s">
        <v>471</v>
      </c>
      <c r="Y446" s="210"/>
      <c r="Z446" s="210"/>
      <c r="AA446" s="210"/>
      <c r="AB446" s="210"/>
      <c r="AC446" s="210"/>
      <c r="AD446" s="210"/>
      <c r="AE446" s="210"/>
      <c r="AF446" s="210"/>
      <c r="AG446" s="210" t="s">
        <v>472</v>
      </c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</row>
    <row r="447" spans="1:60" outlineLevel="1" x14ac:dyDescent="0.2">
      <c r="A447" s="217"/>
      <c r="B447" s="218"/>
      <c r="C447" s="247" t="s">
        <v>1647</v>
      </c>
      <c r="D447" s="234"/>
      <c r="E447" s="234"/>
      <c r="F447" s="234"/>
      <c r="G447" s="234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  <c r="X447" s="219"/>
      <c r="Y447" s="210"/>
      <c r="Z447" s="210"/>
      <c r="AA447" s="210"/>
      <c r="AB447" s="210"/>
      <c r="AC447" s="210"/>
      <c r="AD447" s="210"/>
      <c r="AE447" s="210"/>
      <c r="AF447" s="210"/>
      <c r="AG447" s="210" t="s">
        <v>235</v>
      </c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</row>
    <row r="448" spans="1:60" ht="33.75" outlineLevel="1" x14ac:dyDescent="0.2">
      <c r="A448" s="227">
        <v>178</v>
      </c>
      <c r="B448" s="228" t="s">
        <v>1648</v>
      </c>
      <c r="C448" s="246" t="s">
        <v>1649</v>
      </c>
      <c r="D448" s="229" t="s">
        <v>371</v>
      </c>
      <c r="E448" s="230">
        <v>1</v>
      </c>
      <c r="F448" s="231"/>
      <c r="G448" s="232">
        <f>ROUND(E448*F448,2)</f>
        <v>0</v>
      </c>
      <c r="H448" s="231"/>
      <c r="I448" s="232">
        <f>ROUND(E448*H448,2)</f>
        <v>0</v>
      </c>
      <c r="J448" s="231"/>
      <c r="K448" s="232">
        <f>ROUND(E448*J448,2)</f>
        <v>0</v>
      </c>
      <c r="L448" s="232">
        <v>21</v>
      </c>
      <c r="M448" s="232">
        <f>G448*(1+L448/100)</f>
        <v>0</v>
      </c>
      <c r="N448" s="232">
        <v>1.0800000000000001E-2</v>
      </c>
      <c r="O448" s="232">
        <f>ROUND(E448*N448,2)</f>
        <v>0.01</v>
      </c>
      <c r="P448" s="232">
        <v>0</v>
      </c>
      <c r="Q448" s="232">
        <f>ROUND(E448*P448,2)</f>
        <v>0</v>
      </c>
      <c r="R448" s="232"/>
      <c r="S448" s="232" t="s">
        <v>230</v>
      </c>
      <c r="T448" s="233" t="s">
        <v>231</v>
      </c>
      <c r="U448" s="219">
        <v>0</v>
      </c>
      <c r="V448" s="219">
        <f>ROUND(E448*U448,2)</f>
        <v>0</v>
      </c>
      <c r="W448" s="219"/>
      <c r="X448" s="219" t="s">
        <v>471</v>
      </c>
      <c r="Y448" s="210"/>
      <c r="Z448" s="210"/>
      <c r="AA448" s="210"/>
      <c r="AB448" s="210"/>
      <c r="AC448" s="210"/>
      <c r="AD448" s="210"/>
      <c r="AE448" s="210"/>
      <c r="AF448" s="210"/>
      <c r="AG448" s="210" t="s">
        <v>472</v>
      </c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</row>
    <row r="449" spans="1:60" outlineLevel="1" x14ac:dyDescent="0.2">
      <c r="A449" s="217"/>
      <c r="B449" s="218"/>
      <c r="C449" s="247" t="s">
        <v>1647</v>
      </c>
      <c r="D449" s="234"/>
      <c r="E449" s="234"/>
      <c r="F449" s="234"/>
      <c r="G449" s="234"/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  <c r="R449" s="219"/>
      <c r="S449" s="219"/>
      <c r="T449" s="219"/>
      <c r="U449" s="219"/>
      <c r="V449" s="219"/>
      <c r="W449" s="219"/>
      <c r="X449" s="219"/>
      <c r="Y449" s="210"/>
      <c r="Z449" s="210"/>
      <c r="AA449" s="210"/>
      <c r="AB449" s="210"/>
      <c r="AC449" s="210"/>
      <c r="AD449" s="210"/>
      <c r="AE449" s="210"/>
      <c r="AF449" s="210"/>
      <c r="AG449" s="210" t="s">
        <v>235</v>
      </c>
      <c r="AH449" s="210"/>
      <c r="AI449" s="210"/>
      <c r="AJ449" s="210"/>
      <c r="AK449" s="210"/>
      <c r="AL449" s="210"/>
      <c r="AM449" s="210"/>
      <c r="AN449" s="210"/>
      <c r="AO449" s="210"/>
      <c r="AP449" s="210"/>
      <c r="AQ449" s="210"/>
      <c r="AR449" s="210"/>
      <c r="AS449" s="210"/>
      <c r="AT449" s="210"/>
      <c r="AU449" s="210"/>
      <c r="AV449" s="210"/>
      <c r="AW449" s="210"/>
      <c r="AX449" s="210"/>
      <c r="AY449" s="210"/>
      <c r="AZ449" s="210"/>
      <c r="BA449" s="210"/>
      <c r="BB449" s="210"/>
      <c r="BC449" s="210"/>
      <c r="BD449" s="210"/>
      <c r="BE449" s="210"/>
      <c r="BF449" s="210"/>
      <c r="BG449" s="210"/>
      <c r="BH449" s="210"/>
    </row>
    <row r="450" spans="1:60" x14ac:dyDescent="0.2">
      <c r="A450" s="221" t="s">
        <v>225</v>
      </c>
      <c r="B450" s="222" t="s">
        <v>162</v>
      </c>
      <c r="C450" s="245" t="s">
        <v>163</v>
      </c>
      <c r="D450" s="223"/>
      <c r="E450" s="224"/>
      <c r="F450" s="225"/>
      <c r="G450" s="225">
        <f>SUMIF(AG451:AG462,"&lt;&gt;NOR",G451:G462)</f>
        <v>0</v>
      </c>
      <c r="H450" s="225"/>
      <c r="I450" s="225">
        <f>SUM(I451:I462)</f>
        <v>0</v>
      </c>
      <c r="J450" s="225"/>
      <c r="K450" s="225">
        <f>SUM(K451:K462)</f>
        <v>0</v>
      </c>
      <c r="L450" s="225"/>
      <c r="M450" s="225">
        <f>SUM(M451:M462)</f>
        <v>0</v>
      </c>
      <c r="N450" s="225"/>
      <c r="O450" s="225">
        <f>SUM(O451:O462)</f>
        <v>0.13</v>
      </c>
      <c r="P450" s="225"/>
      <c r="Q450" s="225">
        <f>SUM(Q451:Q462)</f>
        <v>0</v>
      </c>
      <c r="R450" s="225"/>
      <c r="S450" s="225"/>
      <c r="T450" s="226"/>
      <c r="U450" s="220"/>
      <c r="V450" s="220">
        <f>SUM(V451:V462)</f>
        <v>3.96</v>
      </c>
      <c r="W450" s="220"/>
      <c r="X450" s="220"/>
      <c r="AG450" t="s">
        <v>226</v>
      </c>
    </row>
    <row r="451" spans="1:60" outlineLevel="1" x14ac:dyDescent="0.2">
      <c r="A451" s="227">
        <v>179</v>
      </c>
      <c r="B451" s="228" t="s">
        <v>464</v>
      </c>
      <c r="C451" s="246" t="s">
        <v>1650</v>
      </c>
      <c r="D451" s="229" t="s">
        <v>371</v>
      </c>
      <c r="E451" s="230">
        <v>10</v>
      </c>
      <c r="F451" s="231"/>
      <c r="G451" s="232">
        <f>ROUND(E451*F451,2)</f>
        <v>0</v>
      </c>
      <c r="H451" s="231"/>
      <c r="I451" s="232">
        <f>ROUND(E451*H451,2)</f>
        <v>0</v>
      </c>
      <c r="J451" s="231"/>
      <c r="K451" s="232">
        <f>ROUND(E451*J451,2)</f>
        <v>0</v>
      </c>
      <c r="L451" s="232">
        <v>21</v>
      </c>
      <c r="M451" s="232">
        <f>G451*(1+L451/100)</f>
        <v>0</v>
      </c>
      <c r="N451" s="232">
        <v>0</v>
      </c>
      <c r="O451" s="232">
        <f>ROUND(E451*N451,2)</f>
        <v>0</v>
      </c>
      <c r="P451" s="232">
        <v>0</v>
      </c>
      <c r="Q451" s="232">
        <f>ROUND(E451*P451,2)</f>
        <v>0</v>
      </c>
      <c r="R451" s="232"/>
      <c r="S451" s="232" t="s">
        <v>230</v>
      </c>
      <c r="T451" s="233" t="s">
        <v>231</v>
      </c>
      <c r="U451" s="219">
        <v>0</v>
      </c>
      <c r="V451" s="219">
        <f>ROUND(E451*U451,2)</f>
        <v>0</v>
      </c>
      <c r="W451" s="219"/>
      <c r="X451" s="219" t="s">
        <v>297</v>
      </c>
      <c r="Y451" s="210"/>
      <c r="Z451" s="210"/>
      <c r="AA451" s="210"/>
      <c r="AB451" s="210"/>
      <c r="AC451" s="210"/>
      <c r="AD451" s="210"/>
      <c r="AE451" s="210"/>
      <c r="AF451" s="210"/>
      <c r="AG451" s="210" t="s">
        <v>298</v>
      </c>
      <c r="AH451" s="210"/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  <c r="BH451" s="210"/>
    </row>
    <row r="452" spans="1:60" outlineLevel="1" x14ac:dyDescent="0.2">
      <c r="A452" s="217"/>
      <c r="B452" s="218"/>
      <c r="C452" s="257" t="s">
        <v>1651</v>
      </c>
      <c r="D452" s="253"/>
      <c r="E452" s="254">
        <v>10</v>
      </c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  <c r="R452" s="219"/>
      <c r="S452" s="219"/>
      <c r="T452" s="219"/>
      <c r="U452" s="219"/>
      <c r="V452" s="219"/>
      <c r="W452" s="219"/>
      <c r="X452" s="219"/>
      <c r="Y452" s="210"/>
      <c r="Z452" s="210"/>
      <c r="AA452" s="210"/>
      <c r="AB452" s="210"/>
      <c r="AC452" s="210"/>
      <c r="AD452" s="210"/>
      <c r="AE452" s="210"/>
      <c r="AF452" s="210"/>
      <c r="AG452" s="210" t="s">
        <v>300</v>
      </c>
      <c r="AH452" s="210">
        <v>0</v>
      </c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  <c r="BH452" s="210"/>
    </row>
    <row r="453" spans="1:60" ht="22.5" outlineLevel="1" x14ac:dyDescent="0.2">
      <c r="A453" s="227">
        <v>180</v>
      </c>
      <c r="B453" s="228" t="s">
        <v>1652</v>
      </c>
      <c r="C453" s="246" t="s">
        <v>1653</v>
      </c>
      <c r="D453" s="229" t="s">
        <v>344</v>
      </c>
      <c r="E453" s="230">
        <v>7.5</v>
      </c>
      <c r="F453" s="231"/>
      <c r="G453" s="232">
        <f>ROUND(E453*F453,2)</f>
        <v>0</v>
      </c>
      <c r="H453" s="231"/>
      <c r="I453" s="232">
        <f>ROUND(E453*H453,2)</f>
        <v>0</v>
      </c>
      <c r="J453" s="231"/>
      <c r="K453" s="232">
        <f>ROUND(E453*J453,2)</f>
        <v>0</v>
      </c>
      <c r="L453" s="232">
        <v>21</v>
      </c>
      <c r="M453" s="232">
        <f>G453*(1+L453/100)</f>
        <v>0</v>
      </c>
      <c r="N453" s="232">
        <v>9.8099999999999993E-3</v>
      </c>
      <c r="O453" s="232">
        <f>ROUND(E453*N453,2)</f>
        <v>7.0000000000000007E-2</v>
      </c>
      <c r="P453" s="232">
        <v>0</v>
      </c>
      <c r="Q453" s="232">
        <f>ROUND(E453*P453,2)</f>
        <v>0</v>
      </c>
      <c r="R453" s="232"/>
      <c r="S453" s="232" t="s">
        <v>230</v>
      </c>
      <c r="T453" s="233" t="s">
        <v>231</v>
      </c>
      <c r="U453" s="219">
        <v>0.28599999999999998</v>
      </c>
      <c r="V453" s="219">
        <f>ROUND(E453*U453,2)</f>
        <v>2.15</v>
      </c>
      <c r="W453" s="219"/>
      <c r="X453" s="219" t="s">
        <v>297</v>
      </c>
      <c r="Y453" s="210"/>
      <c r="Z453" s="210"/>
      <c r="AA453" s="210"/>
      <c r="AB453" s="210"/>
      <c r="AC453" s="210"/>
      <c r="AD453" s="210"/>
      <c r="AE453" s="210"/>
      <c r="AF453" s="210"/>
      <c r="AG453" s="210" t="s">
        <v>298</v>
      </c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  <c r="BH453" s="210"/>
    </row>
    <row r="454" spans="1:60" outlineLevel="1" x14ac:dyDescent="0.2">
      <c r="A454" s="217"/>
      <c r="B454" s="218"/>
      <c r="C454" s="257" t="s">
        <v>1654</v>
      </c>
      <c r="D454" s="253"/>
      <c r="E454" s="254">
        <v>7.5</v>
      </c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0"/>
      <c r="Z454" s="210"/>
      <c r="AA454" s="210"/>
      <c r="AB454" s="210"/>
      <c r="AC454" s="210"/>
      <c r="AD454" s="210"/>
      <c r="AE454" s="210"/>
      <c r="AF454" s="210"/>
      <c r="AG454" s="210" t="s">
        <v>300</v>
      </c>
      <c r="AH454" s="210">
        <v>0</v>
      </c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  <c r="BH454" s="210"/>
    </row>
    <row r="455" spans="1:60" ht="22.5" outlineLevel="1" x14ac:dyDescent="0.2">
      <c r="A455" s="227">
        <v>181</v>
      </c>
      <c r="B455" s="228" t="s">
        <v>459</v>
      </c>
      <c r="C455" s="246" t="s">
        <v>1655</v>
      </c>
      <c r="D455" s="229" t="s">
        <v>344</v>
      </c>
      <c r="E455" s="230">
        <v>5.25</v>
      </c>
      <c r="F455" s="231"/>
      <c r="G455" s="232">
        <f>ROUND(E455*F455,2)</f>
        <v>0</v>
      </c>
      <c r="H455" s="231"/>
      <c r="I455" s="232">
        <f>ROUND(E455*H455,2)</f>
        <v>0</v>
      </c>
      <c r="J455" s="231"/>
      <c r="K455" s="232">
        <f>ROUND(E455*J455,2)</f>
        <v>0</v>
      </c>
      <c r="L455" s="232">
        <v>21</v>
      </c>
      <c r="M455" s="232">
        <f>G455*(1+L455/100)</f>
        <v>0</v>
      </c>
      <c r="N455" s="232">
        <v>6.9999999999999994E-5</v>
      </c>
      <c r="O455" s="232">
        <f>ROUND(E455*N455,2)</f>
        <v>0</v>
      </c>
      <c r="P455" s="232">
        <v>0</v>
      </c>
      <c r="Q455" s="232">
        <f>ROUND(E455*P455,2)</f>
        <v>0</v>
      </c>
      <c r="R455" s="232"/>
      <c r="S455" s="232" t="s">
        <v>230</v>
      </c>
      <c r="T455" s="233" t="s">
        <v>231</v>
      </c>
      <c r="U455" s="219">
        <v>0.29830000000000001</v>
      </c>
      <c r="V455" s="219">
        <f>ROUND(E455*U455,2)</f>
        <v>1.57</v>
      </c>
      <c r="W455" s="219"/>
      <c r="X455" s="219" t="s">
        <v>297</v>
      </c>
      <c r="Y455" s="210"/>
      <c r="Z455" s="210"/>
      <c r="AA455" s="210"/>
      <c r="AB455" s="210"/>
      <c r="AC455" s="210"/>
      <c r="AD455" s="210"/>
      <c r="AE455" s="210"/>
      <c r="AF455" s="210"/>
      <c r="AG455" s="210" t="s">
        <v>298</v>
      </c>
      <c r="AH455" s="210"/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  <c r="BA455" s="210"/>
      <c r="BB455" s="210"/>
      <c r="BC455" s="210"/>
      <c r="BD455" s="210"/>
      <c r="BE455" s="210"/>
      <c r="BF455" s="210"/>
      <c r="BG455" s="210"/>
      <c r="BH455" s="210"/>
    </row>
    <row r="456" spans="1:60" outlineLevel="1" x14ac:dyDescent="0.2">
      <c r="A456" s="217"/>
      <c r="B456" s="218"/>
      <c r="C456" s="257" t="s">
        <v>1432</v>
      </c>
      <c r="D456" s="253"/>
      <c r="E456" s="254">
        <v>5.25</v>
      </c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  <c r="X456" s="219"/>
      <c r="Y456" s="210"/>
      <c r="Z456" s="210"/>
      <c r="AA456" s="210"/>
      <c r="AB456" s="210"/>
      <c r="AC456" s="210"/>
      <c r="AD456" s="210"/>
      <c r="AE456" s="210"/>
      <c r="AF456" s="210"/>
      <c r="AG456" s="210" t="s">
        <v>300</v>
      </c>
      <c r="AH456" s="210">
        <v>0</v>
      </c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  <c r="BH456" s="210"/>
    </row>
    <row r="457" spans="1:60" outlineLevel="1" x14ac:dyDescent="0.2">
      <c r="A457" s="227">
        <v>182</v>
      </c>
      <c r="B457" s="228" t="s">
        <v>485</v>
      </c>
      <c r="C457" s="246" t="s">
        <v>486</v>
      </c>
      <c r="D457" s="229" t="s">
        <v>352</v>
      </c>
      <c r="E457" s="230">
        <v>0.13628999999999999</v>
      </c>
      <c r="F457" s="231"/>
      <c r="G457" s="232">
        <f>ROUND(E457*F457,2)</f>
        <v>0</v>
      </c>
      <c r="H457" s="231"/>
      <c r="I457" s="232">
        <f>ROUND(E457*H457,2)</f>
        <v>0</v>
      </c>
      <c r="J457" s="231"/>
      <c r="K457" s="232">
        <f>ROUND(E457*J457,2)</f>
        <v>0</v>
      </c>
      <c r="L457" s="232">
        <v>21</v>
      </c>
      <c r="M457" s="232">
        <f>G457*(1+L457/100)</f>
        <v>0</v>
      </c>
      <c r="N457" s="232">
        <v>0</v>
      </c>
      <c r="O457" s="232">
        <f>ROUND(E457*N457,2)</f>
        <v>0</v>
      </c>
      <c r="P457" s="232">
        <v>0</v>
      </c>
      <c r="Q457" s="232">
        <f>ROUND(E457*P457,2)</f>
        <v>0</v>
      </c>
      <c r="R457" s="232"/>
      <c r="S457" s="232" t="s">
        <v>296</v>
      </c>
      <c r="T457" s="233" t="s">
        <v>231</v>
      </c>
      <c r="U457" s="219">
        <v>1.7509999999999999</v>
      </c>
      <c r="V457" s="219">
        <f>ROUND(E457*U457,2)</f>
        <v>0.24</v>
      </c>
      <c r="W457" s="219"/>
      <c r="X457" s="219" t="s">
        <v>297</v>
      </c>
      <c r="Y457" s="210"/>
      <c r="Z457" s="210"/>
      <c r="AA457" s="210"/>
      <c r="AB457" s="210"/>
      <c r="AC457" s="210"/>
      <c r="AD457" s="210"/>
      <c r="AE457" s="210"/>
      <c r="AF457" s="210"/>
      <c r="AG457" s="210" t="s">
        <v>393</v>
      </c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</row>
    <row r="458" spans="1:60" outlineLevel="1" x14ac:dyDescent="0.2">
      <c r="A458" s="217"/>
      <c r="B458" s="218"/>
      <c r="C458" s="257" t="s">
        <v>379</v>
      </c>
      <c r="D458" s="253"/>
      <c r="E458" s="254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  <c r="X458" s="219"/>
      <c r="Y458" s="210"/>
      <c r="Z458" s="210"/>
      <c r="AA458" s="210"/>
      <c r="AB458" s="210"/>
      <c r="AC458" s="210"/>
      <c r="AD458" s="210"/>
      <c r="AE458" s="210"/>
      <c r="AF458" s="210"/>
      <c r="AG458" s="210" t="s">
        <v>300</v>
      </c>
      <c r="AH458" s="210">
        <v>0</v>
      </c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  <c r="BH458" s="210"/>
    </row>
    <row r="459" spans="1:60" outlineLevel="1" x14ac:dyDescent="0.2">
      <c r="A459" s="217"/>
      <c r="B459" s="218"/>
      <c r="C459" s="257" t="s">
        <v>1656</v>
      </c>
      <c r="D459" s="253"/>
      <c r="E459" s="254"/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  <c r="R459" s="219"/>
      <c r="S459" s="219"/>
      <c r="T459" s="219"/>
      <c r="U459" s="219"/>
      <c r="V459" s="219"/>
      <c r="W459" s="219"/>
      <c r="X459" s="219"/>
      <c r="Y459" s="210"/>
      <c r="Z459" s="210"/>
      <c r="AA459" s="210"/>
      <c r="AB459" s="210"/>
      <c r="AC459" s="210"/>
      <c r="AD459" s="210"/>
      <c r="AE459" s="210"/>
      <c r="AF459" s="210"/>
      <c r="AG459" s="210" t="s">
        <v>300</v>
      </c>
      <c r="AH459" s="210">
        <v>0</v>
      </c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</row>
    <row r="460" spans="1:60" outlineLevel="1" x14ac:dyDescent="0.2">
      <c r="A460" s="217"/>
      <c r="B460" s="218"/>
      <c r="C460" s="257" t="s">
        <v>1657</v>
      </c>
      <c r="D460" s="253"/>
      <c r="E460" s="254">
        <v>0.14000000000000001</v>
      </c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  <c r="R460" s="219"/>
      <c r="S460" s="219"/>
      <c r="T460" s="219"/>
      <c r="U460" s="219"/>
      <c r="V460" s="219"/>
      <c r="W460" s="219"/>
      <c r="X460" s="219"/>
      <c r="Y460" s="210"/>
      <c r="Z460" s="210"/>
      <c r="AA460" s="210"/>
      <c r="AB460" s="210"/>
      <c r="AC460" s="210"/>
      <c r="AD460" s="210"/>
      <c r="AE460" s="210"/>
      <c r="AF460" s="210"/>
      <c r="AG460" s="210" t="s">
        <v>300</v>
      </c>
      <c r="AH460" s="210">
        <v>0</v>
      </c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</row>
    <row r="461" spans="1:60" ht="22.5" outlineLevel="1" x14ac:dyDescent="0.2">
      <c r="A461" s="227">
        <v>183</v>
      </c>
      <c r="B461" s="228" t="s">
        <v>1658</v>
      </c>
      <c r="C461" s="246" t="s">
        <v>1659</v>
      </c>
      <c r="D461" s="229" t="s">
        <v>344</v>
      </c>
      <c r="E461" s="230">
        <v>6.5625</v>
      </c>
      <c r="F461" s="231"/>
      <c r="G461" s="232">
        <f>ROUND(E461*F461,2)</f>
        <v>0</v>
      </c>
      <c r="H461" s="231"/>
      <c r="I461" s="232">
        <f>ROUND(E461*H461,2)</f>
        <v>0</v>
      </c>
      <c r="J461" s="231"/>
      <c r="K461" s="232">
        <f>ROUND(E461*J461,2)</f>
        <v>0</v>
      </c>
      <c r="L461" s="232">
        <v>21</v>
      </c>
      <c r="M461" s="232">
        <f>G461*(1+L461/100)</f>
        <v>0</v>
      </c>
      <c r="N461" s="232">
        <v>9.4999999999999998E-3</v>
      </c>
      <c r="O461" s="232">
        <f>ROUND(E461*N461,2)</f>
        <v>0.06</v>
      </c>
      <c r="P461" s="232">
        <v>0</v>
      </c>
      <c r="Q461" s="232">
        <f>ROUND(E461*P461,2)</f>
        <v>0</v>
      </c>
      <c r="R461" s="232"/>
      <c r="S461" s="232" t="s">
        <v>230</v>
      </c>
      <c r="T461" s="233" t="s">
        <v>231</v>
      </c>
      <c r="U461" s="219">
        <v>0</v>
      </c>
      <c r="V461" s="219">
        <f>ROUND(E461*U461,2)</f>
        <v>0</v>
      </c>
      <c r="W461" s="219"/>
      <c r="X461" s="219" t="s">
        <v>471</v>
      </c>
      <c r="Y461" s="210"/>
      <c r="Z461" s="210"/>
      <c r="AA461" s="210"/>
      <c r="AB461" s="210"/>
      <c r="AC461" s="210"/>
      <c r="AD461" s="210"/>
      <c r="AE461" s="210"/>
      <c r="AF461" s="210"/>
      <c r="AG461" s="210" t="s">
        <v>472</v>
      </c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</row>
    <row r="462" spans="1:60" outlineLevel="1" x14ac:dyDescent="0.2">
      <c r="A462" s="217"/>
      <c r="B462" s="218"/>
      <c r="C462" s="257" t="s">
        <v>1660</v>
      </c>
      <c r="D462" s="253"/>
      <c r="E462" s="254">
        <v>6.56</v>
      </c>
      <c r="F462" s="219"/>
      <c r="G462" s="219"/>
      <c r="H462" s="219"/>
      <c r="I462" s="219"/>
      <c r="J462" s="219"/>
      <c r="K462" s="219"/>
      <c r="L462" s="219"/>
      <c r="M462" s="219"/>
      <c r="N462" s="219"/>
      <c r="O462" s="219"/>
      <c r="P462" s="219"/>
      <c r="Q462" s="219"/>
      <c r="R462" s="219"/>
      <c r="S462" s="219"/>
      <c r="T462" s="219"/>
      <c r="U462" s="219"/>
      <c r="V462" s="219"/>
      <c r="W462" s="219"/>
      <c r="X462" s="219"/>
      <c r="Y462" s="210"/>
      <c r="Z462" s="210"/>
      <c r="AA462" s="210"/>
      <c r="AB462" s="210"/>
      <c r="AC462" s="210"/>
      <c r="AD462" s="210"/>
      <c r="AE462" s="210"/>
      <c r="AF462" s="210"/>
      <c r="AG462" s="210" t="s">
        <v>300</v>
      </c>
      <c r="AH462" s="210">
        <v>0</v>
      </c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0"/>
      <c r="BH462" s="210"/>
    </row>
    <row r="463" spans="1:60" x14ac:dyDescent="0.2">
      <c r="A463" s="221" t="s">
        <v>225</v>
      </c>
      <c r="B463" s="222" t="s">
        <v>164</v>
      </c>
      <c r="C463" s="245" t="s">
        <v>165</v>
      </c>
      <c r="D463" s="223"/>
      <c r="E463" s="224"/>
      <c r="F463" s="225"/>
      <c r="G463" s="225">
        <f>SUMIF(AG464:AG488,"&lt;&gt;NOR",G464:G488)</f>
        <v>0</v>
      </c>
      <c r="H463" s="225"/>
      <c r="I463" s="225">
        <f>SUM(I464:I488)</f>
        <v>0</v>
      </c>
      <c r="J463" s="225"/>
      <c r="K463" s="225">
        <f>SUM(K464:K488)</f>
        <v>0</v>
      </c>
      <c r="L463" s="225"/>
      <c r="M463" s="225">
        <f>SUM(M464:M488)</f>
        <v>0</v>
      </c>
      <c r="N463" s="225"/>
      <c r="O463" s="225">
        <f>SUM(O464:O488)</f>
        <v>0.11000000000000001</v>
      </c>
      <c r="P463" s="225"/>
      <c r="Q463" s="225">
        <f>SUM(Q464:Q488)</f>
        <v>0</v>
      </c>
      <c r="R463" s="225"/>
      <c r="S463" s="225"/>
      <c r="T463" s="226"/>
      <c r="U463" s="220"/>
      <c r="V463" s="220">
        <f>SUM(V464:V488)</f>
        <v>27.88</v>
      </c>
      <c r="W463" s="220"/>
      <c r="X463" s="220"/>
      <c r="AG463" t="s">
        <v>226</v>
      </c>
    </row>
    <row r="464" spans="1:60" ht="33.75" outlineLevel="1" x14ac:dyDescent="0.2">
      <c r="A464" s="227">
        <v>184</v>
      </c>
      <c r="B464" s="228" t="s">
        <v>1661</v>
      </c>
      <c r="C464" s="246" t="s">
        <v>1662</v>
      </c>
      <c r="D464" s="229" t="s">
        <v>371</v>
      </c>
      <c r="E464" s="230">
        <v>2</v>
      </c>
      <c r="F464" s="231"/>
      <c r="G464" s="232">
        <f>ROUND(E464*F464,2)</f>
        <v>0</v>
      </c>
      <c r="H464" s="231"/>
      <c r="I464" s="232">
        <f>ROUND(E464*H464,2)</f>
        <v>0</v>
      </c>
      <c r="J464" s="231"/>
      <c r="K464" s="232">
        <f>ROUND(E464*J464,2)</f>
        <v>0</v>
      </c>
      <c r="L464" s="232">
        <v>21</v>
      </c>
      <c r="M464" s="232">
        <f>G464*(1+L464/100)</f>
        <v>0</v>
      </c>
      <c r="N464" s="232">
        <v>3.4000000000000002E-4</v>
      </c>
      <c r="O464" s="232">
        <f>ROUND(E464*N464,2)</f>
        <v>0</v>
      </c>
      <c r="P464" s="232">
        <v>0</v>
      </c>
      <c r="Q464" s="232">
        <f>ROUND(E464*P464,2)</f>
        <v>0</v>
      </c>
      <c r="R464" s="232"/>
      <c r="S464" s="232" t="s">
        <v>230</v>
      </c>
      <c r="T464" s="233" t="s">
        <v>231</v>
      </c>
      <c r="U464" s="219">
        <v>0.41</v>
      </c>
      <c r="V464" s="219">
        <f>ROUND(E464*U464,2)</f>
        <v>0.82</v>
      </c>
      <c r="W464" s="219"/>
      <c r="X464" s="219" t="s">
        <v>297</v>
      </c>
      <c r="Y464" s="210"/>
      <c r="Z464" s="210"/>
      <c r="AA464" s="210"/>
      <c r="AB464" s="210"/>
      <c r="AC464" s="210"/>
      <c r="AD464" s="210"/>
      <c r="AE464" s="210"/>
      <c r="AF464" s="210"/>
      <c r="AG464" s="210" t="s">
        <v>298</v>
      </c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</row>
    <row r="465" spans="1:60" outlineLevel="1" x14ac:dyDescent="0.2">
      <c r="A465" s="217"/>
      <c r="B465" s="218"/>
      <c r="C465" s="257" t="s">
        <v>1663</v>
      </c>
      <c r="D465" s="253"/>
      <c r="E465" s="254">
        <v>2</v>
      </c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  <c r="R465" s="219"/>
      <c r="S465" s="219"/>
      <c r="T465" s="219"/>
      <c r="U465" s="219"/>
      <c r="V465" s="219"/>
      <c r="W465" s="219"/>
      <c r="X465" s="219"/>
      <c r="Y465" s="210"/>
      <c r="Z465" s="210"/>
      <c r="AA465" s="210"/>
      <c r="AB465" s="210"/>
      <c r="AC465" s="210"/>
      <c r="AD465" s="210"/>
      <c r="AE465" s="210"/>
      <c r="AF465" s="210"/>
      <c r="AG465" s="210" t="s">
        <v>300</v>
      </c>
      <c r="AH465" s="210">
        <v>0</v>
      </c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  <c r="BH465" s="210"/>
    </row>
    <row r="466" spans="1:60" ht="33.75" outlineLevel="1" x14ac:dyDescent="0.2">
      <c r="A466" s="227">
        <v>185</v>
      </c>
      <c r="B466" s="228" t="s">
        <v>1664</v>
      </c>
      <c r="C466" s="246" t="s">
        <v>1665</v>
      </c>
      <c r="D466" s="229" t="s">
        <v>368</v>
      </c>
      <c r="E466" s="230">
        <v>5.4</v>
      </c>
      <c r="F466" s="231"/>
      <c r="G466" s="232">
        <f>ROUND(E466*F466,2)</f>
        <v>0</v>
      </c>
      <c r="H466" s="231"/>
      <c r="I466" s="232">
        <f>ROUND(E466*H466,2)</f>
        <v>0</v>
      </c>
      <c r="J466" s="231"/>
      <c r="K466" s="232">
        <f>ROUND(E466*J466,2)</f>
        <v>0</v>
      </c>
      <c r="L466" s="232">
        <v>21</v>
      </c>
      <c r="M466" s="232">
        <f>G466*(1+L466/100)</f>
        <v>0</v>
      </c>
      <c r="N466" s="232">
        <v>2.0500000000000002E-3</v>
      </c>
      <c r="O466" s="232">
        <f>ROUND(E466*N466,2)</f>
        <v>0.01</v>
      </c>
      <c r="P466" s="232">
        <v>0</v>
      </c>
      <c r="Q466" s="232">
        <f>ROUND(E466*P466,2)</f>
        <v>0</v>
      </c>
      <c r="R466" s="232"/>
      <c r="S466" s="232" t="s">
        <v>230</v>
      </c>
      <c r="T466" s="233" t="s">
        <v>231</v>
      </c>
      <c r="U466" s="219">
        <v>0.26400000000000001</v>
      </c>
      <c r="V466" s="219">
        <f>ROUND(E466*U466,2)</f>
        <v>1.43</v>
      </c>
      <c r="W466" s="219"/>
      <c r="X466" s="219" t="s">
        <v>297</v>
      </c>
      <c r="Y466" s="210"/>
      <c r="Z466" s="210"/>
      <c r="AA466" s="210"/>
      <c r="AB466" s="210"/>
      <c r="AC466" s="210"/>
      <c r="AD466" s="210"/>
      <c r="AE466" s="210"/>
      <c r="AF466" s="210"/>
      <c r="AG466" s="210" t="s">
        <v>298</v>
      </c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</row>
    <row r="467" spans="1:60" outlineLevel="1" x14ac:dyDescent="0.2">
      <c r="A467" s="217"/>
      <c r="B467" s="218"/>
      <c r="C467" s="257" t="s">
        <v>1666</v>
      </c>
      <c r="D467" s="253"/>
      <c r="E467" s="254">
        <v>5.4</v>
      </c>
      <c r="F467" s="219"/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  <c r="R467" s="219"/>
      <c r="S467" s="219"/>
      <c r="T467" s="219"/>
      <c r="U467" s="219"/>
      <c r="V467" s="219"/>
      <c r="W467" s="219"/>
      <c r="X467" s="219"/>
      <c r="Y467" s="210"/>
      <c r="Z467" s="210"/>
      <c r="AA467" s="210"/>
      <c r="AB467" s="210"/>
      <c r="AC467" s="210"/>
      <c r="AD467" s="210"/>
      <c r="AE467" s="210"/>
      <c r="AF467" s="210"/>
      <c r="AG467" s="210" t="s">
        <v>300</v>
      </c>
      <c r="AH467" s="210">
        <v>0</v>
      </c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</row>
    <row r="468" spans="1:60" ht="33.75" outlineLevel="1" x14ac:dyDescent="0.2">
      <c r="A468" s="227">
        <v>186</v>
      </c>
      <c r="B468" s="228" t="s">
        <v>1667</v>
      </c>
      <c r="C468" s="246" t="s">
        <v>1668</v>
      </c>
      <c r="D468" s="229" t="s">
        <v>368</v>
      </c>
      <c r="E468" s="230">
        <v>1.2</v>
      </c>
      <c r="F468" s="231"/>
      <c r="G468" s="232">
        <f>ROUND(E468*F468,2)</f>
        <v>0</v>
      </c>
      <c r="H468" s="231"/>
      <c r="I468" s="232">
        <f>ROUND(E468*H468,2)</f>
        <v>0</v>
      </c>
      <c r="J468" s="231"/>
      <c r="K468" s="232">
        <f>ROUND(E468*J468,2)</f>
        <v>0</v>
      </c>
      <c r="L468" s="232">
        <v>21</v>
      </c>
      <c r="M468" s="232">
        <f>G468*(1+L468/100)</f>
        <v>0</v>
      </c>
      <c r="N468" s="232">
        <v>3.4499999999999999E-3</v>
      </c>
      <c r="O468" s="232">
        <f>ROUND(E468*N468,2)</f>
        <v>0</v>
      </c>
      <c r="P468" s="232">
        <v>0</v>
      </c>
      <c r="Q468" s="232">
        <f>ROUND(E468*P468,2)</f>
        <v>0</v>
      </c>
      <c r="R468" s="232"/>
      <c r="S468" s="232" t="s">
        <v>230</v>
      </c>
      <c r="T468" s="233" t="s">
        <v>231</v>
      </c>
      <c r="U468" s="219">
        <v>0.35599999999999998</v>
      </c>
      <c r="V468" s="219">
        <f>ROUND(E468*U468,2)</f>
        <v>0.43</v>
      </c>
      <c r="W468" s="219"/>
      <c r="X468" s="219" t="s">
        <v>297</v>
      </c>
      <c r="Y468" s="210"/>
      <c r="Z468" s="210"/>
      <c r="AA468" s="210"/>
      <c r="AB468" s="210"/>
      <c r="AC468" s="210"/>
      <c r="AD468" s="210"/>
      <c r="AE468" s="210"/>
      <c r="AF468" s="210"/>
      <c r="AG468" s="210" t="s">
        <v>298</v>
      </c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  <c r="BH468" s="210"/>
    </row>
    <row r="469" spans="1:60" outlineLevel="1" x14ac:dyDescent="0.2">
      <c r="A469" s="217"/>
      <c r="B469" s="218"/>
      <c r="C469" s="257" t="s">
        <v>1669</v>
      </c>
      <c r="D469" s="253"/>
      <c r="E469" s="254">
        <v>1.2</v>
      </c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19"/>
      <c r="Y469" s="210"/>
      <c r="Z469" s="210"/>
      <c r="AA469" s="210"/>
      <c r="AB469" s="210"/>
      <c r="AC469" s="210"/>
      <c r="AD469" s="210"/>
      <c r="AE469" s="210"/>
      <c r="AF469" s="210"/>
      <c r="AG469" s="210" t="s">
        <v>300</v>
      </c>
      <c r="AH469" s="210">
        <v>0</v>
      </c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  <c r="BH469" s="210"/>
    </row>
    <row r="470" spans="1:60" ht="22.5" outlineLevel="1" x14ac:dyDescent="0.2">
      <c r="A470" s="227">
        <v>187</v>
      </c>
      <c r="B470" s="228" t="s">
        <v>1670</v>
      </c>
      <c r="C470" s="246" t="s">
        <v>1671</v>
      </c>
      <c r="D470" s="229" t="s">
        <v>368</v>
      </c>
      <c r="E470" s="230">
        <v>5.5</v>
      </c>
      <c r="F470" s="231"/>
      <c r="G470" s="232">
        <f>ROUND(E470*F470,2)</f>
        <v>0</v>
      </c>
      <c r="H470" s="231"/>
      <c r="I470" s="232">
        <f>ROUND(E470*H470,2)</f>
        <v>0</v>
      </c>
      <c r="J470" s="231"/>
      <c r="K470" s="232">
        <f>ROUND(E470*J470,2)</f>
        <v>0</v>
      </c>
      <c r="L470" s="232">
        <v>21</v>
      </c>
      <c r="M470" s="232">
        <f>G470*(1+L470/100)</f>
        <v>0</v>
      </c>
      <c r="N470" s="232">
        <v>1.58E-3</v>
      </c>
      <c r="O470" s="232">
        <f>ROUND(E470*N470,2)</f>
        <v>0.01</v>
      </c>
      <c r="P470" s="232">
        <v>0</v>
      </c>
      <c r="Q470" s="232">
        <f>ROUND(E470*P470,2)</f>
        <v>0</v>
      </c>
      <c r="R470" s="232"/>
      <c r="S470" s="232" t="s">
        <v>230</v>
      </c>
      <c r="T470" s="233" t="s">
        <v>231</v>
      </c>
      <c r="U470" s="219">
        <v>0.64573000000000003</v>
      </c>
      <c r="V470" s="219">
        <f>ROUND(E470*U470,2)</f>
        <v>3.55</v>
      </c>
      <c r="W470" s="219"/>
      <c r="X470" s="219" t="s">
        <v>297</v>
      </c>
      <c r="Y470" s="210"/>
      <c r="Z470" s="210"/>
      <c r="AA470" s="210"/>
      <c r="AB470" s="210"/>
      <c r="AC470" s="210"/>
      <c r="AD470" s="210"/>
      <c r="AE470" s="210"/>
      <c r="AF470" s="210"/>
      <c r="AG470" s="210" t="s">
        <v>298</v>
      </c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  <c r="BH470" s="210"/>
    </row>
    <row r="471" spans="1:60" outlineLevel="1" x14ac:dyDescent="0.2">
      <c r="A471" s="217"/>
      <c r="B471" s="218"/>
      <c r="C471" s="257" t="s">
        <v>1672</v>
      </c>
      <c r="D471" s="253"/>
      <c r="E471" s="254">
        <v>5.5</v>
      </c>
      <c r="F471" s="219"/>
      <c r="G471" s="219"/>
      <c r="H471" s="219"/>
      <c r="I471" s="219"/>
      <c r="J471" s="219"/>
      <c r="K471" s="219"/>
      <c r="L471" s="219"/>
      <c r="M471" s="219"/>
      <c r="N471" s="219"/>
      <c r="O471" s="219"/>
      <c r="P471" s="219"/>
      <c r="Q471" s="219"/>
      <c r="R471" s="219"/>
      <c r="S471" s="219"/>
      <c r="T471" s="219"/>
      <c r="U471" s="219"/>
      <c r="V471" s="219"/>
      <c r="W471" s="219"/>
      <c r="X471" s="219"/>
      <c r="Y471" s="210"/>
      <c r="Z471" s="210"/>
      <c r="AA471" s="210"/>
      <c r="AB471" s="210"/>
      <c r="AC471" s="210"/>
      <c r="AD471" s="210"/>
      <c r="AE471" s="210"/>
      <c r="AF471" s="210"/>
      <c r="AG471" s="210" t="s">
        <v>300</v>
      </c>
      <c r="AH471" s="210">
        <v>0</v>
      </c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  <c r="BH471" s="210"/>
    </row>
    <row r="472" spans="1:60" ht="33.75" outlineLevel="1" x14ac:dyDescent="0.2">
      <c r="A472" s="227">
        <v>188</v>
      </c>
      <c r="B472" s="228" t="s">
        <v>1673</v>
      </c>
      <c r="C472" s="246" t="s">
        <v>1674</v>
      </c>
      <c r="D472" s="229" t="s">
        <v>368</v>
      </c>
      <c r="E472" s="230">
        <v>16.100000000000001</v>
      </c>
      <c r="F472" s="231"/>
      <c r="G472" s="232">
        <f>ROUND(E472*F472,2)</f>
        <v>0</v>
      </c>
      <c r="H472" s="231"/>
      <c r="I472" s="232">
        <f>ROUND(E472*H472,2)</f>
        <v>0</v>
      </c>
      <c r="J472" s="231"/>
      <c r="K472" s="232">
        <f>ROUND(E472*J472,2)</f>
        <v>0</v>
      </c>
      <c r="L472" s="232">
        <v>21</v>
      </c>
      <c r="M472" s="232">
        <f>G472*(1+L472/100)</f>
        <v>0</v>
      </c>
      <c r="N472" s="232">
        <v>1.58E-3</v>
      </c>
      <c r="O472" s="232">
        <f>ROUND(E472*N472,2)</f>
        <v>0.03</v>
      </c>
      <c r="P472" s="232">
        <v>0</v>
      </c>
      <c r="Q472" s="232">
        <f>ROUND(E472*P472,2)</f>
        <v>0</v>
      </c>
      <c r="R472" s="232"/>
      <c r="S472" s="232" t="s">
        <v>230</v>
      </c>
      <c r="T472" s="233" t="s">
        <v>231</v>
      </c>
      <c r="U472" s="219">
        <v>0.60109999999999997</v>
      </c>
      <c r="V472" s="219">
        <f>ROUND(E472*U472,2)</f>
        <v>9.68</v>
      </c>
      <c r="W472" s="219"/>
      <c r="X472" s="219" t="s">
        <v>297</v>
      </c>
      <c r="Y472" s="210"/>
      <c r="Z472" s="210"/>
      <c r="AA472" s="210"/>
      <c r="AB472" s="210"/>
      <c r="AC472" s="210"/>
      <c r="AD472" s="210"/>
      <c r="AE472" s="210"/>
      <c r="AF472" s="210"/>
      <c r="AG472" s="210" t="s">
        <v>298</v>
      </c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  <c r="BH472" s="210"/>
    </row>
    <row r="473" spans="1:60" outlineLevel="1" x14ac:dyDescent="0.2">
      <c r="A473" s="217"/>
      <c r="B473" s="218"/>
      <c r="C473" s="257" t="s">
        <v>1675</v>
      </c>
      <c r="D473" s="253"/>
      <c r="E473" s="254">
        <v>16.100000000000001</v>
      </c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  <c r="X473" s="219"/>
      <c r="Y473" s="210"/>
      <c r="Z473" s="210"/>
      <c r="AA473" s="210"/>
      <c r="AB473" s="210"/>
      <c r="AC473" s="210"/>
      <c r="AD473" s="210"/>
      <c r="AE473" s="210"/>
      <c r="AF473" s="210"/>
      <c r="AG473" s="210" t="s">
        <v>300</v>
      </c>
      <c r="AH473" s="210">
        <v>0</v>
      </c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  <c r="BA473" s="210"/>
      <c r="BB473" s="210"/>
      <c r="BC473" s="210"/>
      <c r="BD473" s="210"/>
      <c r="BE473" s="210"/>
      <c r="BF473" s="210"/>
      <c r="BG473" s="210"/>
      <c r="BH473" s="210"/>
    </row>
    <row r="474" spans="1:60" ht="22.5" outlineLevel="1" x14ac:dyDescent="0.2">
      <c r="A474" s="227">
        <v>189</v>
      </c>
      <c r="B474" s="228" t="s">
        <v>1676</v>
      </c>
      <c r="C474" s="246" t="s">
        <v>1677</v>
      </c>
      <c r="D474" s="229" t="s">
        <v>368</v>
      </c>
      <c r="E474" s="230">
        <v>13</v>
      </c>
      <c r="F474" s="231"/>
      <c r="G474" s="232">
        <f>ROUND(E474*F474,2)</f>
        <v>0</v>
      </c>
      <c r="H474" s="231"/>
      <c r="I474" s="232">
        <f>ROUND(E474*H474,2)</f>
        <v>0</v>
      </c>
      <c r="J474" s="231"/>
      <c r="K474" s="232">
        <f>ROUND(E474*J474,2)</f>
        <v>0</v>
      </c>
      <c r="L474" s="232">
        <v>21</v>
      </c>
      <c r="M474" s="232">
        <f>G474*(1+L474/100)</f>
        <v>0</v>
      </c>
      <c r="N474" s="232">
        <v>1.0499999999999999E-3</v>
      </c>
      <c r="O474" s="232">
        <f>ROUND(E474*N474,2)</f>
        <v>0.01</v>
      </c>
      <c r="P474" s="232">
        <v>0</v>
      </c>
      <c r="Q474" s="232">
        <f>ROUND(E474*P474,2)</f>
        <v>0</v>
      </c>
      <c r="R474" s="232"/>
      <c r="S474" s="232" t="s">
        <v>230</v>
      </c>
      <c r="T474" s="233" t="s">
        <v>231</v>
      </c>
      <c r="U474" s="219">
        <v>0.68628999999999996</v>
      </c>
      <c r="V474" s="219">
        <f>ROUND(E474*U474,2)</f>
        <v>8.92</v>
      </c>
      <c r="W474" s="219"/>
      <c r="X474" s="219" t="s">
        <v>297</v>
      </c>
      <c r="Y474" s="210"/>
      <c r="Z474" s="210"/>
      <c r="AA474" s="210"/>
      <c r="AB474" s="210"/>
      <c r="AC474" s="210"/>
      <c r="AD474" s="210"/>
      <c r="AE474" s="210"/>
      <c r="AF474" s="210"/>
      <c r="AG474" s="210" t="s">
        <v>298</v>
      </c>
      <c r="AH474" s="210"/>
      <c r="AI474" s="210"/>
      <c r="AJ474" s="210"/>
      <c r="AK474" s="210"/>
      <c r="AL474" s="210"/>
      <c r="AM474" s="210"/>
      <c r="AN474" s="210"/>
      <c r="AO474" s="210"/>
      <c r="AP474" s="210"/>
      <c r="AQ474" s="210"/>
      <c r="AR474" s="210"/>
      <c r="AS474" s="210"/>
      <c r="AT474" s="210"/>
      <c r="AU474" s="210"/>
      <c r="AV474" s="210"/>
      <c r="AW474" s="210"/>
      <c r="AX474" s="210"/>
      <c r="AY474" s="210"/>
      <c r="AZ474" s="210"/>
      <c r="BA474" s="210"/>
      <c r="BB474" s="210"/>
      <c r="BC474" s="210"/>
      <c r="BD474" s="210"/>
      <c r="BE474" s="210"/>
      <c r="BF474" s="210"/>
      <c r="BG474" s="210"/>
      <c r="BH474" s="210"/>
    </row>
    <row r="475" spans="1:60" outlineLevel="1" x14ac:dyDescent="0.2">
      <c r="A475" s="217"/>
      <c r="B475" s="218"/>
      <c r="C475" s="257" t="s">
        <v>1678</v>
      </c>
      <c r="D475" s="253"/>
      <c r="E475" s="254">
        <v>13</v>
      </c>
      <c r="F475" s="219"/>
      <c r="G475" s="219"/>
      <c r="H475" s="219"/>
      <c r="I475" s="219"/>
      <c r="J475" s="219"/>
      <c r="K475" s="219"/>
      <c r="L475" s="219"/>
      <c r="M475" s="219"/>
      <c r="N475" s="219"/>
      <c r="O475" s="219"/>
      <c r="P475" s="219"/>
      <c r="Q475" s="219"/>
      <c r="R475" s="219"/>
      <c r="S475" s="219"/>
      <c r="T475" s="219"/>
      <c r="U475" s="219"/>
      <c r="V475" s="219"/>
      <c r="W475" s="219"/>
      <c r="X475" s="219"/>
      <c r="Y475" s="210"/>
      <c r="Z475" s="210"/>
      <c r="AA475" s="210"/>
      <c r="AB475" s="210"/>
      <c r="AC475" s="210"/>
      <c r="AD475" s="210"/>
      <c r="AE475" s="210"/>
      <c r="AF475" s="210"/>
      <c r="AG475" s="210" t="s">
        <v>300</v>
      </c>
      <c r="AH475" s="210">
        <v>0</v>
      </c>
      <c r="AI475" s="210"/>
      <c r="AJ475" s="210"/>
      <c r="AK475" s="210"/>
      <c r="AL475" s="210"/>
      <c r="AM475" s="210"/>
      <c r="AN475" s="210"/>
      <c r="AO475" s="210"/>
      <c r="AP475" s="210"/>
      <c r="AQ475" s="210"/>
      <c r="AR475" s="210"/>
      <c r="AS475" s="210"/>
      <c r="AT475" s="210"/>
      <c r="AU475" s="210"/>
      <c r="AV475" s="210"/>
      <c r="AW475" s="210"/>
      <c r="AX475" s="210"/>
      <c r="AY475" s="210"/>
      <c r="AZ475" s="210"/>
      <c r="BA475" s="210"/>
      <c r="BB475" s="210"/>
      <c r="BC475" s="210"/>
      <c r="BD475" s="210"/>
      <c r="BE475" s="210"/>
      <c r="BF475" s="210"/>
      <c r="BG475" s="210"/>
      <c r="BH475" s="210"/>
    </row>
    <row r="476" spans="1:60" ht="33.75" outlineLevel="1" x14ac:dyDescent="0.2">
      <c r="A476" s="227">
        <v>190</v>
      </c>
      <c r="B476" s="228" t="s">
        <v>1679</v>
      </c>
      <c r="C476" s="246" t="s">
        <v>1680</v>
      </c>
      <c r="D476" s="229" t="s">
        <v>368</v>
      </c>
      <c r="E476" s="230">
        <v>2.8</v>
      </c>
      <c r="F476" s="231"/>
      <c r="G476" s="232">
        <f>ROUND(E476*F476,2)</f>
        <v>0</v>
      </c>
      <c r="H476" s="231"/>
      <c r="I476" s="232">
        <f>ROUND(E476*H476,2)</f>
        <v>0</v>
      </c>
      <c r="J476" s="231"/>
      <c r="K476" s="232">
        <f>ROUND(E476*J476,2)</f>
        <v>0</v>
      </c>
      <c r="L476" s="232">
        <v>21</v>
      </c>
      <c r="M476" s="232">
        <f>G476*(1+L476/100)</f>
        <v>0</v>
      </c>
      <c r="N476" s="232">
        <v>1.58E-3</v>
      </c>
      <c r="O476" s="232">
        <f>ROUND(E476*N476,2)</f>
        <v>0</v>
      </c>
      <c r="P476" s="232">
        <v>0</v>
      </c>
      <c r="Q476" s="232">
        <f>ROUND(E476*P476,2)</f>
        <v>0</v>
      </c>
      <c r="R476" s="232"/>
      <c r="S476" s="232" t="s">
        <v>230</v>
      </c>
      <c r="T476" s="233" t="s">
        <v>231</v>
      </c>
      <c r="U476" s="219">
        <v>0.88895999999999997</v>
      </c>
      <c r="V476" s="219">
        <f>ROUND(E476*U476,2)</f>
        <v>2.4900000000000002</v>
      </c>
      <c r="W476" s="219"/>
      <c r="X476" s="219" t="s">
        <v>297</v>
      </c>
      <c r="Y476" s="210"/>
      <c r="Z476" s="210"/>
      <c r="AA476" s="210"/>
      <c r="AB476" s="210"/>
      <c r="AC476" s="210"/>
      <c r="AD476" s="210"/>
      <c r="AE476" s="210"/>
      <c r="AF476" s="210"/>
      <c r="AG476" s="210" t="s">
        <v>298</v>
      </c>
      <c r="AH476" s="210"/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0"/>
      <c r="AT476" s="210"/>
      <c r="AU476" s="210"/>
      <c r="AV476" s="210"/>
      <c r="AW476" s="210"/>
      <c r="AX476" s="210"/>
      <c r="AY476" s="210"/>
      <c r="AZ476" s="210"/>
      <c r="BA476" s="210"/>
      <c r="BB476" s="210"/>
      <c r="BC476" s="210"/>
      <c r="BD476" s="210"/>
      <c r="BE476" s="210"/>
      <c r="BF476" s="210"/>
      <c r="BG476" s="210"/>
      <c r="BH476" s="210"/>
    </row>
    <row r="477" spans="1:60" outlineLevel="1" x14ac:dyDescent="0.2">
      <c r="A477" s="217"/>
      <c r="B477" s="218"/>
      <c r="C477" s="257" t="s">
        <v>1392</v>
      </c>
      <c r="D477" s="253"/>
      <c r="E477" s="254">
        <v>1.5</v>
      </c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  <c r="X477" s="219"/>
      <c r="Y477" s="210"/>
      <c r="Z477" s="210"/>
      <c r="AA477" s="210"/>
      <c r="AB477" s="210"/>
      <c r="AC477" s="210"/>
      <c r="AD477" s="210"/>
      <c r="AE477" s="210"/>
      <c r="AF477" s="210"/>
      <c r="AG477" s="210" t="s">
        <v>300</v>
      </c>
      <c r="AH477" s="210">
        <v>0</v>
      </c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  <c r="BA477" s="210"/>
      <c r="BB477" s="210"/>
      <c r="BC477" s="210"/>
      <c r="BD477" s="210"/>
      <c r="BE477" s="210"/>
      <c r="BF477" s="210"/>
      <c r="BG477" s="210"/>
      <c r="BH477" s="210"/>
    </row>
    <row r="478" spans="1:60" outlineLevel="1" x14ac:dyDescent="0.2">
      <c r="A478" s="217"/>
      <c r="B478" s="218"/>
      <c r="C478" s="257" t="s">
        <v>1393</v>
      </c>
      <c r="D478" s="253"/>
      <c r="E478" s="254">
        <v>0.6</v>
      </c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  <c r="X478" s="219"/>
      <c r="Y478" s="210"/>
      <c r="Z478" s="210"/>
      <c r="AA478" s="210"/>
      <c r="AB478" s="210"/>
      <c r="AC478" s="210"/>
      <c r="AD478" s="210"/>
      <c r="AE478" s="210"/>
      <c r="AF478" s="210"/>
      <c r="AG478" s="210" t="s">
        <v>300</v>
      </c>
      <c r="AH478" s="210">
        <v>0</v>
      </c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  <c r="BH478" s="210"/>
    </row>
    <row r="479" spans="1:60" outlineLevel="1" x14ac:dyDescent="0.2">
      <c r="A479" s="217"/>
      <c r="B479" s="218"/>
      <c r="C479" s="257" t="s">
        <v>1681</v>
      </c>
      <c r="D479" s="253"/>
      <c r="E479" s="254">
        <v>0.7</v>
      </c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0"/>
      <c r="Z479" s="210"/>
      <c r="AA479" s="210"/>
      <c r="AB479" s="210"/>
      <c r="AC479" s="210"/>
      <c r="AD479" s="210"/>
      <c r="AE479" s="210"/>
      <c r="AF479" s="210"/>
      <c r="AG479" s="210" t="s">
        <v>300</v>
      </c>
      <c r="AH479" s="210">
        <v>0</v>
      </c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210"/>
      <c r="AZ479" s="210"/>
      <c r="BA479" s="210"/>
      <c r="BB479" s="210"/>
      <c r="BC479" s="210"/>
      <c r="BD479" s="210"/>
      <c r="BE479" s="210"/>
      <c r="BF479" s="210"/>
      <c r="BG479" s="210"/>
      <c r="BH479" s="210"/>
    </row>
    <row r="480" spans="1:60" outlineLevel="1" x14ac:dyDescent="0.2">
      <c r="A480" s="227">
        <v>191</v>
      </c>
      <c r="B480" s="228" t="s">
        <v>514</v>
      </c>
      <c r="C480" s="246" t="s">
        <v>515</v>
      </c>
      <c r="D480" s="229" t="s">
        <v>352</v>
      </c>
      <c r="E480" s="230">
        <v>0.11729000000000001</v>
      </c>
      <c r="F480" s="231"/>
      <c r="G480" s="232">
        <f>ROUND(E480*F480,2)</f>
        <v>0</v>
      </c>
      <c r="H480" s="231"/>
      <c r="I480" s="232">
        <f>ROUND(E480*H480,2)</f>
        <v>0</v>
      </c>
      <c r="J480" s="231"/>
      <c r="K480" s="232">
        <f>ROUND(E480*J480,2)</f>
        <v>0</v>
      </c>
      <c r="L480" s="232">
        <v>21</v>
      </c>
      <c r="M480" s="232">
        <f>G480*(1+L480/100)</f>
        <v>0</v>
      </c>
      <c r="N480" s="232">
        <v>0</v>
      </c>
      <c r="O480" s="232">
        <f>ROUND(E480*N480,2)</f>
        <v>0</v>
      </c>
      <c r="P480" s="232">
        <v>0</v>
      </c>
      <c r="Q480" s="232">
        <f>ROUND(E480*P480,2)</f>
        <v>0</v>
      </c>
      <c r="R480" s="232"/>
      <c r="S480" s="232" t="s">
        <v>296</v>
      </c>
      <c r="T480" s="233" t="s">
        <v>231</v>
      </c>
      <c r="U480" s="219">
        <v>4.7370000000000001</v>
      </c>
      <c r="V480" s="219">
        <f>ROUND(E480*U480,2)</f>
        <v>0.56000000000000005</v>
      </c>
      <c r="W480" s="219"/>
      <c r="X480" s="219" t="s">
        <v>297</v>
      </c>
      <c r="Y480" s="210"/>
      <c r="Z480" s="210"/>
      <c r="AA480" s="210"/>
      <c r="AB480" s="210"/>
      <c r="AC480" s="210"/>
      <c r="AD480" s="210"/>
      <c r="AE480" s="210"/>
      <c r="AF480" s="210"/>
      <c r="AG480" s="210" t="s">
        <v>393</v>
      </c>
      <c r="AH480" s="210"/>
      <c r="AI480" s="210"/>
      <c r="AJ480" s="210"/>
      <c r="AK480" s="210"/>
      <c r="AL480" s="210"/>
      <c r="AM480" s="210"/>
      <c r="AN480" s="210"/>
      <c r="AO480" s="210"/>
      <c r="AP480" s="210"/>
      <c r="AQ480" s="210"/>
      <c r="AR480" s="210"/>
      <c r="AS480" s="210"/>
      <c r="AT480" s="210"/>
      <c r="AU480" s="210"/>
      <c r="AV480" s="210"/>
      <c r="AW480" s="210"/>
      <c r="AX480" s="210"/>
      <c r="AY480" s="210"/>
      <c r="AZ480" s="210"/>
      <c r="BA480" s="210"/>
      <c r="BB480" s="210"/>
      <c r="BC480" s="210"/>
      <c r="BD480" s="210"/>
      <c r="BE480" s="210"/>
      <c r="BF480" s="210"/>
      <c r="BG480" s="210"/>
      <c r="BH480" s="210"/>
    </row>
    <row r="481" spans="1:60" outlineLevel="1" x14ac:dyDescent="0.2">
      <c r="A481" s="217"/>
      <c r="B481" s="218"/>
      <c r="C481" s="257" t="s">
        <v>379</v>
      </c>
      <c r="D481" s="253"/>
      <c r="E481" s="254"/>
      <c r="F481" s="219"/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19"/>
      <c r="X481" s="219"/>
      <c r="Y481" s="210"/>
      <c r="Z481" s="210"/>
      <c r="AA481" s="210"/>
      <c r="AB481" s="210"/>
      <c r="AC481" s="210"/>
      <c r="AD481" s="210"/>
      <c r="AE481" s="210"/>
      <c r="AF481" s="210"/>
      <c r="AG481" s="210" t="s">
        <v>300</v>
      </c>
      <c r="AH481" s="210">
        <v>0</v>
      </c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0"/>
      <c r="AT481" s="210"/>
      <c r="AU481" s="210"/>
      <c r="AV481" s="210"/>
      <c r="AW481" s="210"/>
      <c r="AX481" s="210"/>
      <c r="AY481" s="210"/>
      <c r="AZ481" s="210"/>
      <c r="BA481" s="210"/>
      <c r="BB481" s="210"/>
      <c r="BC481" s="210"/>
      <c r="BD481" s="210"/>
      <c r="BE481" s="210"/>
      <c r="BF481" s="210"/>
      <c r="BG481" s="210"/>
      <c r="BH481" s="210"/>
    </row>
    <row r="482" spans="1:60" outlineLevel="1" x14ac:dyDescent="0.2">
      <c r="A482" s="217"/>
      <c r="B482" s="218"/>
      <c r="C482" s="257" t="s">
        <v>1682</v>
      </c>
      <c r="D482" s="253"/>
      <c r="E482" s="254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  <c r="X482" s="219"/>
      <c r="Y482" s="210"/>
      <c r="Z482" s="210"/>
      <c r="AA482" s="210"/>
      <c r="AB482" s="210"/>
      <c r="AC482" s="210"/>
      <c r="AD482" s="210"/>
      <c r="AE482" s="210"/>
      <c r="AF482" s="210"/>
      <c r="AG482" s="210" t="s">
        <v>300</v>
      </c>
      <c r="AH482" s="210">
        <v>0</v>
      </c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  <c r="BA482" s="210"/>
      <c r="BB482" s="210"/>
      <c r="BC482" s="210"/>
      <c r="BD482" s="210"/>
      <c r="BE482" s="210"/>
      <c r="BF482" s="210"/>
      <c r="BG482" s="210"/>
      <c r="BH482" s="210"/>
    </row>
    <row r="483" spans="1:60" outlineLevel="1" x14ac:dyDescent="0.2">
      <c r="A483" s="217"/>
      <c r="B483" s="218"/>
      <c r="C483" s="257" t="s">
        <v>1683</v>
      </c>
      <c r="D483" s="253"/>
      <c r="E483" s="254">
        <v>0.12</v>
      </c>
      <c r="F483" s="219"/>
      <c r="G483" s="219"/>
      <c r="H483" s="219"/>
      <c r="I483" s="219"/>
      <c r="J483" s="219"/>
      <c r="K483" s="219"/>
      <c r="L483" s="219"/>
      <c r="M483" s="219"/>
      <c r="N483" s="219"/>
      <c r="O483" s="219"/>
      <c r="P483" s="219"/>
      <c r="Q483" s="219"/>
      <c r="R483" s="219"/>
      <c r="S483" s="219"/>
      <c r="T483" s="219"/>
      <c r="U483" s="219"/>
      <c r="V483" s="219"/>
      <c r="W483" s="219"/>
      <c r="X483" s="219"/>
      <c r="Y483" s="210"/>
      <c r="Z483" s="210"/>
      <c r="AA483" s="210"/>
      <c r="AB483" s="210"/>
      <c r="AC483" s="210"/>
      <c r="AD483" s="210"/>
      <c r="AE483" s="210"/>
      <c r="AF483" s="210"/>
      <c r="AG483" s="210" t="s">
        <v>300</v>
      </c>
      <c r="AH483" s="210">
        <v>0</v>
      </c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  <c r="BA483" s="210"/>
      <c r="BB483" s="210"/>
      <c r="BC483" s="210"/>
      <c r="BD483" s="210"/>
      <c r="BE483" s="210"/>
      <c r="BF483" s="210"/>
      <c r="BG483" s="210"/>
      <c r="BH483" s="210"/>
    </row>
    <row r="484" spans="1:60" ht="22.5" outlineLevel="1" x14ac:dyDescent="0.2">
      <c r="A484" s="227">
        <v>192</v>
      </c>
      <c r="B484" s="228" t="s">
        <v>1684</v>
      </c>
      <c r="C484" s="246" t="s">
        <v>1685</v>
      </c>
      <c r="D484" s="229" t="s">
        <v>344</v>
      </c>
      <c r="E484" s="230">
        <v>12.3</v>
      </c>
      <c r="F484" s="231"/>
      <c r="G484" s="232">
        <f>ROUND(E484*F484,2)</f>
        <v>0</v>
      </c>
      <c r="H484" s="231"/>
      <c r="I484" s="232">
        <f>ROUND(E484*H484,2)</f>
        <v>0</v>
      </c>
      <c r="J484" s="231"/>
      <c r="K484" s="232">
        <f>ROUND(E484*J484,2)</f>
        <v>0</v>
      </c>
      <c r="L484" s="232">
        <v>21</v>
      </c>
      <c r="M484" s="232">
        <f>G484*(1+L484/100)</f>
        <v>0</v>
      </c>
      <c r="N484" s="232">
        <v>4.0000000000000001E-3</v>
      </c>
      <c r="O484" s="232">
        <f>ROUND(E484*N484,2)</f>
        <v>0.05</v>
      </c>
      <c r="P484" s="232">
        <v>0</v>
      </c>
      <c r="Q484" s="232">
        <f>ROUND(E484*P484,2)</f>
        <v>0</v>
      </c>
      <c r="R484" s="232"/>
      <c r="S484" s="232" t="s">
        <v>230</v>
      </c>
      <c r="T484" s="233" t="s">
        <v>231</v>
      </c>
      <c r="U484" s="219">
        <v>0</v>
      </c>
      <c r="V484" s="219">
        <f>ROUND(E484*U484,2)</f>
        <v>0</v>
      </c>
      <c r="W484" s="219"/>
      <c r="X484" s="219" t="s">
        <v>471</v>
      </c>
      <c r="Y484" s="210"/>
      <c r="Z484" s="210"/>
      <c r="AA484" s="210"/>
      <c r="AB484" s="210"/>
      <c r="AC484" s="210"/>
      <c r="AD484" s="210"/>
      <c r="AE484" s="210"/>
      <c r="AF484" s="210"/>
      <c r="AG484" s="210" t="s">
        <v>472</v>
      </c>
      <c r="AH484" s="210"/>
      <c r="AI484" s="210"/>
      <c r="AJ484" s="210"/>
      <c r="AK484" s="210"/>
      <c r="AL484" s="210"/>
      <c r="AM484" s="210"/>
      <c r="AN484" s="210"/>
      <c r="AO484" s="210"/>
      <c r="AP484" s="210"/>
      <c r="AQ484" s="210"/>
      <c r="AR484" s="210"/>
      <c r="AS484" s="210"/>
      <c r="AT484" s="210"/>
      <c r="AU484" s="210"/>
      <c r="AV484" s="210"/>
      <c r="AW484" s="210"/>
      <c r="AX484" s="210"/>
      <c r="AY484" s="210"/>
      <c r="AZ484" s="210"/>
      <c r="BA484" s="210"/>
      <c r="BB484" s="210"/>
      <c r="BC484" s="210"/>
      <c r="BD484" s="210"/>
      <c r="BE484" s="210"/>
      <c r="BF484" s="210"/>
      <c r="BG484" s="210"/>
      <c r="BH484" s="210"/>
    </row>
    <row r="485" spans="1:60" outlineLevel="1" x14ac:dyDescent="0.2">
      <c r="A485" s="217"/>
      <c r="B485" s="218"/>
      <c r="C485" s="261" t="s">
        <v>761</v>
      </c>
      <c r="D485" s="259"/>
      <c r="E485" s="260"/>
      <c r="F485" s="219"/>
      <c r="G485" s="219"/>
      <c r="H485" s="219"/>
      <c r="I485" s="219"/>
      <c r="J485" s="219"/>
      <c r="K485" s="219"/>
      <c r="L485" s="219"/>
      <c r="M485" s="219"/>
      <c r="N485" s="219"/>
      <c r="O485" s="219"/>
      <c r="P485" s="219"/>
      <c r="Q485" s="219"/>
      <c r="R485" s="219"/>
      <c r="S485" s="219"/>
      <c r="T485" s="219"/>
      <c r="U485" s="219"/>
      <c r="V485" s="219"/>
      <c r="W485" s="219"/>
      <c r="X485" s="219"/>
      <c r="Y485" s="210"/>
      <c r="Z485" s="210"/>
      <c r="AA485" s="210"/>
      <c r="AB485" s="210"/>
      <c r="AC485" s="210"/>
      <c r="AD485" s="210"/>
      <c r="AE485" s="210"/>
      <c r="AF485" s="210"/>
      <c r="AG485" s="210" t="s">
        <v>300</v>
      </c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</row>
    <row r="486" spans="1:60" outlineLevel="1" x14ac:dyDescent="0.2">
      <c r="A486" s="217"/>
      <c r="B486" s="218"/>
      <c r="C486" s="262" t="s">
        <v>1686</v>
      </c>
      <c r="D486" s="259"/>
      <c r="E486" s="260">
        <v>10.71</v>
      </c>
      <c r="F486" s="219"/>
      <c r="G486" s="219"/>
      <c r="H486" s="219"/>
      <c r="I486" s="219"/>
      <c r="J486" s="219"/>
      <c r="K486" s="219"/>
      <c r="L486" s="219"/>
      <c r="M486" s="219"/>
      <c r="N486" s="219"/>
      <c r="O486" s="219"/>
      <c r="P486" s="219"/>
      <c r="Q486" s="219"/>
      <c r="R486" s="219"/>
      <c r="S486" s="219"/>
      <c r="T486" s="219"/>
      <c r="U486" s="219"/>
      <c r="V486" s="219"/>
      <c r="W486" s="219"/>
      <c r="X486" s="219"/>
      <c r="Y486" s="210"/>
      <c r="Z486" s="210"/>
      <c r="AA486" s="210"/>
      <c r="AB486" s="210"/>
      <c r="AC486" s="210"/>
      <c r="AD486" s="210"/>
      <c r="AE486" s="210"/>
      <c r="AF486" s="210"/>
      <c r="AG486" s="210" t="s">
        <v>300</v>
      </c>
      <c r="AH486" s="210">
        <v>2</v>
      </c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</row>
    <row r="487" spans="1:60" outlineLevel="1" x14ac:dyDescent="0.2">
      <c r="A487" s="217"/>
      <c r="B487" s="218"/>
      <c r="C487" s="261" t="s">
        <v>763</v>
      </c>
      <c r="D487" s="259"/>
      <c r="E487" s="260"/>
      <c r="F487" s="219"/>
      <c r="G487" s="219"/>
      <c r="H487" s="219"/>
      <c r="I487" s="219"/>
      <c r="J487" s="219"/>
      <c r="K487" s="219"/>
      <c r="L487" s="219"/>
      <c r="M487" s="219"/>
      <c r="N487" s="219"/>
      <c r="O487" s="219"/>
      <c r="P487" s="219"/>
      <c r="Q487" s="219"/>
      <c r="R487" s="219"/>
      <c r="S487" s="219"/>
      <c r="T487" s="219"/>
      <c r="U487" s="219"/>
      <c r="V487" s="219"/>
      <c r="W487" s="219"/>
      <c r="X487" s="219"/>
      <c r="Y487" s="210"/>
      <c r="Z487" s="210"/>
      <c r="AA487" s="210"/>
      <c r="AB487" s="210"/>
      <c r="AC487" s="210"/>
      <c r="AD487" s="210"/>
      <c r="AE487" s="210"/>
      <c r="AF487" s="210"/>
      <c r="AG487" s="210" t="s">
        <v>300</v>
      </c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</row>
    <row r="488" spans="1:60" outlineLevel="1" x14ac:dyDescent="0.2">
      <c r="A488" s="217"/>
      <c r="B488" s="218"/>
      <c r="C488" s="257" t="s">
        <v>1687</v>
      </c>
      <c r="D488" s="253"/>
      <c r="E488" s="254">
        <v>12.3</v>
      </c>
      <c r="F488" s="219"/>
      <c r="G488" s="219"/>
      <c r="H488" s="219"/>
      <c r="I488" s="219"/>
      <c r="J488" s="219"/>
      <c r="K488" s="219"/>
      <c r="L488" s="219"/>
      <c r="M488" s="219"/>
      <c r="N488" s="219"/>
      <c r="O488" s="219"/>
      <c r="P488" s="219"/>
      <c r="Q488" s="219"/>
      <c r="R488" s="219"/>
      <c r="S488" s="219"/>
      <c r="T488" s="219"/>
      <c r="U488" s="219"/>
      <c r="V488" s="219"/>
      <c r="W488" s="219"/>
      <c r="X488" s="219"/>
      <c r="Y488" s="210"/>
      <c r="Z488" s="210"/>
      <c r="AA488" s="210"/>
      <c r="AB488" s="210"/>
      <c r="AC488" s="210"/>
      <c r="AD488" s="210"/>
      <c r="AE488" s="210"/>
      <c r="AF488" s="210"/>
      <c r="AG488" s="210" t="s">
        <v>300</v>
      </c>
      <c r="AH488" s="210">
        <v>0</v>
      </c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</row>
    <row r="489" spans="1:60" x14ac:dyDescent="0.2">
      <c r="A489" s="221" t="s">
        <v>225</v>
      </c>
      <c r="B489" s="222" t="s">
        <v>166</v>
      </c>
      <c r="C489" s="245" t="s">
        <v>167</v>
      </c>
      <c r="D489" s="223"/>
      <c r="E489" s="224"/>
      <c r="F489" s="225"/>
      <c r="G489" s="225">
        <f>SUMIF(AG490:AG514,"&lt;&gt;NOR",G490:G514)</f>
        <v>0</v>
      </c>
      <c r="H489" s="225"/>
      <c r="I489" s="225">
        <f>SUM(I490:I514)</f>
        <v>0</v>
      </c>
      <c r="J489" s="225"/>
      <c r="K489" s="225">
        <f>SUM(K490:K514)</f>
        <v>0</v>
      </c>
      <c r="L489" s="225"/>
      <c r="M489" s="225">
        <f>SUM(M490:M514)</f>
        <v>0</v>
      </c>
      <c r="N489" s="225"/>
      <c r="O489" s="225">
        <f>SUM(O490:O514)</f>
        <v>0.11</v>
      </c>
      <c r="P489" s="225"/>
      <c r="Q489" s="225">
        <f>SUM(Q490:Q514)</f>
        <v>0</v>
      </c>
      <c r="R489" s="225"/>
      <c r="S489" s="225"/>
      <c r="T489" s="226"/>
      <c r="U489" s="220"/>
      <c r="V489" s="220">
        <f>SUM(V490:V514)</f>
        <v>8.76</v>
      </c>
      <c r="W489" s="220"/>
      <c r="X489" s="220"/>
      <c r="AG489" t="s">
        <v>226</v>
      </c>
    </row>
    <row r="490" spans="1:60" ht="22.5" outlineLevel="1" x14ac:dyDescent="0.2">
      <c r="A490" s="227">
        <v>193</v>
      </c>
      <c r="B490" s="228" t="s">
        <v>1688</v>
      </c>
      <c r="C490" s="246" t="s">
        <v>1689</v>
      </c>
      <c r="D490" s="229" t="s">
        <v>371</v>
      </c>
      <c r="E490" s="230">
        <v>1</v>
      </c>
      <c r="F490" s="231"/>
      <c r="G490" s="232">
        <f>ROUND(E490*F490,2)</f>
        <v>0</v>
      </c>
      <c r="H490" s="231"/>
      <c r="I490" s="232">
        <f>ROUND(E490*H490,2)</f>
        <v>0</v>
      </c>
      <c r="J490" s="231"/>
      <c r="K490" s="232">
        <f>ROUND(E490*J490,2)</f>
        <v>0</v>
      </c>
      <c r="L490" s="232">
        <v>21</v>
      </c>
      <c r="M490" s="232">
        <f>G490*(1+L490/100)</f>
        <v>0</v>
      </c>
      <c r="N490" s="232">
        <v>0</v>
      </c>
      <c r="O490" s="232">
        <f>ROUND(E490*N490,2)</f>
        <v>0</v>
      </c>
      <c r="P490" s="232">
        <v>0</v>
      </c>
      <c r="Q490" s="232">
        <f>ROUND(E490*P490,2)</f>
        <v>0</v>
      </c>
      <c r="R490" s="232"/>
      <c r="S490" s="232" t="s">
        <v>296</v>
      </c>
      <c r="T490" s="233" t="s">
        <v>231</v>
      </c>
      <c r="U490" s="219">
        <v>0.46500000000000002</v>
      </c>
      <c r="V490" s="219">
        <f>ROUND(E490*U490,2)</f>
        <v>0.47</v>
      </c>
      <c r="W490" s="219"/>
      <c r="X490" s="219" t="s">
        <v>297</v>
      </c>
      <c r="Y490" s="210"/>
      <c r="Z490" s="210"/>
      <c r="AA490" s="210"/>
      <c r="AB490" s="210"/>
      <c r="AC490" s="210"/>
      <c r="AD490" s="210"/>
      <c r="AE490" s="210"/>
      <c r="AF490" s="210"/>
      <c r="AG490" s="210" t="s">
        <v>298</v>
      </c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</row>
    <row r="491" spans="1:60" outlineLevel="1" x14ac:dyDescent="0.2">
      <c r="A491" s="217"/>
      <c r="B491" s="218"/>
      <c r="C491" s="257" t="s">
        <v>1690</v>
      </c>
      <c r="D491" s="253"/>
      <c r="E491" s="254">
        <v>1</v>
      </c>
      <c r="F491" s="219"/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  <c r="R491" s="219"/>
      <c r="S491" s="219"/>
      <c r="T491" s="219"/>
      <c r="U491" s="219"/>
      <c r="V491" s="219"/>
      <c r="W491" s="219"/>
      <c r="X491" s="219"/>
      <c r="Y491" s="210"/>
      <c r="Z491" s="210"/>
      <c r="AA491" s="210"/>
      <c r="AB491" s="210"/>
      <c r="AC491" s="210"/>
      <c r="AD491" s="210"/>
      <c r="AE491" s="210"/>
      <c r="AF491" s="210"/>
      <c r="AG491" s="210" t="s">
        <v>300</v>
      </c>
      <c r="AH491" s="210">
        <v>0</v>
      </c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</row>
    <row r="492" spans="1:60" outlineLevel="1" x14ac:dyDescent="0.2">
      <c r="A492" s="227">
        <v>194</v>
      </c>
      <c r="B492" s="228" t="s">
        <v>1691</v>
      </c>
      <c r="C492" s="246" t="s">
        <v>1692</v>
      </c>
      <c r="D492" s="229" t="s">
        <v>371</v>
      </c>
      <c r="E492" s="230">
        <v>2</v>
      </c>
      <c r="F492" s="231"/>
      <c r="G492" s="232">
        <f>ROUND(E492*F492,2)</f>
        <v>0</v>
      </c>
      <c r="H492" s="231"/>
      <c r="I492" s="232">
        <f>ROUND(E492*H492,2)</f>
        <v>0</v>
      </c>
      <c r="J492" s="231"/>
      <c r="K492" s="232">
        <f>ROUND(E492*J492,2)</f>
        <v>0</v>
      </c>
      <c r="L492" s="232">
        <v>21</v>
      </c>
      <c r="M492" s="232">
        <f>G492*(1+L492/100)</f>
        <v>0</v>
      </c>
      <c r="N492" s="232">
        <v>2.0000000000000002E-5</v>
      </c>
      <c r="O492" s="232">
        <f>ROUND(E492*N492,2)</f>
        <v>0</v>
      </c>
      <c r="P492" s="232">
        <v>0</v>
      </c>
      <c r="Q492" s="232">
        <f>ROUND(E492*P492,2)</f>
        <v>0</v>
      </c>
      <c r="R492" s="232"/>
      <c r="S492" s="232" t="s">
        <v>296</v>
      </c>
      <c r="T492" s="233" t="s">
        <v>231</v>
      </c>
      <c r="U492" s="219">
        <v>4.0199999999999996</v>
      </c>
      <c r="V492" s="219">
        <f>ROUND(E492*U492,2)</f>
        <v>8.0399999999999991</v>
      </c>
      <c r="W492" s="219"/>
      <c r="X492" s="219" t="s">
        <v>297</v>
      </c>
      <c r="Y492" s="210"/>
      <c r="Z492" s="210"/>
      <c r="AA492" s="210"/>
      <c r="AB492" s="210"/>
      <c r="AC492" s="210"/>
      <c r="AD492" s="210"/>
      <c r="AE492" s="210"/>
      <c r="AF492" s="210"/>
      <c r="AG492" s="210" t="s">
        <v>298</v>
      </c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</row>
    <row r="493" spans="1:60" outlineLevel="1" x14ac:dyDescent="0.2">
      <c r="A493" s="217"/>
      <c r="B493" s="218"/>
      <c r="C493" s="257" t="s">
        <v>1690</v>
      </c>
      <c r="D493" s="253"/>
      <c r="E493" s="254">
        <v>1</v>
      </c>
      <c r="F493" s="219"/>
      <c r="G493" s="219"/>
      <c r="H493" s="219"/>
      <c r="I493" s="219"/>
      <c r="J493" s="219"/>
      <c r="K493" s="219"/>
      <c r="L493" s="219"/>
      <c r="M493" s="219"/>
      <c r="N493" s="219"/>
      <c r="O493" s="219"/>
      <c r="P493" s="219"/>
      <c r="Q493" s="219"/>
      <c r="R493" s="219"/>
      <c r="S493" s="219"/>
      <c r="T493" s="219"/>
      <c r="U493" s="219"/>
      <c r="V493" s="219"/>
      <c r="W493" s="219"/>
      <c r="X493" s="219"/>
      <c r="Y493" s="210"/>
      <c r="Z493" s="210"/>
      <c r="AA493" s="210"/>
      <c r="AB493" s="210"/>
      <c r="AC493" s="210"/>
      <c r="AD493" s="210"/>
      <c r="AE493" s="210"/>
      <c r="AF493" s="210"/>
      <c r="AG493" s="210" t="s">
        <v>300</v>
      </c>
      <c r="AH493" s="210">
        <v>0</v>
      </c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  <c r="BH493" s="210"/>
    </row>
    <row r="494" spans="1:60" outlineLevel="1" x14ac:dyDescent="0.2">
      <c r="A494" s="217"/>
      <c r="B494" s="218"/>
      <c r="C494" s="257" t="s">
        <v>1693</v>
      </c>
      <c r="D494" s="253"/>
      <c r="E494" s="254">
        <v>1</v>
      </c>
      <c r="F494" s="219"/>
      <c r="G494" s="219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  <c r="R494" s="219"/>
      <c r="S494" s="219"/>
      <c r="T494" s="219"/>
      <c r="U494" s="219"/>
      <c r="V494" s="219"/>
      <c r="W494" s="219"/>
      <c r="X494" s="219"/>
      <c r="Y494" s="210"/>
      <c r="Z494" s="210"/>
      <c r="AA494" s="210"/>
      <c r="AB494" s="210"/>
      <c r="AC494" s="210"/>
      <c r="AD494" s="210"/>
      <c r="AE494" s="210"/>
      <c r="AF494" s="210"/>
      <c r="AG494" s="210" t="s">
        <v>300</v>
      </c>
      <c r="AH494" s="210">
        <v>0</v>
      </c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  <c r="BA494" s="210"/>
      <c r="BB494" s="210"/>
      <c r="BC494" s="210"/>
      <c r="BD494" s="210"/>
      <c r="BE494" s="210"/>
      <c r="BF494" s="210"/>
      <c r="BG494" s="210"/>
      <c r="BH494" s="210"/>
    </row>
    <row r="495" spans="1:60" outlineLevel="1" x14ac:dyDescent="0.2">
      <c r="A495" s="227">
        <v>195</v>
      </c>
      <c r="B495" s="228" t="s">
        <v>1068</v>
      </c>
      <c r="C495" s="246" t="s">
        <v>813</v>
      </c>
      <c r="D495" s="229" t="s">
        <v>352</v>
      </c>
      <c r="E495" s="230">
        <v>0.10924</v>
      </c>
      <c r="F495" s="231"/>
      <c r="G495" s="232">
        <f>ROUND(E495*F495,2)</f>
        <v>0</v>
      </c>
      <c r="H495" s="231"/>
      <c r="I495" s="232">
        <f>ROUND(E495*H495,2)</f>
        <v>0</v>
      </c>
      <c r="J495" s="231"/>
      <c r="K495" s="232">
        <f>ROUND(E495*J495,2)</f>
        <v>0</v>
      </c>
      <c r="L495" s="232">
        <v>21</v>
      </c>
      <c r="M495" s="232">
        <f>G495*(1+L495/100)</f>
        <v>0</v>
      </c>
      <c r="N495" s="232">
        <v>0</v>
      </c>
      <c r="O495" s="232">
        <f>ROUND(E495*N495,2)</f>
        <v>0</v>
      </c>
      <c r="P495" s="232">
        <v>0</v>
      </c>
      <c r="Q495" s="232">
        <f>ROUND(E495*P495,2)</f>
        <v>0</v>
      </c>
      <c r="R495" s="232"/>
      <c r="S495" s="232" t="s">
        <v>296</v>
      </c>
      <c r="T495" s="233" t="s">
        <v>231</v>
      </c>
      <c r="U495" s="219">
        <v>2.2549999999999999</v>
      </c>
      <c r="V495" s="219">
        <f>ROUND(E495*U495,2)</f>
        <v>0.25</v>
      </c>
      <c r="W495" s="219"/>
      <c r="X495" s="219" t="s">
        <v>297</v>
      </c>
      <c r="Y495" s="210"/>
      <c r="Z495" s="210"/>
      <c r="AA495" s="210"/>
      <c r="AB495" s="210"/>
      <c r="AC495" s="210"/>
      <c r="AD495" s="210"/>
      <c r="AE495" s="210"/>
      <c r="AF495" s="210"/>
      <c r="AG495" s="210" t="s">
        <v>393</v>
      </c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U495" s="210"/>
      <c r="AV495" s="210"/>
      <c r="AW495" s="210"/>
      <c r="AX495" s="210"/>
      <c r="AY495" s="210"/>
      <c r="AZ495" s="210"/>
      <c r="BA495" s="210"/>
      <c r="BB495" s="210"/>
      <c r="BC495" s="210"/>
      <c r="BD495" s="210"/>
      <c r="BE495" s="210"/>
      <c r="BF495" s="210"/>
      <c r="BG495" s="210"/>
      <c r="BH495" s="210"/>
    </row>
    <row r="496" spans="1:60" outlineLevel="1" x14ac:dyDescent="0.2">
      <c r="A496" s="217"/>
      <c r="B496" s="218"/>
      <c r="C496" s="257" t="s">
        <v>379</v>
      </c>
      <c r="D496" s="253"/>
      <c r="E496" s="254"/>
      <c r="F496" s="219"/>
      <c r="G496" s="219"/>
      <c r="H496" s="219"/>
      <c r="I496" s="219"/>
      <c r="J496" s="219"/>
      <c r="K496" s="219"/>
      <c r="L496" s="219"/>
      <c r="M496" s="219"/>
      <c r="N496" s="219"/>
      <c r="O496" s="219"/>
      <c r="P496" s="219"/>
      <c r="Q496" s="219"/>
      <c r="R496" s="219"/>
      <c r="S496" s="219"/>
      <c r="T496" s="219"/>
      <c r="U496" s="219"/>
      <c r="V496" s="219"/>
      <c r="W496" s="219"/>
      <c r="X496" s="219"/>
      <c r="Y496" s="210"/>
      <c r="Z496" s="210"/>
      <c r="AA496" s="210"/>
      <c r="AB496" s="210"/>
      <c r="AC496" s="210"/>
      <c r="AD496" s="210"/>
      <c r="AE496" s="210"/>
      <c r="AF496" s="210"/>
      <c r="AG496" s="210" t="s">
        <v>300</v>
      </c>
      <c r="AH496" s="210">
        <v>0</v>
      </c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</row>
    <row r="497" spans="1:60" outlineLevel="1" x14ac:dyDescent="0.2">
      <c r="A497" s="217"/>
      <c r="B497" s="218"/>
      <c r="C497" s="257" t="s">
        <v>1694</v>
      </c>
      <c r="D497" s="253"/>
      <c r="E497" s="254"/>
      <c r="F497" s="219"/>
      <c r="G497" s="219"/>
      <c r="H497" s="219"/>
      <c r="I497" s="219"/>
      <c r="J497" s="219"/>
      <c r="K497" s="219"/>
      <c r="L497" s="219"/>
      <c r="M497" s="219"/>
      <c r="N497" s="219"/>
      <c r="O497" s="219"/>
      <c r="P497" s="219"/>
      <c r="Q497" s="219"/>
      <c r="R497" s="219"/>
      <c r="S497" s="219"/>
      <c r="T497" s="219"/>
      <c r="U497" s="219"/>
      <c r="V497" s="219"/>
      <c r="W497" s="219"/>
      <c r="X497" s="219"/>
      <c r="Y497" s="210"/>
      <c r="Z497" s="210"/>
      <c r="AA497" s="210"/>
      <c r="AB497" s="210"/>
      <c r="AC497" s="210"/>
      <c r="AD497" s="210"/>
      <c r="AE497" s="210"/>
      <c r="AF497" s="210"/>
      <c r="AG497" s="210" t="s">
        <v>300</v>
      </c>
      <c r="AH497" s="210">
        <v>0</v>
      </c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  <c r="BA497" s="210"/>
      <c r="BB497" s="210"/>
      <c r="BC497" s="210"/>
      <c r="BD497" s="210"/>
      <c r="BE497" s="210"/>
      <c r="BF497" s="210"/>
      <c r="BG497" s="210"/>
      <c r="BH497" s="210"/>
    </row>
    <row r="498" spans="1:60" outlineLevel="1" x14ac:dyDescent="0.2">
      <c r="A498" s="217"/>
      <c r="B498" s="218"/>
      <c r="C498" s="257" t="s">
        <v>1695</v>
      </c>
      <c r="D498" s="253"/>
      <c r="E498" s="254">
        <v>0.11</v>
      </c>
      <c r="F498" s="219"/>
      <c r="G498" s="219"/>
      <c r="H498" s="219"/>
      <c r="I498" s="219"/>
      <c r="J498" s="219"/>
      <c r="K498" s="219"/>
      <c r="L498" s="219"/>
      <c r="M498" s="219"/>
      <c r="N498" s="219"/>
      <c r="O498" s="219"/>
      <c r="P498" s="219"/>
      <c r="Q498" s="219"/>
      <c r="R498" s="219"/>
      <c r="S498" s="219"/>
      <c r="T498" s="219"/>
      <c r="U498" s="219"/>
      <c r="V498" s="219"/>
      <c r="W498" s="219"/>
      <c r="X498" s="219"/>
      <c r="Y498" s="210"/>
      <c r="Z498" s="210"/>
      <c r="AA498" s="210"/>
      <c r="AB498" s="210"/>
      <c r="AC498" s="210"/>
      <c r="AD498" s="210"/>
      <c r="AE498" s="210"/>
      <c r="AF498" s="210"/>
      <c r="AG498" s="210" t="s">
        <v>300</v>
      </c>
      <c r="AH498" s="210">
        <v>0</v>
      </c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0"/>
      <c r="AT498" s="210"/>
      <c r="AU498" s="210"/>
      <c r="AV498" s="210"/>
      <c r="AW498" s="210"/>
      <c r="AX498" s="210"/>
      <c r="AY498" s="210"/>
      <c r="AZ498" s="210"/>
      <c r="BA498" s="210"/>
      <c r="BB498" s="210"/>
      <c r="BC498" s="210"/>
      <c r="BD498" s="210"/>
      <c r="BE498" s="210"/>
      <c r="BF498" s="210"/>
      <c r="BG498" s="210"/>
      <c r="BH498" s="210"/>
    </row>
    <row r="499" spans="1:60" ht="22.5" outlineLevel="1" x14ac:dyDescent="0.2">
      <c r="A499" s="227">
        <v>196</v>
      </c>
      <c r="B499" s="228" t="s">
        <v>1696</v>
      </c>
      <c r="C499" s="246" t="s">
        <v>1697</v>
      </c>
      <c r="D499" s="229" t="s">
        <v>371</v>
      </c>
      <c r="E499" s="230">
        <v>2</v>
      </c>
      <c r="F499" s="231"/>
      <c r="G499" s="232">
        <f>ROUND(E499*F499,2)</f>
        <v>0</v>
      </c>
      <c r="H499" s="231"/>
      <c r="I499" s="232">
        <f>ROUND(E499*H499,2)</f>
        <v>0</v>
      </c>
      <c r="J499" s="231"/>
      <c r="K499" s="232">
        <f>ROUND(E499*J499,2)</f>
        <v>0</v>
      </c>
      <c r="L499" s="232">
        <v>21</v>
      </c>
      <c r="M499" s="232">
        <f>G499*(1+L499/100)</f>
        <v>0</v>
      </c>
      <c r="N499" s="232">
        <v>8.0000000000000004E-4</v>
      </c>
      <c r="O499" s="232">
        <f>ROUND(E499*N499,2)</f>
        <v>0</v>
      </c>
      <c r="P499" s="232">
        <v>0</v>
      </c>
      <c r="Q499" s="232">
        <f>ROUND(E499*P499,2)</f>
        <v>0</v>
      </c>
      <c r="R499" s="232"/>
      <c r="S499" s="232" t="s">
        <v>230</v>
      </c>
      <c r="T499" s="233" t="s">
        <v>231</v>
      </c>
      <c r="U499" s="219">
        <v>0</v>
      </c>
      <c r="V499" s="219">
        <f>ROUND(E499*U499,2)</f>
        <v>0</v>
      </c>
      <c r="W499" s="219"/>
      <c r="X499" s="219" t="s">
        <v>471</v>
      </c>
      <c r="Y499" s="210"/>
      <c r="Z499" s="210"/>
      <c r="AA499" s="210"/>
      <c r="AB499" s="210"/>
      <c r="AC499" s="210"/>
      <c r="AD499" s="210"/>
      <c r="AE499" s="210"/>
      <c r="AF499" s="210"/>
      <c r="AG499" s="210" t="s">
        <v>472</v>
      </c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10"/>
      <c r="AZ499" s="210"/>
      <c r="BA499" s="210"/>
      <c r="BB499" s="210"/>
      <c r="BC499" s="210"/>
      <c r="BD499" s="210"/>
      <c r="BE499" s="210"/>
      <c r="BF499" s="210"/>
      <c r="BG499" s="210"/>
      <c r="BH499" s="210"/>
    </row>
    <row r="500" spans="1:60" outlineLevel="1" x14ac:dyDescent="0.2">
      <c r="A500" s="217"/>
      <c r="B500" s="218"/>
      <c r="C500" s="257" t="s">
        <v>1690</v>
      </c>
      <c r="D500" s="253"/>
      <c r="E500" s="254">
        <v>1</v>
      </c>
      <c r="F500" s="219"/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  <c r="R500" s="219"/>
      <c r="S500" s="219"/>
      <c r="T500" s="219"/>
      <c r="U500" s="219"/>
      <c r="V500" s="219"/>
      <c r="W500" s="219"/>
      <c r="X500" s="219"/>
      <c r="Y500" s="210"/>
      <c r="Z500" s="210"/>
      <c r="AA500" s="210"/>
      <c r="AB500" s="210"/>
      <c r="AC500" s="210"/>
      <c r="AD500" s="210"/>
      <c r="AE500" s="210"/>
      <c r="AF500" s="210"/>
      <c r="AG500" s="210" t="s">
        <v>300</v>
      </c>
      <c r="AH500" s="210">
        <v>0</v>
      </c>
      <c r="AI500" s="210"/>
      <c r="AJ500" s="210"/>
      <c r="AK500" s="210"/>
      <c r="AL500" s="210"/>
      <c r="AM500" s="210"/>
      <c r="AN500" s="210"/>
      <c r="AO500" s="210"/>
      <c r="AP500" s="210"/>
      <c r="AQ500" s="210"/>
      <c r="AR500" s="210"/>
      <c r="AS500" s="210"/>
      <c r="AT500" s="210"/>
      <c r="AU500" s="210"/>
      <c r="AV500" s="210"/>
      <c r="AW500" s="210"/>
      <c r="AX500" s="210"/>
      <c r="AY500" s="210"/>
      <c r="AZ500" s="210"/>
      <c r="BA500" s="210"/>
      <c r="BB500" s="210"/>
      <c r="BC500" s="210"/>
      <c r="BD500" s="210"/>
      <c r="BE500" s="210"/>
      <c r="BF500" s="210"/>
      <c r="BG500" s="210"/>
      <c r="BH500" s="210"/>
    </row>
    <row r="501" spans="1:60" outlineLevel="1" x14ac:dyDescent="0.2">
      <c r="A501" s="217"/>
      <c r="B501" s="218"/>
      <c r="C501" s="257" t="s">
        <v>1693</v>
      </c>
      <c r="D501" s="253"/>
      <c r="E501" s="254">
        <v>1</v>
      </c>
      <c r="F501" s="219"/>
      <c r="G501" s="219"/>
      <c r="H501" s="219"/>
      <c r="I501" s="219"/>
      <c r="J501" s="219"/>
      <c r="K501" s="219"/>
      <c r="L501" s="219"/>
      <c r="M501" s="219"/>
      <c r="N501" s="219"/>
      <c r="O501" s="219"/>
      <c r="P501" s="219"/>
      <c r="Q501" s="219"/>
      <c r="R501" s="219"/>
      <c r="S501" s="219"/>
      <c r="T501" s="219"/>
      <c r="U501" s="219"/>
      <c r="V501" s="219"/>
      <c r="W501" s="219"/>
      <c r="X501" s="219"/>
      <c r="Y501" s="210"/>
      <c r="Z501" s="210"/>
      <c r="AA501" s="210"/>
      <c r="AB501" s="210"/>
      <c r="AC501" s="210"/>
      <c r="AD501" s="210"/>
      <c r="AE501" s="210"/>
      <c r="AF501" s="210"/>
      <c r="AG501" s="210" t="s">
        <v>300</v>
      </c>
      <c r="AH501" s="210">
        <v>0</v>
      </c>
      <c r="AI501" s="210"/>
      <c r="AJ501" s="210"/>
      <c r="AK501" s="210"/>
      <c r="AL501" s="210"/>
      <c r="AM501" s="210"/>
      <c r="AN501" s="210"/>
      <c r="AO501" s="210"/>
      <c r="AP501" s="210"/>
      <c r="AQ501" s="210"/>
      <c r="AR501" s="210"/>
      <c r="AS501" s="210"/>
      <c r="AT501" s="210"/>
      <c r="AU501" s="210"/>
      <c r="AV501" s="210"/>
      <c r="AW501" s="210"/>
      <c r="AX501" s="210"/>
      <c r="AY501" s="210"/>
      <c r="AZ501" s="210"/>
      <c r="BA501" s="210"/>
      <c r="BB501" s="210"/>
      <c r="BC501" s="210"/>
      <c r="BD501" s="210"/>
      <c r="BE501" s="210"/>
      <c r="BF501" s="210"/>
      <c r="BG501" s="210"/>
      <c r="BH501" s="210"/>
    </row>
    <row r="502" spans="1:60" outlineLevel="1" x14ac:dyDescent="0.2">
      <c r="A502" s="227">
        <v>197</v>
      </c>
      <c r="B502" s="228" t="s">
        <v>1698</v>
      </c>
      <c r="C502" s="246" t="s">
        <v>1699</v>
      </c>
      <c r="D502" s="229" t="s">
        <v>371</v>
      </c>
      <c r="E502" s="230">
        <v>1</v>
      </c>
      <c r="F502" s="231"/>
      <c r="G502" s="232">
        <f>ROUND(E502*F502,2)</f>
        <v>0</v>
      </c>
      <c r="H502" s="231"/>
      <c r="I502" s="232">
        <f>ROUND(E502*H502,2)</f>
        <v>0</v>
      </c>
      <c r="J502" s="231"/>
      <c r="K502" s="232">
        <f>ROUND(E502*J502,2)</f>
        <v>0</v>
      </c>
      <c r="L502" s="232">
        <v>21</v>
      </c>
      <c r="M502" s="232">
        <f>G502*(1+L502/100)</f>
        <v>0</v>
      </c>
      <c r="N502" s="232">
        <v>2.7000000000000001E-3</v>
      </c>
      <c r="O502" s="232">
        <f>ROUND(E502*N502,2)</f>
        <v>0</v>
      </c>
      <c r="P502" s="232">
        <v>0</v>
      </c>
      <c r="Q502" s="232">
        <f>ROUND(E502*P502,2)</f>
        <v>0</v>
      </c>
      <c r="R502" s="232"/>
      <c r="S502" s="232" t="s">
        <v>230</v>
      </c>
      <c r="T502" s="233" t="s">
        <v>231</v>
      </c>
      <c r="U502" s="219">
        <v>0</v>
      </c>
      <c r="V502" s="219">
        <f>ROUND(E502*U502,2)</f>
        <v>0</v>
      </c>
      <c r="W502" s="219"/>
      <c r="X502" s="219" t="s">
        <v>471</v>
      </c>
      <c r="Y502" s="210"/>
      <c r="Z502" s="210"/>
      <c r="AA502" s="210"/>
      <c r="AB502" s="210"/>
      <c r="AC502" s="210"/>
      <c r="AD502" s="210"/>
      <c r="AE502" s="210"/>
      <c r="AF502" s="210"/>
      <c r="AG502" s="210" t="s">
        <v>472</v>
      </c>
      <c r="AH502" s="210"/>
      <c r="AI502" s="210"/>
      <c r="AJ502" s="210"/>
      <c r="AK502" s="210"/>
      <c r="AL502" s="210"/>
      <c r="AM502" s="210"/>
      <c r="AN502" s="210"/>
      <c r="AO502" s="210"/>
      <c r="AP502" s="210"/>
      <c r="AQ502" s="210"/>
      <c r="AR502" s="210"/>
      <c r="AS502" s="210"/>
      <c r="AT502" s="210"/>
      <c r="AU502" s="210"/>
      <c r="AV502" s="210"/>
      <c r="AW502" s="210"/>
      <c r="AX502" s="210"/>
      <c r="AY502" s="210"/>
      <c r="AZ502" s="210"/>
      <c r="BA502" s="210"/>
      <c r="BB502" s="210"/>
      <c r="BC502" s="210"/>
      <c r="BD502" s="210"/>
      <c r="BE502" s="210"/>
      <c r="BF502" s="210"/>
      <c r="BG502" s="210"/>
      <c r="BH502" s="210"/>
    </row>
    <row r="503" spans="1:60" outlineLevel="1" x14ac:dyDescent="0.2">
      <c r="A503" s="217"/>
      <c r="B503" s="218"/>
      <c r="C503" s="257" t="s">
        <v>1690</v>
      </c>
      <c r="D503" s="253"/>
      <c r="E503" s="254">
        <v>1</v>
      </c>
      <c r="F503" s="219"/>
      <c r="G503" s="219"/>
      <c r="H503" s="219"/>
      <c r="I503" s="219"/>
      <c r="J503" s="219"/>
      <c r="K503" s="219"/>
      <c r="L503" s="219"/>
      <c r="M503" s="219"/>
      <c r="N503" s="219"/>
      <c r="O503" s="219"/>
      <c r="P503" s="219"/>
      <c r="Q503" s="219"/>
      <c r="R503" s="219"/>
      <c r="S503" s="219"/>
      <c r="T503" s="219"/>
      <c r="U503" s="219"/>
      <c r="V503" s="219"/>
      <c r="W503" s="219"/>
      <c r="X503" s="219"/>
      <c r="Y503" s="210"/>
      <c r="Z503" s="210"/>
      <c r="AA503" s="210"/>
      <c r="AB503" s="210"/>
      <c r="AC503" s="210"/>
      <c r="AD503" s="210"/>
      <c r="AE503" s="210"/>
      <c r="AF503" s="210"/>
      <c r="AG503" s="210" t="s">
        <v>300</v>
      </c>
      <c r="AH503" s="210">
        <v>0</v>
      </c>
      <c r="AI503" s="210"/>
      <c r="AJ503" s="210"/>
      <c r="AK503" s="210"/>
      <c r="AL503" s="210"/>
      <c r="AM503" s="210"/>
      <c r="AN503" s="210"/>
      <c r="AO503" s="210"/>
      <c r="AP503" s="210"/>
      <c r="AQ503" s="210"/>
      <c r="AR503" s="210"/>
      <c r="AS503" s="210"/>
      <c r="AT503" s="210"/>
      <c r="AU503" s="210"/>
      <c r="AV503" s="210"/>
      <c r="AW503" s="210"/>
      <c r="AX503" s="210"/>
      <c r="AY503" s="210"/>
      <c r="AZ503" s="210"/>
      <c r="BA503" s="210"/>
      <c r="BB503" s="210"/>
      <c r="BC503" s="210"/>
      <c r="BD503" s="210"/>
      <c r="BE503" s="210"/>
      <c r="BF503" s="210"/>
      <c r="BG503" s="210"/>
      <c r="BH503" s="210"/>
    </row>
    <row r="504" spans="1:60" ht="22.5" outlineLevel="1" x14ac:dyDescent="0.2">
      <c r="A504" s="227">
        <v>198</v>
      </c>
      <c r="B504" s="228" t="s">
        <v>1700</v>
      </c>
      <c r="C504" s="246" t="s">
        <v>1701</v>
      </c>
      <c r="D504" s="229" t="s">
        <v>371</v>
      </c>
      <c r="E504" s="230">
        <v>2</v>
      </c>
      <c r="F504" s="231"/>
      <c r="G504" s="232">
        <f>ROUND(E504*F504,2)</f>
        <v>0</v>
      </c>
      <c r="H504" s="231"/>
      <c r="I504" s="232">
        <f>ROUND(E504*H504,2)</f>
        <v>0</v>
      </c>
      <c r="J504" s="231"/>
      <c r="K504" s="232">
        <f>ROUND(E504*J504,2)</f>
        <v>0</v>
      </c>
      <c r="L504" s="232">
        <v>21</v>
      </c>
      <c r="M504" s="232">
        <f>G504*(1+L504/100)</f>
        <v>0</v>
      </c>
      <c r="N504" s="232">
        <v>4.4999999999999999E-4</v>
      </c>
      <c r="O504" s="232">
        <f>ROUND(E504*N504,2)</f>
        <v>0</v>
      </c>
      <c r="P504" s="232">
        <v>0</v>
      </c>
      <c r="Q504" s="232">
        <f>ROUND(E504*P504,2)</f>
        <v>0</v>
      </c>
      <c r="R504" s="232"/>
      <c r="S504" s="232" t="s">
        <v>230</v>
      </c>
      <c r="T504" s="233" t="s">
        <v>231</v>
      </c>
      <c r="U504" s="219">
        <v>0</v>
      </c>
      <c r="V504" s="219">
        <f>ROUND(E504*U504,2)</f>
        <v>0</v>
      </c>
      <c r="W504" s="219"/>
      <c r="X504" s="219" t="s">
        <v>471</v>
      </c>
      <c r="Y504" s="210"/>
      <c r="Z504" s="210"/>
      <c r="AA504" s="210"/>
      <c r="AB504" s="210"/>
      <c r="AC504" s="210"/>
      <c r="AD504" s="210"/>
      <c r="AE504" s="210"/>
      <c r="AF504" s="210"/>
      <c r="AG504" s="210" t="s">
        <v>472</v>
      </c>
      <c r="AH504" s="210"/>
      <c r="AI504" s="210"/>
      <c r="AJ504" s="210"/>
      <c r="AK504" s="210"/>
      <c r="AL504" s="210"/>
      <c r="AM504" s="210"/>
      <c r="AN504" s="210"/>
      <c r="AO504" s="210"/>
      <c r="AP504" s="210"/>
      <c r="AQ504" s="210"/>
      <c r="AR504" s="210"/>
      <c r="AS504" s="210"/>
      <c r="AT504" s="210"/>
      <c r="AU504" s="210"/>
      <c r="AV504" s="210"/>
      <c r="AW504" s="210"/>
      <c r="AX504" s="210"/>
      <c r="AY504" s="210"/>
      <c r="AZ504" s="210"/>
      <c r="BA504" s="210"/>
      <c r="BB504" s="210"/>
      <c r="BC504" s="210"/>
      <c r="BD504" s="210"/>
      <c r="BE504" s="210"/>
      <c r="BF504" s="210"/>
      <c r="BG504" s="210"/>
      <c r="BH504" s="210"/>
    </row>
    <row r="505" spans="1:60" outlineLevel="1" x14ac:dyDescent="0.2">
      <c r="A505" s="217"/>
      <c r="B505" s="218"/>
      <c r="C505" s="257" t="s">
        <v>1690</v>
      </c>
      <c r="D505" s="253"/>
      <c r="E505" s="254">
        <v>1</v>
      </c>
      <c r="F505" s="219"/>
      <c r="G505" s="219"/>
      <c r="H505" s="219"/>
      <c r="I505" s="219"/>
      <c r="J505" s="219"/>
      <c r="K505" s="219"/>
      <c r="L505" s="219"/>
      <c r="M505" s="219"/>
      <c r="N505" s="219"/>
      <c r="O505" s="219"/>
      <c r="P505" s="219"/>
      <c r="Q505" s="219"/>
      <c r="R505" s="219"/>
      <c r="S505" s="219"/>
      <c r="T505" s="219"/>
      <c r="U505" s="219"/>
      <c r="V505" s="219"/>
      <c r="W505" s="219"/>
      <c r="X505" s="219"/>
      <c r="Y505" s="210"/>
      <c r="Z505" s="210"/>
      <c r="AA505" s="210"/>
      <c r="AB505" s="210"/>
      <c r="AC505" s="210"/>
      <c r="AD505" s="210"/>
      <c r="AE505" s="210"/>
      <c r="AF505" s="210"/>
      <c r="AG505" s="210" t="s">
        <v>300</v>
      </c>
      <c r="AH505" s="210">
        <v>0</v>
      </c>
      <c r="AI505" s="210"/>
      <c r="AJ505" s="210"/>
      <c r="AK505" s="210"/>
      <c r="AL505" s="210"/>
      <c r="AM505" s="210"/>
      <c r="AN505" s="210"/>
      <c r="AO505" s="210"/>
      <c r="AP505" s="210"/>
      <c r="AQ505" s="210"/>
      <c r="AR505" s="210"/>
      <c r="AS505" s="210"/>
      <c r="AT505" s="210"/>
      <c r="AU505" s="210"/>
      <c r="AV505" s="210"/>
      <c r="AW505" s="210"/>
      <c r="AX505" s="210"/>
      <c r="AY505" s="210"/>
      <c r="AZ505" s="210"/>
      <c r="BA505" s="210"/>
      <c r="BB505" s="210"/>
      <c r="BC505" s="210"/>
      <c r="BD505" s="210"/>
      <c r="BE505" s="210"/>
      <c r="BF505" s="210"/>
      <c r="BG505" s="210"/>
      <c r="BH505" s="210"/>
    </row>
    <row r="506" spans="1:60" outlineLevel="1" x14ac:dyDescent="0.2">
      <c r="A506" s="217"/>
      <c r="B506" s="218"/>
      <c r="C506" s="257" t="s">
        <v>1693</v>
      </c>
      <c r="D506" s="253"/>
      <c r="E506" s="254">
        <v>1</v>
      </c>
      <c r="F506" s="219"/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  <c r="R506" s="219"/>
      <c r="S506" s="219"/>
      <c r="T506" s="219"/>
      <c r="U506" s="219"/>
      <c r="V506" s="219"/>
      <c r="W506" s="219"/>
      <c r="X506" s="219"/>
      <c r="Y506" s="210"/>
      <c r="Z506" s="210"/>
      <c r="AA506" s="210"/>
      <c r="AB506" s="210"/>
      <c r="AC506" s="210"/>
      <c r="AD506" s="210"/>
      <c r="AE506" s="210"/>
      <c r="AF506" s="210"/>
      <c r="AG506" s="210" t="s">
        <v>300</v>
      </c>
      <c r="AH506" s="210">
        <v>0</v>
      </c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0"/>
      <c r="AT506" s="210"/>
      <c r="AU506" s="210"/>
      <c r="AV506" s="210"/>
      <c r="AW506" s="210"/>
      <c r="AX506" s="210"/>
      <c r="AY506" s="210"/>
      <c r="AZ506" s="210"/>
      <c r="BA506" s="210"/>
      <c r="BB506" s="210"/>
      <c r="BC506" s="210"/>
      <c r="BD506" s="210"/>
      <c r="BE506" s="210"/>
      <c r="BF506" s="210"/>
      <c r="BG506" s="210"/>
      <c r="BH506" s="210"/>
    </row>
    <row r="507" spans="1:60" ht="22.5" outlineLevel="1" x14ac:dyDescent="0.2">
      <c r="A507" s="227">
        <v>199</v>
      </c>
      <c r="B507" s="228" t="s">
        <v>1702</v>
      </c>
      <c r="C507" s="246" t="s">
        <v>1703</v>
      </c>
      <c r="D507" s="229" t="s">
        <v>371</v>
      </c>
      <c r="E507" s="230">
        <v>1</v>
      </c>
      <c r="F507" s="231"/>
      <c r="G507" s="232">
        <f>ROUND(E507*F507,2)</f>
        <v>0</v>
      </c>
      <c r="H507" s="231"/>
      <c r="I507" s="232">
        <f>ROUND(E507*H507,2)</f>
        <v>0</v>
      </c>
      <c r="J507" s="231"/>
      <c r="K507" s="232">
        <f>ROUND(E507*J507,2)</f>
        <v>0</v>
      </c>
      <c r="L507" s="232">
        <v>21</v>
      </c>
      <c r="M507" s="232">
        <f>G507*(1+L507/100)</f>
        <v>0</v>
      </c>
      <c r="N507" s="232">
        <v>1.9E-2</v>
      </c>
      <c r="O507" s="232">
        <f>ROUND(E507*N507,2)</f>
        <v>0.02</v>
      </c>
      <c r="P507" s="232">
        <v>0</v>
      </c>
      <c r="Q507" s="232">
        <f>ROUND(E507*P507,2)</f>
        <v>0</v>
      </c>
      <c r="R507" s="232"/>
      <c r="S507" s="232" t="s">
        <v>230</v>
      </c>
      <c r="T507" s="233" t="s">
        <v>231</v>
      </c>
      <c r="U507" s="219">
        <v>0</v>
      </c>
      <c r="V507" s="219">
        <f>ROUND(E507*U507,2)</f>
        <v>0</v>
      </c>
      <c r="W507" s="219"/>
      <c r="X507" s="219" t="s">
        <v>471</v>
      </c>
      <c r="Y507" s="210"/>
      <c r="Z507" s="210"/>
      <c r="AA507" s="210"/>
      <c r="AB507" s="210"/>
      <c r="AC507" s="210"/>
      <c r="AD507" s="210"/>
      <c r="AE507" s="210"/>
      <c r="AF507" s="210"/>
      <c r="AG507" s="210" t="s">
        <v>472</v>
      </c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0"/>
      <c r="AT507" s="210"/>
      <c r="AU507" s="210"/>
      <c r="AV507" s="210"/>
      <c r="AW507" s="210"/>
      <c r="AX507" s="210"/>
      <c r="AY507" s="210"/>
      <c r="AZ507" s="210"/>
      <c r="BA507" s="210"/>
      <c r="BB507" s="210"/>
      <c r="BC507" s="210"/>
      <c r="BD507" s="210"/>
      <c r="BE507" s="210"/>
      <c r="BF507" s="210"/>
      <c r="BG507" s="210"/>
      <c r="BH507" s="210"/>
    </row>
    <row r="508" spans="1:60" outlineLevel="1" x14ac:dyDescent="0.2">
      <c r="A508" s="217"/>
      <c r="B508" s="218"/>
      <c r="C508" s="257" t="s">
        <v>1693</v>
      </c>
      <c r="D508" s="253"/>
      <c r="E508" s="254">
        <v>1</v>
      </c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  <c r="X508" s="219"/>
      <c r="Y508" s="210"/>
      <c r="Z508" s="210"/>
      <c r="AA508" s="210"/>
      <c r="AB508" s="210"/>
      <c r="AC508" s="210"/>
      <c r="AD508" s="210"/>
      <c r="AE508" s="210"/>
      <c r="AF508" s="210"/>
      <c r="AG508" s="210" t="s">
        <v>300</v>
      </c>
      <c r="AH508" s="210">
        <v>0</v>
      </c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0"/>
      <c r="AT508" s="210"/>
      <c r="AU508" s="210"/>
      <c r="AV508" s="210"/>
      <c r="AW508" s="210"/>
      <c r="AX508" s="210"/>
      <c r="AY508" s="210"/>
      <c r="AZ508" s="210"/>
      <c r="BA508" s="210"/>
      <c r="BB508" s="210"/>
      <c r="BC508" s="210"/>
      <c r="BD508" s="210"/>
      <c r="BE508" s="210"/>
      <c r="BF508" s="210"/>
      <c r="BG508" s="210"/>
      <c r="BH508" s="210"/>
    </row>
    <row r="509" spans="1:60" ht="22.5" outlineLevel="1" x14ac:dyDescent="0.2">
      <c r="A509" s="227">
        <v>200</v>
      </c>
      <c r="B509" s="228" t="s">
        <v>1704</v>
      </c>
      <c r="C509" s="246" t="s">
        <v>1705</v>
      </c>
      <c r="D509" s="229" t="s">
        <v>371</v>
      </c>
      <c r="E509" s="230">
        <v>1</v>
      </c>
      <c r="F509" s="231"/>
      <c r="G509" s="232">
        <f>ROUND(E509*F509,2)</f>
        <v>0</v>
      </c>
      <c r="H509" s="231"/>
      <c r="I509" s="232">
        <f>ROUND(E509*H509,2)</f>
        <v>0</v>
      </c>
      <c r="J509" s="231"/>
      <c r="K509" s="232">
        <f>ROUND(E509*J509,2)</f>
        <v>0</v>
      </c>
      <c r="L509" s="232">
        <v>21</v>
      </c>
      <c r="M509" s="232">
        <f>G509*(1+L509/100)</f>
        <v>0</v>
      </c>
      <c r="N509" s="232">
        <v>2.5000000000000001E-2</v>
      </c>
      <c r="O509" s="232">
        <f>ROUND(E509*N509,2)</f>
        <v>0.03</v>
      </c>
      <c r="P509" s="232">
        <v>0</v>
      </c>
      <c r="Q509" s="232">
        <f>ROUND(E509*P509,2)</f>
        <v>0</v>
      </c>
      <c r="R509" s="232"/>
      <c r="S509" s="232" t="s">
        <v>230</v>
      </c>
      <c r="T509" s="233" t="s">
        <v>231</v>
      </c>
      <c r="U509" s="219">
        <v>0</v>
      </c>
      <c r="V509" s="219">
        <f>ROUND(E509*U509,2)</f>
        <v>0</v>
      </c>
      <c r="W509" s="219"/>
      <c r="X509" s="219" t="s">
        <v>471</v>
      </c>
      <c r="Y509" s="210"/>
      <c r="Z509" s="210"/>
      <c r="AA509" s="210"/>
      <c r="AB509" s="210"/>
      <c r="AC509" s="210"/>
      <c r="AD509" s="210"/>
      <c r="AE509" s="210"/>
      <c r="AF509" s="210"/>
      <c r="AG509" s="210" t="s">
        <v>472</v>
      </c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210"/>
      <c r="AZ509" s="210"/>
      <c r="BA509" s="210"/>
      <c r="BB509" s="210"/>
      <c r="BC509" s="210"/>
      <c r="BD509" s="210"/>
      <c r="BE509" s="210"/>
      <c r="BF509" s="210"/>
      <c r="BG509" s="210"/>
      <c r="BH509" s="210"/>
    </row>
    <row r="510" spans="1:60" outlineLevel="1" x14ac:dyDescent="0.2">
      <c r="A510" s="217"/>
      <c r="B510" s="218"/>
      <c r="C510" s="257" t="s">
        <v>1690</v>
      </c>
      <c r="D510" s="253"/>
      <c r="E510" s="254">
        <v>1</v>
      </c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0"/>
      <c r="Z510" s="210"/>
      <c r="AA510" s="210"/>
      <c r="AB510" s="210"/>
      <c r="AC510" s="210"/>
      <c r="AD510" s="210"/>
      <c r="AE510" s="210"/>
      <c r="AF510" s="210"/>
      <c r="AG510" s="210" t="s">
        <v>300</v>
      </c>
      <c r="AH510" s="210">
        <v>0</v>
      </c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210"/>
      <c r="AZ510" s="210"/>
      <c r="BA510" s="210"/>
      <c r="BB510" s="210"/>
      <c r="BC510" s="210"/>
      <c r="BD510" s="210"/>
      <c r="BE510" s="210"/>
      <c r="BF510" s="210"/>
      <c r="BG510" s="210"/>
      <c r="BH510" s="210"/>
    </row>
    <row r="511" spans="1:60" ht="33.75" outlineLevel="1" x14ac:dyDescent="0.2">
      <c r="A511" s="227">
        <v>201</v>
      </c>
      <c r="B511" s="228" t="s">
        <v>1706</v>
      </c>
      <c r="C511" s="246" t="s">
        <v>1707</v>
      </c>
      <c r="D511" s="229" t="s">
        <v>371</v>
      </c>
      <c r="E511" s="230">
        <v>1</v>
      </c>
      <c r="F511" s="231"/>
      <c r="G511" s="232">
        <f>ROUND(E511*F511,2)</f>
        <v>0</v>
      </c>
      <c r="H511" s="231"/>
      <c r="I511" s="232">
        <f>ROUND(E511*H511,2)</f>
        <v>0</v>
      </c>
      <c r="J511" s="231"/>
      <c r="K511" s="232">
        <f>ROUND(E511*J511,2)</f>
        <v>0</v>
      </c>
      <c r="L511" s="232">
        <v>21</v>
      </c>
      <c r="M511" s="232">
        <f>G511*(1+L511/100)</f>
        <v>0</v>
      </c>
      <c r="N511" s="232">
        <v>0.03</v>
      </c>
      <c r="O511" s="232">
        <f>ROUND(E511*N511,2)</f>
        <v>0.03</v>
      </c>
      <c r="P511" s="232">
        <v>0</v>
      </c>
      <c r="Q511" s="232">
        <f>ROUND(E511*P511,2)</f>
        <v>0</v>
      </c>
      <c r="R511" s="232"/>
      <c r="S511" s="232" t="s">
        <v>230</v>
      </c>
      <c r="T511" s="233" t="s">
        <v>231</v>
      </c>
      <c r="U511" s="219">
        <v>0</v>
      </c>
      <c r="V511" s="219">
        <f>ROUND(E511*U511,2)</f>
        <v>0</v>
      </c>
      <c r="W511" s="219"/>
      <c r="X511" s="219" t="s">
        <v>471</v>
      </c>
      <c r="Y511" s="210"/>
      <c r="Z511" s="210"/>
      <c r="AA511" s="210"/>
      <c r="AB511" s="210"/>
      <c r="AC511" s="210"/>
      <c r="AD511" s="210"/>
      <c r="AE511" s="210"/>
      <c r="AF511" s="210"/>
      <c r="AG511" s="210" t="s">
        <v>472</v>
      </c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  <c r="BA511" s="210"/>
      <c r="BB511" s="210"/>
      <c r="BC511" s="210"/>
      <c r="BD511" s="210"/>
      <c r="BE511" s="210"/>
      <c r="BF511" s="210"/>
      <c r="BG511" s="210"/>
      <c r="BH511" s="210"/>
    </row>
    <row r="512" spans="1:60" outlineLevel="1" x14ac:dyDescent="0.2">
      <c r="A512" s="217"/>
      <c r="B512" s="218"/>
      <c r="C512" s="257" t="s">
        <v>1693</v>
      </c>
      <c r="D512" s="253"/>
      <c r="E512" s="254">
        <v>1</v>
      </c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0"/>
      <c r="Z512" s="210"/>
      <c r="AA512" s="210"/>
      <c r="AB512" s="210"/>
      <c r="AC512" s="210"/>
      <c r="AD512" s="210"/>
      <c r="AE512" s="210"/>
      <c r="AF512" s="210"/>
      <c r="AG512" s="210" t="s">
        <v>300</v>
      </c>
      <c r="AH512" s="210">
        <v>0</v>
      </c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  <c r="BA512" s="210"/>
      <c r="BB512" s="210"/>
      <c r="BC512" s="210"/>
      <c r="BD512" s="210"/>
      <c r="BE512" s="210"/>
      <c r="BF512" s="210"/>
      <c r="BG512" s="210"/>
      <c r="BH512" s="210"/>
    </row>
    <row r="513" spans="1:60" ht="22.5" outlineLevel="1" x14ac:dyDescent="0.2">
      <c r="A513" s="227">
        <v>202</v>
      </c>
      <c r="B513" s="228" t="s">
        <v>1708</v>
      </c>
      <c r="C513" s="246" t="s">
        <v>1709</v>
      </c>
      <c r="D513" s="229" t="s">
        <v>371</v>
      </c>
      <c r="E513" s="230">
        <v>1</v>
      </c>
      <c r="F513" s="231"/>
      <c r="G513" s="232">
        <f>ROUND(E513*F513,2)</f>
        <v>0</v>
      </c>
      <c r="H513" s="231"/>
      <c r="I513" s="232">
        <f>ROUND(E513*H513,2)</f>
        <v>0</v>
      </c>
      <c r="J513" s="231"/>
      <c r="K513" s="232">
        <f>ROUND(E513*J513,2)</f>
        <v>0</v>
      </c>
      <c r="L513" s="232">
        <v>21</v>
      </c>
      <c r="M513" s="232">
        <f>G513*(1+L513/100)</f>
        <v>0</v>
      </c>
      <c r="N513" s="232">
        <v>0.03</v>
      </c>
      <c r="O513" s="232">
        <f>ROUND(E513*N513,2)</f>
        <v>0.03</v>
      </c>
      <c r="P513" s="232">
        <v>0</v>
      </c>
      <c r="Q513" s="232">
        <f>ROUND(E513*P513,2)</f>
        <v>0</v>
      </c>
      <c r="R513" s="232"/>
      <c r="S513" s="232" t="s">
        <v>230</v>
      </c>
      <c r="T513" s="233" t="s">
        <v>231</v>
      </c>
      <c r="U513" s="219">
        <v>0</v>
      </c>
      <c r="V513" s="219">
        <f>ROUND(E513*U513,2)</f>
        <v>0</v>
      </c>
      <c r="W513" s="219"/>
      <c r="X513" s="219" t="s">
        <v>471</v>
      </c>
      <c r="Y513" s="210"/>
      <c r="Z513" s="210"/>
      <c r="AA513" s="210"/>
      <c r="AB513" s="210"/>
      <c r="AC513" s="210"/>
      <c r="AD513" s="210"/>
      <c r="AE513" s="210"/>
      <c r="AF513" s="210"/>
      <c r="AG513" s="210" t="s">
        <v>472</v>
      </c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  <c r="BA513" s="210"/>
      <c r="BB513" s="210"/>
      <c r="BC513" s="210"/>
      <c r="BD513" s="210"/>
      <c r="BE513" s="210"/>
      <c r="BF513" s="210"/>
      <c r="BG513" s="210"/>
      <c r="BH513" s="210"/>
    </row>
    <row r="514" spans="1:60" outlineLevel="1" x14ac:dyDescent="0.2">
      <c r="A514" s="217"/>
      <c r="B514" s="218"/>
      <c r="C514" s="257" t="s">
        <v>1690</v>
      </c>
      <c r="D514" s="253"/>
      <c r="E514" s="254">
        <v>1</v>
      </c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0"/>
      <c r="Z514" s="210"/>
      <c r="AA514" s="210"/>
      <c r="AB514" s="210"/>
      <c r="AC514" s="210"/>
      <c r="AD514" s="210"/>
      <c r="AE514" s="210"/>
      <c r="AF514" s="210"/>
      <c r="AG514" s="210" t="s">
        <v>300</v>
      </c>
      <c r="AH514" s="210">
        <v>0</v>
      </c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0"/>
      <c r="AZ514" s="210"/>
      <c r="BA514" s="210"/>
      <c r="BB514" s="210"/>
      <c r="BC514" s="210"/>
      <c r="BD514" s="210"/>
      <c r="BE514" s="210"/>
      <c r="BF514" s="210"/>
      <c r="BG514" s="210"/>
      <c r="BH514" s="210"/>
    </row>
    <row r="515" spans="1:60" x14ac:dyDescent="0.2">
      <c r="A515" s="221" t="s">
        <v>225</v>
      </c>
      <c r="B515" s="222" t="s">
        <v>174</v>
      </c>
      <c r="C515" s="245" t="s">
        <v>175</v>
      </c>
      <c r="D515" s="223"/>
      <c r="E515" s="224"/>
      <c r="F515" s="225"/>
      <c r="G515" s="225">
        <f>SUMIF(AG516:AG538,"&lt;&gt;NOR",G516:G538)</f>
        <v>0</v>
      </c>
      <c r="H515" s="225"/>
      <c r="I515" s="225">
        <f>SUM(I516:I538)</f>
        <v>0</v>
      </c>
      <c r="J515" s="225"/>
      <c r="K515" s="225">
        <f>SUM(K516:K538)</f>
        <v>0</v>
      </c>
      <c r="L515" s="225"/>
      <c r="M515" s="225">
        <f>SUM(M516:M538)</f>
        <v>0</v>
      </c>
      <c r="N515" s="225"/>
      <c r="O515" s="225">
        <f>SUM(O516:O538)</f>
        <v>0.12</v>
      </c>
      <c r="P515" s="225"/>
      <c r="Q515" s="225">
        <f>SUM(Q516:Q538)</f>
        <v>0</v>
      </c>
      <c r="R515" s="225"/>
      <c r="S515" s="225"/>
      <c r="T515" s="226"/>
      <c r="U515" s="220"/>
      <c r="V515" s="220">
        <f>SUM(V516:V538)</f>
        <v>31.01</v>
      </c>
      <c r="W515" s="220"/>
      <c r="X515" s="220"/>
      <c r="AG515" t="s">
        <v>226</v>
      </c>
    </row>
    <row r="516" spans="1:60" ht="33.75" outlineLevel="1" x14ac:dyDescent="0.2">
      <c r="A516" s="227">
        <v>203</v>
      </c>
      <c r="B516" s="228" t="s">
        <v>1710</v>
      </c>
      <c r="C516" s="246" t="s">
        <v>1711</v>
      </c>
      <c r="D516" s="229" t="s">
        <v>368</v>
      </c>
      <c r="E516" s="230">
        <v>35.659999999999997</v>
      </c>
      <c r="F516" s="231"/>
      <c r="G516" s="232">
        <f>ROUND(E516*F516,2)</f>
        <v>0</v>
      </c>
      <c r="H516" s="231"/>
      <c r="I516" s="232">
        <f>ROUND(E516*H516,2)</f>
        <v>0</v>
      </c>
      <c r="J516" s="231"/>
      <c r="K516" s="232">
        <f>ROUND(E516*J516,2)</f>
        <v>0</v>
      </c>
      <c r="L516" s="232">
        <v>21</v>
      </c>
      <c r="M516" s="232">
        <f>G516*(1+L516/100)</f>
        <v>0</v>
      </c>
      <c r="N516" s="232">
        <v>4.0000000000000003E-5</v>
      </c>
      <c r="O516" s="232">
        <f>ROUND(E516*N516,2)</f>
        <v>0</v>
      </c>
      <c r="P516" s="232">
        <v>0</v>
      </c>
      <c r="Q516" s="232">
        <f>ROUND(E516*P516,2)</f>
        <v>0</v>
      </c>
      <c r="R516" s="232"/>
      <c r="S516" s="232" t="s">
        <v>230</v>
      </c>
      <c r="T516" s="233" t="s">
        <v>231</v>
      </c>
      <c r="U516" s="219">
        <v>0.32</v>
      </c>
      <c r="V516" s="219">
        <f>ROUND(E516*U516,2)</f>
        <v>11.41</v>
      </c>
      <c r="W516" s="219"/>
      <c r="X516" s="219" t="s">
        <v>297</v>
      </c>
      <c r="Y516" s="210"/>
      <c r="Z516" s="210"/>
      <c r="AA516" s="210"/>
      <c r="AB516" s="210"/>
      <c r="AC516" s="210"/>
      <c r="AD516" s="210"/>
      <c r="AE516" s="210"/>
      <c r="AF516" s="210"/>
      <c r="AG516" s="210" t="s">
        <v>298</v>
      </c>
      <c r="AH516" s="210"/>
      <c r="AI516" s="210"/>
      <c r="AJ516" s="210"/>
      <c r="AK516" s="210"/>
      <c r="AL516" s="210"/>
      <c r="AM516" s="210"/>
      <c r="AN516" s="210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  <c r="BA516" s="210"/>
      <c r="BB516" s="210"/>
      <c r="BC516" s="210"/>
      <c r="BD516" s="210"/>
      <c r="BE516" s="210"/>
      <c r="BF516" s="210"/>
      <c r="BG516" s="210"/>
      <c r="BH516" s="210"/>
    </row>
    <row r="517" spans="1:60" outlineLevel="1" x14ac:dyDescent="0.2">
      <c r="A517" s="217"/>
      <c r="B517" s="218"/>
      <c r="C517" s="257" t="s">
        <v>1712</v>
      </c>
      <c r="D517" s="253"/>
      <c r="E517" s="254">
        <v>11.7</v>
      </c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  <c r="X517" s="219"/>
      <c r="Y517" s="210"/>
      <c r="Z517" s="210"/>
      <c r="AA517" s="210"/>
      <c r="AB517" s="210"/>
      <c r="AC517" s="210"/>
      <c r="AD517" s="210"/>
      <c r="AE517" s="210"/>
      <c r="AF517" s="210"/>
      <c r="AG517" s="210" t="s">
        <v>300</v>
      </c>
      <c r="AH517" s="210">
        <v>5</v>
      </c>
      <c r="AI517" s="210"/>
      <c r="AJ517" s="210"/>
      <c r="AK517" s="210"/>
      <c r="AL517" s="210"/>
      <c r="AM517" s="210"/>
      <c r="AN517" s="210"/>
      <c r="AO517" s="210"/>
      <c r="AP517" s="210"/>
      <c r="AQ517" s="210"/>
      <c r="AR517" s="210"/>
      <c r="AS517" s="210"/>
      <c r="AT517" s="210"/>
      <c r="AU517" s="210"/>
      <c r="AV517" s="210"/>
      <c r="AW517" s="210"/>
      <c r="AX517" s="210"/>
      <c r="AY517" s="210"/>
      <c r="AZ517" s="210"/>
      <c r="BA517" s="210"/>
      <c r="BB517" s="210"/>
      <c r="BC517" s="210"/>
      <c r="BD517" s="210"/>
      <c r="BE517" s="210"/>
      <c r="BF517" s="210"/>
      <c r="BG517" s="210"/>
      <c r="BH517" s="210"/>
    </row>
    <row r="518" spans="1:60" outlineLevel="1" x14ac:dyDescent="0.2">
      <c r="A518" s="217"/>
      <c r="B518" s="218"/>
      <c r="C518" s="257" t="s">
        <v>1713</v>
      </c>
      <c r="D518" s="253"/>
      <c r="E518" s="254">
        <v>6.1</v>
      </c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  <c r="R518" s="219"/>
      <c r="S518" s="219"/>
      <c r="T518" s="219"/>
      <c r="U518" s="219"/>
      <c r="V518" s="219"/>
      <c r="W518" s="219"/>
      <c r="X518" s="219"/>
      <c r="Y518" s="210"/>
      <c r="Z518" s="210"/>
      <c r="AA518" s="210"/>
      <c r="AB518" s="210"/>
      <c r="AC518" s="210"/>
      <c r="AD518" s="210"/>
      <c r="AE518" s="210"/>
      <c r="AF518" s="210"/>
      <c r="AG518" s="210" t="s">
        <v>300</v>
      </c>
      <c r="AH518" s="210">
        <v>5</v>
      </c>
      <c r="AI518" s="210"/>
      <c r="AJ518" s="210"/>
      <c r="AK518" s="210"/>
      <c r="AL518" s="210"/>
      <c r="AM518" s="210"/>
      <c r="AN518" s="210"/>
      <c r="AO518" s="210"/>
      <c r="AP518" s="210"/>
      <c r="AQ518" s="210"/>
      <c r="AR518" s="210"/>
      <c r="AS518" s="210"/>
      <c r="AT518" s="210"/>
      <c r="AU518" s="210"/>
      <c r="AV518" s="210"/>
      <c r="AW518" s="210"/>
      <c r="AX518" s="210"/>
      <c r="AY518" s="210"/>
      <c r="AZ518" s="210"/>
      <c r="BA518" s="210"/>
      <c r="BB518" s="210"/>
      <c r="BC518" s="210"/>
      <c r="BD518" s="210"/>
      <c r="BE518" s="210"/>
      <c r="BF518" s="210"/>
      <c r="BG518" s="210"/>
      <c r="BH518" s="210"/>
    </row>
    <row r="519" spans="1:60" outlineLevel="1" x14ac:dyDescent="0.2">
      <c r="A519" s="217"/>
      <c r="B519" s="218"/>
      <c r="C519" s="257" t="s">
        <v>1714</v>
      </c>
      <c r="D519" s="253"/>
      <c r="E519" s="254">
        <v>17.86</v>
      </c>
      <c r="F519" s="219"/>
      <c r="G519" s="219"/>
      <c r="H519" s="219"/>
      <c r="I519" s="219"/>
      <c r="J519" s="219"/>
      <c r="K519" s="219"/>
      <c r="L519" s="219"/>
      <c r="M519" s="219"/>
      <c r="N519" s="219"/>
      <c r="O519" s="219"/>
      <c r="P519" s="219"/>
      <c r="Q519" s="219"/>
      <c r="R519" s="219"/>
      <c r="S519" s="219"/>
      <c r="T519" s="219"/>
      <c r="U519" s="219"/>
      <c r="V519" s="219"/>
      <c r="W519" s="219"/>
      <c r="X519" s="219"/>
      <c r="Y519" s="210"/>
      <c r="Z519" s="210"/>
      <c r="AA519" s="210"/>
      <c r="AB519" s="210"/>
      <c r="AC519" s="210"/>
      <c r="AD519" s="210"/>
      <c r="AE519" s="210"/>
      <c r="AF519" s="210"/>
      <c r="AG519" s="210" t="s">
        <v>300</v>
      </c>
      <c r="AH519" s="210">
        <v>5</v>
      </c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0"/>
      <c r="AY519" s="210"/>
      <c r="AZ519" s="210"/>
      <c r="BA519" s="210"/>
      <c r="BB519" s="210"/>
      <c r="BC519" s="210"/>
      <c r="BD519" s="210"/>
      <c r="BE519" s="210"/>
      <c r="BF519" s="210"/>
      <c r="BG519" s="210"/>
      <c r="BH519" s="210"/>
    </row>
    <row r="520" spans="1:60" outlineLevel="1" x14ac:dyDescent="0.2">
      <c r="A520" s="227">
        <v>204</v>
      </c>
      <c r="B520" s="228" t="s">
        <v>1715</v>
      </c>
      <c r="C520" s="246" t="s">
        <v>1716</v>
      </c>
      <c r="D520" s="229" t="s">
        <v>368</v>
      </c>
      <c r="E520" s="230">
        <v>11.7</v>
      </c>
      <c r="F520" s="231"/>
      <c r="G520" s="232">
        <f>ROUND(E520*F520,2)</f>
        <v>0</v>
      </c>
      <c r="H520" s="231"/>
      <c r="I520" s="232">
        <f>ROUND(E520*H520,2)</f>
        <v>0</v>
      </c>
      <c r="J520" s="231"/>
      <c r="K520" s="232">
        <f>ROUND(E520*J520,2)</f>
        <v>0</v>
      </c>
      <c r="L520" s="232">
        <v>21</v>
      </c>
      <c r="M520" s="232">
        <f>G520*(1+L520/100)</f>
        <v>0</v>
      </c>
      <c r="N520" s="232">
        <v>2.0000000000000002E-5</v>
      </c>
      <c r="O520" s="232">
        <f>ROUND(E520*N520,2)</f>
        <v>0</v>
      </c>
      <c r="P520" s="232">
        <v>0</v>
      </c>
      <c r="Q520" s="232">
        <f>ROUND(E520*P520,2)</f>
        <v>0</v>
      </c>
      <c r="R520" s="232"/>
      <c r="S520" s="232" t="s">
        <v>230</v>
      </c>
      <c r="T520" s="233" t="s">
        <v>231</v>
      </c>
      <c r="U520" s="219">
        <v>0.46800000000000003</v>
      </c>
      <c r="V520" s="219">
        <f>ROUND(E520*U520,2)</f>
        <v>5.48</v>
      </c>
      <c r="W520" s="219"/>
      <c r="X520" s="219" t="s">
        <v>297</v>
      </c>
      <c r="Y520" s="210"/>
      <c r="Z520" s="210"/>
      <c r="AA520" s="210"/>
      <c r="AB520" s="210"/>
      <c r="AC520" s="210"/>
      <c r="AD520" s="210"/>
      <c r="AE520" s="210"/>
      <c r="AF520" s="210"/>
      <c r="AG520" s="210" t="s">
        <v>298</v>
      </c>
      <c r="AH520" s="210"/>
      <c r="AI520" s="210"/>
      <c r="AJ520" s="210"/>
      <c r="AK520" s="210"/>
      <c r="AL520" s="210"/>
      <c r="AM520" s="210"/>
      <c r="AN520" s="210"/>
      <c r="AO520" s="210"/>
      <c r="AP520" s="210"/>
      <c r="AQ520" s="210"/>
      <c r="AR520" s="210"/>
      <c r="AS520" s="210"/>
      <c r="AT520" s="210"/>
      <c r="AU520" s="210"/>
      <c r="AV520" s="210"/>
      <c r="AW520" s="210"/>
      <c r="AX520" s="210"/>
      <c r="AY520" s="210"/>
      <c r="AZ520" s="210"/>
      <c r="BA520" s="210"/>
      <c r="BB520" s="210"/>
      <c r="BC520" s="210"/>
      <c r="BD520" s="210"/>
      <c r="BE520" s="210"/>
      <c r="BF520" s="210"/>
      <c r="BG520" s="210"/>
      <c r="BH520" s="210"/>
    </row>
    <row r="521" spans="1:60" outlineLevel="1" x14ac:dyDescent="0.2">
      <c r="A521" s="217"/>
      <c r="B521" s="218"/>
      <c r="C521" s="257" t="s">
        <v>1717</v>
      </c>
      <c r="D521" s="253"/>
      <c r="E521" s="254">
        <v>8</v>
      </c>
      <c r="F521" s="219"/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  <c r="R521" s="219"/>
      <c r="S521" s="219"/>
      <c r="T521" s="219"/>
      <c r="U521" s="219"/>
      <c r="V521" s="219"/>
      <c r="W521" s="219"/>
      <c r="X521" s="219"/>
      <c r="Y521" s="210"/>
      <c r="Z521" s="210"/>
      <c r="AA521" s="210"/>
      <c r="AB521" s="210"/>
      <c r="AC521" s="210"/>
      <c r="AD521" s="210"/>
      <c r="AE521" s="210"/>
      <c r="AF521" s="210"/>
      <c r="AG521" s="210" t="s">
        <v>300</v>
      </c>
      <c r="AH521" s="210">
        <v>0</v>
      </c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  <c r="BA521" s="210"/>
      <c r="BB521" s="210"/>
      <c r="BC521" s="210"/>
      <c r="BD521" s="210"/>
      <c r="BE521" s="210"/>
      <c r="BF521" s="210"/>
      <c r="BG521" s="210"/>
      <c r="BH521" s="210"/>
    </row>
    <row r="522" spans="1:60" outlineLevel="1" x14ac:dyDescent="0.2">
      <c r="A522" s="217"/>
      <c r="B522" s="218"/>
      <c r="C522" s="257" t="s">
        <v>1718</v>
      </c>
      <c r="D522" s="253"/>
      <c r="E522" s="254">
        <v>3.7</v>
      </c>
      <c r="F522" s="219"/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  <c r="R522" s="219"/>
      <c r="S522" s="219"/>
      <c r="T522" s="219"/>
      <c r="U522" s="219"/>
      <c r="V522" s="219"/>
      <c r="W522" s="219"/>
      <c r="X522" s="219"/>
      <c r="Y522" s="210"/>
      <c r="Z522" s="210"/>
      <c r="AA522" s="210"/>
      <c r="AB522" s="210"/>
      <c r="AC522" s="210"/>
      <c r="AD522" s="210"/>
      <c r="AE522" s="210"/>
      <c r="AF522" s="210"/>
      <c r="AG522" s="210" t="s">
        <v>300</v>
      </c>
      <c r="AH522" s="210">
        <v>0</v>
      </c>
      <c r="AI522" s="210"/>
      <c r="AJ522" s="210"/>
      <c r="AK522" s="210"/>
      <c r="AL522" s="210"/>
      <c r="AM522" s="210"/>
      <c r="AN522" s="210"/>
      <c r="AO522" s="210"/>
      <c r="AP522" s="210"/>
      <c r="AQ522" s="210"/>
      <c r="AR522" s="210"/>
      <c r="AS522" s="210"/>
      <c r="AT522" s="210"/>
      <c r="AU522" s="210"/>
      <c r="AV522" s="210"/>
      <c r="AW522" s="210"/>
      <c r="AX522" s="210"/>
      <c r="AY522" s="210"/>
      <c r="AZ522" s="210"/>
      <c r="BA522" s="210"/>
      <c r="BB522" s="210"/>
      <c r="BC522" s="210"/>
      <c r="BD522" s="210"/>
      <c r="BE522" s="210"/>
      <c r="BF522" s="210"/>
      <c r="BG522" s="210"/>
      <c r="BH522" s="210"/>
    </row>
    <row r="523" spans="1:60" outlineLevel="1" x14ac:dyDescent="0.2">
      <c r="A523" s="227">
        <v>205</v>
      </c>
      <c r="B523" s="228" t="s">
        <v>1719</v>
      </c>
      <c r="C523" s="246" t="s">
        <v>1720</v>
      </c>
      <c r="D523" s="229" t="s">
        <v>368</v>
      </c>
      <c r="E523" s="230">
        <v>6.1</v>
      </c>
      <c r="F523" s="231"/>
      <c r="G523" s="232">
        <f>ROUND(E523*F523,2)</f>
        <v>0</v>
      </c>
      <c r="H523" s="231"/>
      <c r="I523" s="232">
        <f>ROUND(E523*H523,2)</f>
        <v>0</v>
      </c>
      <c r="J523" s="231"/>
      <c r="K523" s="232">
        <f>ROUND(E523*J523,2)</f>
        <v>0</v>
      </c>
      <c r="L523" s="232">
        <v>21</v>
      </c>
      <c r="M523" s="232">
        <f>G523*(1+L523/100)</f>
        <v>0</v>
      </c>
      <c r="N523" s="232">
        <v>2.0000000000000002E-5</v>
      </c>
      <c r="O523" s="232">
        <f>ROUND(E523*N523,2)</f>
        <v>0</v>
      </c>
      <c r="P523" s="232">
        <v>0</v>
      </c>
      <c r="Q523" s="232">
        <f>ROUND(E523*P523,2)</f>
        <v>0</v>
      </c>
      <c r="R523" s="232"/>
      <c r="S523" s="232" t="s">
        <v>230</v>
      </c>
      <c r="T523" s="233" t="s">
        <v>231</v>
      </c>
      <c r="U523" s="219">
        <v>0.75700000000000001</v>
      </c>
      <c r="V523" s="219">
        <f>ROUND(E523*U523,2)</f>
        <v>4.62</v>
      </c>
      <c r="W523" s="219"/>
      <c r="X523" s="219" t="s">
        <v>297</v>
      </c>
      <c r="Y523" s="210"/>
      <c r="Z523" s="210"/>
      <c r="AA523" s="210"/>
      <c r="AB523" s="210"/>
      <c r="AC523" s="210"/>
      <c r="AD523" s="210"/>
      <c r="AE523" s="210"/>
      <c r="AF523" s="210"/>
      <c r="AG523" s="210" t="s">
        <v>298</v>
      </c>
      <c r="AH523" s="210"/>
      <c r="AI523" s="210"/>
      <c r="AJ523" s="210"/>
      <c r="AK523" s="210"/>
      <c r="AL523" s="210"/>
      <c r="AM523" s="210"/>
      <c r="AN523" s="210"/>
      <c r="AO523" s="210"/>
      <c r="AP523" s="210"/>
      <c r="AQ523" s="210"/>
      <c r="AR523" s="210"/>
      <c r="AS523" s="210"/>
      <c r="AT523" s="210"/>
      <c r="AU523" s="210"/>
      <c r="AV523" s="210"/>
      <c r="AW523" s="210"/>
      <c r="AX523" s="210"/>
      <c r="AY523" s="210"/>
      <c r="AZ523" s="210"/>
      <c r="BA523" s="210"/>
      <c r="BB523" s="210"/>
      <c r="BC523" s="210"/>
      <c r="BD523" s="210"/>
      <c r="BE523" s="210"/>
      <c r="BF523" s="210"/>
      <c r="BG523" s="210"/>
      <c r="BH523" s="210"/>
    </row>
    <row r="524" spans="1:60" outlineLevel="1" x14ac:dyDescent="0.2">
      <c r="A524" s="217"/>
      <c r="B524" s="218"/>
      <c r="C524" s="257" t="s">
        <v>1721</v>
      </c>
      <c r="D524" s="253"/>
      <c r="E524" s="254">
        <v>6.1</v>
      </c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  <c r="X524" s="219"/>
      <c r="Y524" s="210"/>
      <c r="Z524" s="210"/>
      <c r="AA524" s="210"/>
      <c r="AB524" s="210"/>
      <c r="AC524" s="210"/>
      <c r="AD524" s="210"/>
      <c r="AE524" s="210"/>
      <c r="AF524" s="210"/>
      <c r="AG524" s="210" t="s">
        <v>300</v>
      </c>
      <c r="AH524" s="210">
        <v>0</v>
      </c>
      <c r="AI524" s="210"/>
      <c r="AJ524" s="210"/>
      <c r="AK524" s="210"/>
      <c r="AL524" s="210"/>
      <c r="AM524" s="210"/>
      <c r="AN524" s="210"/>
      <c r="AO524" s="210"/>
      <c r="AP524" s="210"/>
      <c r="AQ524" s="210"/>
      <c r="AR524" s="210"/>
      <c r="AS524" s="210"/>
      <c r="AT524" s="210"/>
      <c r="AU524" s="210"/>
      <c r="AV524" s="210"/>
      <c r="AW524" s="210"/>
      <c r="AX524" s="210"/>
      <c r="AY524" s="210"/>
      <c r="AZ524" s="210"/>
      <c r="BA524" s="210"/>
      <c r="BB524" s="210"/>
      <c r="BC524" s="210"/>
      <c r="BD524" s="210"/>
      <c r="BE524" s="210"/>
      <c r="BF524" s="210"/>
      <c r="BG524" s="210"/>
      <c r="BH524" s="210"/>
    </row>
    <row r="525" spans="1:60" outlineLevel="1" x14ac:dyDescent="0.2">
      <c r="A525" s="227">
        <v>206</v>
      </c>
      <c r="B525" s="228" t="s">
        <v>1722</v>
      </c>
      <c r="C525" s="246" t="s">
        <v>1723</v>
      </c>
      <c r="D525" s="229" t="s">
        <v>368</v>
      </c>
      <c r="E525" s="230">
        <v>17.86</v>
      </c>
      <c r="F525" s="231"/>
      <c r="G525" s="232">
        <f>ROUND(E525*F525,2)</f>
        <v>0</v>
      </c>
      <c r="H525" s="231"/>
      <c r="I525" s="232">
        <f>ROUND(E525*H525,2)</f>
        <v>0</v>
      </c>
      <c r="J525" s="231"/>
      <c r="K525" s="232">
        <f>ROUND(E525*J525,2)</f>
        <v>0</v>
      </c>
      <c r="L525" s="232">
        <v>21</v>
      </c>
      <c r="M525" s="232">
        <f>G525*(1+L525/100)</f>
        <v>0</v>
      </c>
      <c r="N525" s="232">
        <v>2.9999999999999997E-4</v>
      </c>
      <c r="O525" s="232">
        <f>ROUND(E525*N525,2)</f>
        <v>0.01</v>
      </c>
      <c r="P525" s="232">
        <v>0</v>
      </c>
      <c r="Q525" s="232">
        <f>ROUND(E525*P525,2)</f>
        <v>0</v>
      </c>
      <c r="R525" s="232"/>
      <c r="S525" s="232" t="s">
        <v>230</v>
      </c>
      <c r="T525" s="233" t="s">
        <v>231</v>
      </c>
      <c r="U525" s="219">
        <v>0.53200000000000003</v>
      </c>
      <c r="V525" s="219">
        <f>ROUND(E525*U525,2)</f>
        <v>9.5</v>
      </c>
      <c r="W525" s="219"/>
      <c r="X525" s="219" t="s">
        <v>297</v>
      </c>
      <c r="Y525" s="210"/>
      <c r="Z525" s="210"/>
      <c r="AA525" s="210"/>
      <c r="AB525" s="210"/>
      <c r="AC525" s="210"/>
      <c r="AD525" s="210"/>
      <c r="AE525" s="210"/>
      <c r="AF525" s="210"/>
      <c r="AG525" s="210" t="s">
        <v>298</v>
      </c>
      <c r="AH525" s="210"/>
      <c r="AI525" s="210"/>
      <c r="AJ525" s="210"/>
      <c r="AK525" s="210"/>
      <c r="AL525" s="210"/>
      <c r="AM525" s="210"/>
      <c r="AN525" s="210"/>
      <c r="AO525" s="210"/>
      <c r="AP525" s="210"/>
      <c r="AQ525" s="210"/>
      <c r="AR525" s="210"/>
      <c r="AS525" s="210"/>
      <c r="AT525" s="210"/>
      <c r="AU525" s="210"/>
      <c r="AV525" s="210"/>
      <c r="AW525" s="210"/>
      <c r="AX525" s="210"/>
      <c r="AY525" s="210"/>
      <c r="AZ525" s="210"/>
      <c r="BA525" s="210"/>
      <c r="BB525" s="210"/>
      <c r="BC525" s="210"/>
      <c r="BD525" s="210"/>
      <c r="BE525" s="210"/>
      <c r="BF525" s="210"/>
      <c r="BG525" s="210"/>
      <c r="BH525" s="210"/>
    </row>
    <row r="526" spans="1:60" outlineLevel="1" x14ac:dyDescent="0.2">
      <c r="A526" s="217"/>
      <c r="B526" s="218"/>
      <c r="C526" s="257" t="s">
        <v>1724</v>
      </c>
      <c r="D526" s="253"/>
      <c r="E526" s="254">
        <v>17.86</v>
      </c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  <c r="X526" s="219"/>
      <c r="Y526" s="210"/>
      <c r="Z526" s="210"/>
      <c r="AA526" s="210"/>
      <c r="AB526" s="210"/>
      <c r="AC526" s="210"/>
      <c r="AD526" s="210"/>
      <c r="AE526" s="210"/>
      <c r="AF526" s="210"/>
      <c r="AG526" s="210" t="s">
        <v>300</v>
      </c>
      <c r="AH526" s="210">
        <v>0</v>
      </c>
      <c r="AI526" s="210"/>
      <c r="AJ526" s="210"/>
      <c r="AK526" s="210"/>
      <c r="AL526" s="210"/>
      <c r="AM526" s="210"/>
      <c r="AN526" s="210"/>
      <c r="AO526" s="210"/>
      <c r="AP526" s="210"/>
      <c r="AQ526" s="210"/>
      <c r="AR526" s="210"/>
      <c r="AS526" s="210"/>
      <c r="AT526" s="210"/>
      <c r="AU526" s="210"/>
      <c r="AV526" s="210"/>
      <c r="AW526" s="210"/>
      <c r="AX526" s="210"/>
      <c r="AY526" s="210"/>
      <c r="AZ526" s="210"/>
      <c r="BA526" s="210"/>
      <c r="BB526" s="210"/>
      <c r="BC526" s="210"/>
      <c r="BD526" s="210"/>
      <c r="BE526" s="210"/>
      <c r="BF526" s="210"/>
      <c r="BG526" s="210"/>
      <c r="BH526" s="210"/>
    </row>
    <row r="527" spans="1:60" outlineLevel="1" x14ac:dyDescent="0.2">
      <c r="A527" s="227">
        <v>207</v>
      </c>
      <c r="B527" s="228" t="s">
        <v>1725</v>
      </c>
      <c r="C527" s="246" t="s">
        <v>1726</v>
      </c>
      <c r="D527" s="229" t="s">
        <v>0</v>
      </c>
      <c r="E527" s="230">
        <v>507.3646</v>
      </c>
      <c r="F527" s="231"/>
      <c r="G527" s="232">
        <f>ROUND(E527*F527,2)</f>
        <v>0</v>
      </c>
      <c r="H527" s="231"/>
      <c r="I527" s="232">
        <f>ROUND(E527*H527,2)</f>
        <v>0</v>
      </c>
      <c r="J527" s="231"/>
      <c r="K527" s="232">
        <f>ROUND(E527*J527,2)</f>
        <v>0</v>
      </c>
      <c r="L527" s="232">
        <v>21</v>
      </c>
      <c r="M527" s="232">
        <f>G527*(1+L527/100)</f>
        <v>0</v>
      </c>
      <c r="N527" s="232">
        <v>0</v>
      </c>
      <c r="O527" s="232">
        <f>ROUND(E527*N527,2)</f>
        <v>0</v>
      </c>
      <c r="P527" s="232">
        <v>0</v>
      </c>
      <c r="Q527" s="232">
        <f>ROUND(E527*P527,2)</f>
        <v>0</v>
      </c>
      <c r="R527" s="232"/>
      <c r="S527" s="232" t="s">
        <v>230</v>
      </c>
      <c r="T527" s="233" t="s">
        <v>231</v>
      </c>
      <c r="U527" s="219">
        <v>0</v>
      </c>
      <c r="V527" s="219">
        <f>ROUND(E527*U527,2)</f>
        <v>0</v>
      </c>
      <c r="W527" s="219"/>
      <c r="X527" s="219" t="s">
        <v>297</v>
      </c>
      <c r="Y527" s="210"/>
      <c r="Z527" s="210"/>
      <c r="AA527" s="210"/>
      <c r="AB527" s="210"/>
      <c r="AC527" s="210"/>
      <c r="AD527" s="210"/>
      <c r="AE527" s="210"/>
      <c r="AF527" s="210"/>
      <c r="AG527" s="210" t="s">
        <v>393</v>
      </c>
      <c r="AH527" s="210"/>
      <c r="AI527" s="210"/>
      <c r="AJ527" s="210"/>
      <c r="AK527" s="210"/>
      <c r="AL527" s="210"/>
      <c r="AM527" s="210"/>
      <c r="AN527" s="210"/>
      <c r="AO527" s="210"/>
      <c r="AP527" s="210"/>
      <c r="AQ527" s="210"/>
      <c r="AR527" s="210"/>
      <c r="AS527" s="210"/>
      <c r="AT527" s="210"/>
      <c r="AU527" s="210"/>
      <c r="AV527" s="210"/>
      <c r="AW527" s="210"/>
      <c r="AX527" s="210"/>
      <c r="AY527" s="210"/>
      <c r="AZ527" s="210"/>
      <c r="BA527" s="210"/>
      <c r="BB527" s="210"/>
      <c r="BC527" s="210"/>
      <c r="BD527" s="210"/>
      <c r="BE527" s="210"/>
      <c r="BF527" s="210"/>
      <c r="BG527" s="210"/>
      <c r="BH527" s="210"/>
    </row>
    <row r="528" spans="1:60" outlineLevel="1" x14ac:dyDescent="0.2">
      <c r="A528" s="217"/>
      <c r="B528" s="218"/>
      <c r="C528" s="257" t="s">
        <v>524</v>
      </c>
      <c r="D528" s="253"/>
      <c r="E528" s="254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  <c r="X528" s="219"/>
      <c r="Y528" s="210"/>
      <c r="Z528" s="210"/>
      <c r="AA528" s="210"/>
      <c r="AB528" s="210"/>
      <c r="AC528" s="210"/>
      <c r="AD528" s="210"/>
      <c r="AE528" s="210"/>
      <c r="AF528" s="210"/>
      <c r="AG528" s="210" t="s">
        <v>300</v>
      </c>
      <c r="AH528" s="210">
        <v>0</v>
      </c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</row>
    <row r="529" spans="1:60" outlineLevel="1" x14ac:dyDescent="0.2">
      <c r="A529" s="217"/>
      <c r="B529" s="218"/>
      <c r="C529" s="257" t="s">
        <v>1727</v>
      </c>
      <c r="D529" s="253"/>
      <c r="E529" s="254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  <c r="X529" s="219"/>
      <c r="Y529" s="210"/>
      <c r="Z529" s="210"/>
      <c r="AA529" s="210"/>
      <c r="AB529" s="210"/>
      <c r="AC529" s="210"/>
      <c r="AD529" s="210"/>
      <c r="AE529" s="210"/>
      <c r="AF529" s="210"/>
      <c r="AG529" s="210" t="s">
        <v>300</v>
      </c>
      <c r="AH529" s="210">
        <v>0</v>
      </c>
      <c r="AI529" s="210"/>
      <c r="AJ529" s="210"/>
      <c r="AK529" s="210"/>
      <c r="AL529" s="210"/>
      <c r="AM529" s="210"/>
      <c r="AN529" s="210"/>
      <c r="AO529" s="210"/>
      <c r="AP529" s="210"/>
      <c r="AQ529" s="210"/>
      <c r="AR529" s="210"/>
      <c r="AS529" s="210"/>
      <c r="AT529" s="210"/>
      <c r="AU529" s="210"/>
      <c r="AV529" s="210"/>
      <c r="AW529" s="210"/>
      <c r="AX529" s="210"/>
      <c r="AY529" s="210"/>
      <c r="AZ529" s="210"/>
      <c r="BA529" s="210"/>
      <c r="BB529" s="210"/>
      <c r="BC529" s="210"/>
      <c r="BD529" s="210"/>
      <c r="BE529" s="210"/>
      <c r="BF529" s="210"/>
      <c r="BG529" s="210"/>
      <c r="BH529" s="210"/>
    </row>
    <row r="530" spans="1:60" outlineLevel="1" x14ac:dyDescent="0.2">
      <c r="A530" s="217"/>
      <c r="B530" s="218"/>
      <c r="C530" s="257" t="s">
        <v>1728</v>
      </c>
      <c r="D530" s="253"/>
      <c r="E530" s="254">
        <v>507.36</v>
      </c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0"/>
      <c r="Z530" s="210"/>
      <c r="AA530" s="210"/>
      <c r="AB530" s="210"/>
      <c r="AC530" s="210"/>
      <c r="AD530" s="210"/>
      <c r="AE530" s="210"/>
      <c r="AF530" s="210"/>
      <c r="AG530" s="210" t="s">
        <v>300</v>
      </c>
      <c r="AH530" s="210">
        <v>0</v>
      </c>
      <c r="AI530" s="210"/>
      <c r="AJ530" s="210"/>
      <c r="AK530" s="210"/>
      <c r="AL530" s="210"/>
      <c r="AM530" s="210"/>
      <c r="AN530" s="210"/>
      <c r="AO530" s="210"/>
      <c r="AP530" s="210"/>
      <c r="AQ530" s="210"/>
      <c r="AR530" s="210"/>
      <c r="AS530" s="210"/>
      <c r="AT530" s="210"/>
      <c r="AU530" s="210"/>
      <c r="AV530" s="210"/>
      <c r="AW530" s="210"/>
      <c r="AX530" s="210"/>
      <c r="AY530" s="210"/>
      <c r="AZ530" s="210"/>
      <c r="BA530" s="210"/>
      <c r="BB530" s="210"/>
      <c r="BC530" s="210"/>
      <c r="BD530" s="210"/>
      <c r="BE530" s="210"/>
      <c r="BF530" s="210"/>
      <c r="BG530" s="210"/>
      <c r="BH530" s="210"/>
    </row>
    <row r="531" spans="1:60" outlineLevel="1" x14ac:dyDescent="0.2">
      <c r="A531" s="227">
        <v>208</v>
      </c>
      <c r="B531" s="228" t="s">
        <v>1729</v>
      </c>
      <c r="C531" s="246" t="s">
        <v>1730</v>
      </c>
      <c r="D531" s="229" t="s">
        <v>371</v>
      </c>
      <c r="E531" s="230">
        <v>1</v>
      </c>
      <c r="F531" s="231"/>
      <c r="G531" s="232">
        <f>ROUND(E531*F531,2)</f>
        <v>0</v>
      </c>
      <c r="H531" s="231"/>
      <c r="I531" s="232">
        <f>ROUND(E531*H531,2)</f>
        <v>0</v>
      </c>
      <c r="J531" s="231"/>
      <c r="K531" s="232">
        <f>ROUND(E531*J531,2)</f>
        <v>0</v>
      </c>
      <c r="L531" s="232">
        <v>21</v>
      </c>
      <c r="M531" s="232">
        <f>G531*(1+L531/100)</f>
        <v>0</v>
      </c>
      <c r="N531" s="232">
        <v>0.04</v>
      </c>
      <c r="O531" s="232">
        <f>ROUND(E531*N531,2)</f>
        <v>0.04</v>
      </c>
      <c r="P531" s="232">
        <v>0</v>
      </c>
      <c r="Q531" s="232">
        <f>ROUND(E531*P531,2)</f>
        <v>0</v>
      </c>
      <c r="R531" s="232"/>
      <c r="S531" s="232" t="s">
        <v>230</v>
      </c>
      <c r="T531" s="233" t="s">
        <v>231</v>
      </c>
      <c r="U531" s="219">
        <v>0</v>
      </c>
      <c r="V531" s="219">
        <f>ROUND(E531*U531,2)</f>
        <v>0</v>
      </c>
      <c r="W531" s="219"/>
      <c r="X531" s="219" t="s">
        <v>471</v>
      </c>
      <c r="Y531" s="210"/>
      <c r="Z531" s="210"/>
      <c r="AA531" s="210"/>
      <c r="AB531" s="210"/>
      <c r="AC531" s="210"/>
      <c r="AD531" s="210"/>
      <c r="AE531" s="210"/>
      <c r="AF531" s="210"/>
      <c r="AG531" s="210" t="s">
        <v>472</v>
      </c>
      <c r="AH531" s="210"/>
      <c r="AI531" s="210"/>
      <c r="AJ531" s="210"/>
      <c r="AK531" s="210"/>
      <c r="AL531" s="210"/>
      <c r="AM531" s="210"/>
      <c r="AN531" s="210"/>
      <c r="AO531" s="210"/>
      <c r="AP531" s="210"/>
      <c r="AQ531" s="210"/>
      <c r="AR531" s="210"/>
      <c r="AS531" s="210"/>
      <c r="AT531" s="210"/>
      <c r="AU531" s="210"/>
      <c r="AV531" s="210"/>
      <c r="AW531" s="210"/>
      <c r="AX531" s="210"/>
      <c r="AY531" s="210"/>
      <c r="AZ531" s="210"/>
      <c r="BA531" s="210"/>
      <c r="BB531" s="210"/>
      <c r="BC531" s="210"/>
      <c r="BD531" s="210"/>
      <c r="BE531" s="210"/>
      <c r="BF531" s="210"/>
      <c r="BG531" s="210"/>
      <c r="BH531" s="210"/>
    </row>
    <row r="532" spans="1:60" outlineLevel="1" x14ac:dyDescent="0.2">
      <c r="A532" s="217"/>
      <c r="B532" s="218"/>
      <c r="C532" s="257" t="s">
        <v>1731</v>
      </c>
      <c r="D532" s="253"/>
      <c r="E532" s="254">
        <v>1</v>
      </c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0"/>
      <c r="Z532" s="210"/>
      <c r="AA532" s="210"/>
      <c r="AB532" s="210"/>
      <c r="AC532" s="210"/>
      <c r="AD532" s="210"/>
      <c r="AE532" s="210"/>
      <c r="AF532" s="210"/>
      <c r="AG532" s="210" t="s">
        <v>300</v>
      </c>
      <c r="AH532" s="210">
        <v>0</v>
      </c>
      <c r="AI532" s="210"/>
      <c r="AJ532" s="210"/>
      <c r="AK532" s="210"/>
      <c r="AL532" s="210"/>
      <c r="AM532" s="210"/>
      <c r="AN532" s="210"/>
      <c r="AO532" s="210"/>
      <c r="AP532" s="210"/>
      <c r="AQ532" s="210"/>
      <c r="AR532" s="210"/>
      <c r="AS532" s="210"/>
      <c r="AT532" s="210"/>
      <c r="AU532" s="210"/>
      <c r="AV532" s="210"/>
      <c r="AW532" s="210"/>
      <c r="AX532" s="210"/>
      <c r="AY532" s="210"/>
      <c r="AZ532" s="210"/>
      <c r="BA532" s="210"/>
      <c r="BB532" s="210"/>
      <c r="BC532" s="210"/>
      <c r="BD532" s="210"/>
      <c r="BE532" s="210"/>
      <c r="BF532" s="210"/>
      <c r="BG532" s="210"/>
      <c r="BH532" s="210"/>
    </row>
    <row r="533" spans="1:60" ht="22.5" outlineLevel="1" x14ac:dyDescent="0.2">
      <c r="A533" s="227">
        <v>209</v>
      </c>
      <c r="B533" s="228" t="s">
        <v>1732</v>
      </c>
      <c r="C533" s="246" t="s">
        <v>1733</v>
      </c>
      <c r="D533" s="229" t="s">
        <v>371</v>
      </c>
      <c r="E533" s="230">
        <v>1</v>
      </c>
      <c r="F533" s="231"/>
      <c r="G533" s="232">
        <f>ROUND(E533*F533,2)</f>
        <v>0</v>
      </c>
      <c r="H533" s="231"/>
      <c r="I533" s="232">
        <f>ROUND(E533*H533,2)</f>
        <v>0</v>
      </c>
      <c r="J533" s="231"/>
      <c r="K533" s="232">
        <f>ROUND(E533*J533,2)</f>
        <v>0</v>
      </c>
      <c r="L533" s="232">
        <v>21</v>
      </c>
      <c r="M533" s="232">
        <f>G533*(1+L533/100)</f>
        <v>0</v>
      </c>
      <c r="N533" s="232">
        <v>1.4E-2</v>
      </c>
      <c r="O533" s="232">
        <f>ROUND(E533*N533,2)</f>
        <v>0.01</v>
      </c>
      <c r="P533" s="232">
        <v>0</v>
      </c>
      <c r="Q533" s="232">
        <f>ROUND(E533*P533,2)</f>
        <v>0</v>
      </c>
      <c r="R533" s="232"/>
      <c r="S533" s="232" t="s">
        <v>230</v>
      </c>
      <c r="T533" s="233" t="s">
        <v>231</v>
      </c>
      <c r="U533" s="219">
        <v>0</v>
      </c>
      <c r="V533" s="219">
        <f>ROUND(E533*U533,2)</f>
        <v>0</v>
      </c>
      <c r="W533" s="219"/>
      <c r="X533" s="219" t="s">
        <v>471</v>
      </c>
      <c r="Y533" s="210"/>
      <c r="Z533" s="210"/>
      <c r="AA533" s="210"/>
      <c r="AB533" s="210"/>
      <c r="AC533" s="210"/>
      <c r="AD533" s="210"/>
      <c r="AE533" s="210"/>
      <c r="AF533" s="210"/>
      <c r="AG533" s="210" t="s">
        <v>472</v>
      </c>
      <c r="AH533" s="210"/>
      <c r="AI533" s="210"/>
      <c r="AJ533" s="210"/>
      <c r="AK533" s="210"/>
      <c r="AL533" s="210"/>
      <c r="AM533" s="210"/>
      <c r="AN533" s="210"/>
      <c r="AO533" s="210"/>
      <c r="AP533" s="210"/>
      <c r="AQ533" s="210"/>
      <c r="AR533" s="210"/>
      <c r="AS533" s="210"/>
      <c r="AT533" s="210"/>
      <c r="AU533" s="210"/>
      <c r="AV533" s="210"/>
      <c r="AW533" s="210"/>
      <c r="AX533" s="210"/>
      <c r="AY533" s="210"/>
      <c r="AZ533" s="210"/>
      <c r="BA533" s="210"/>
      <c r="BB533" s="210"/>
      <c r="BC533" s="210"/>
      <c r="BD533" s="210"/>
      <c r="BE533" s="210"/>
      <c r="BF533" s="210"/>
      <c r="BG533" s="210"/>
      <c r="BH533" s="210"/>
    </row>
    <row r="534" spans="1:60" outlineLevel="1" x14ac:dyDescent="0.2">
      <c r="A534" s="217"/>
      <c r="B534" s="218"/>
      <c r="C534" s="257" t="s">
        <v>1734</v>
      </c>
      <c r="D534" s="253"/>
      <c r="E534" s="254">
        <v>1</v>
      </c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  <c r="X534" s="219"/>
      <c r="Y534" s="210"/>
      <c r="Z534" s="210"/>
      <c r="AA534" s="210"/>
      <c r="AB534" s="210"/>
      <c r="AC534" s="210"/>
      <c r="AD534" s="210"/>
      <c r="AE534" s="210"/>
      <c r="AF534" s="210"/>
      <c r="AG534" s="210" t="s">
        <v>300</v>
      </c>
      <c r="AH534" s="210">
        <v>0</v>
      </c>
      <c r="AI534" s="210"/>
      <c r="AJ534" s="210"/>
      <c r="AK534" s="210"/>
      <c r="AL534" s="210"/>
      <c r="AM534" s="210"/>
      <c r="AN534" s="210"/>
      <c r="AO534" s="210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  <c r="BB534" s="210"/>
      <c r="BC534" s="210"/>
      <c r="BD534" s="210"/>
      <c r="BE534" s="210"/>
      <c r="BF534" s="210"/>
      <c r="BG534" s="210"/>
      <c r="BH534" s="210"/>
    </row>
    <row r="535" spans="1:60" ht="22.5" outlineLevel="1" x14ac:dyDescent="0.2">
      <c r="A535" s="227">
        <v>210</v>
      </c>
      <c r="B535" s="228" t="s">
        <v>1735</v>
      </c>
      <c r="C535" s="246" t="s">
        <v>1736</v>
      </c>
      <c r="D535" s="229" t="s">
        <v>371</v>
      </c>
      <c r="E535" s="230">
        <v>2</v>
      </c>
      <c r="F535" s="231"/>
      <c r="G535" s="232">
        <f>ROUND(E535*F535,2)</f>
        <v>0</v>
      </c>
      <c r="H535" s="231"/>
      <c r="I535" s="232">
        <f>ROUND(E535*H535,2)</f>
        <v>0</v>
      </c>
      <c r="J535" s="231"/>
      <c r="K535" s="232">
        <f>ROUND(E535*J535,2)</f>
        <v>0</v>
      </c>
      <c r="L535" s="232">
        <v>21</v>
      </c>
      <c r="M535" s="232">
        <f>G535*(1+L535/100)</f>
        <v>0</v>
      </c>
      <c r="N535" s="232">
        <v>1.7000000000000001E-2</v>
      </c>
      <c r="O535" s="232">
        <f>ROUND(E535*N535,2)</f>
        <v>0.03</v>
      </c>
      <c r="P535" s="232">
        <v>0</v>
      </c>
      <c r="Q535" s="232">
        <f>ROUND(E535*P535,2)</f>
        <v>0</v>
      </c>
      <c r="R535" s="232"/>
      <c r="S535" s="232" t="s">
        <v>230</v>
      </c>
      <c r="T535" s="233" t="s">
        <v>231</v>
      </c>
      <c r="U535" s="219">
        <v>0</v>
      </c>
      <c r="V535" s="219">
        <f>ROUND(E535*U535,2)</f>
        <v>0</v>
      </c>
      <c r="W535" s="219"/>
      <c r="X535" s="219" t="s">
        <v>471</v>
      </c>
      <c r="Y535" s="210"/>
      <c r="Z535" s="210"/>
      <c r="AA535" s="210"/>
      <c r="AB535" s="210"/>
      <c r="AC535" s="210"/>
      <c r="AD535" s="210"/>
      <c r="AE535" s="210"/>
      <c r="AF535" s="210"/>
      <c r="AG535" s="210" t="s">
        <v>472</v>
      </c>
      <c r="AH535" s="210"/>
      <c r="AI535" s="210"/>
      <c r="AJ535" s="210"/>
      <c r="AK535" s="210"/>
      <c r="AL535" s="210"/>
      <c r="AM535" s="210"/>
      <c r="AN535" s="210"/>
      <c r="AO535" s="210"/>
      <c r="AP535" s="210"/>
      <c r="AQ535" s="210"/>
      <c r="AR535" s="210"/>
      <c r="AS535" s="210"/>
      <c r="AT535" s="210"/>
      <c r="AU535" s="210"/>
      <c r="AV535" s="210"/>
      <c r="AW535" s="210"/>
      <c r="AX535" s="210"/>
      <c r="AY535" s="210"/>
      <c r="AZ535" s="210"/>
      <c r="BA535" s="210"/>
      <c r="BB535" s="210"/>
      <c r="BC535" s="210"/>
      <c r="BD535" s="210"/>
      <c r="BE535" s="210"/>
      <c r="BF535" s="210"/>
      <c r="BG535" s="210"/>
      <c r="BH535" s="210"/>
    </row>
    <row r="536" spans="1:60" outlineLevel="1" x14ac:dyDescent="0.2">
      <c r="A536" s="217"/>
      <c r="B536" s="218"/>
      <c r="C536" s="257" t="s">
        <v>1737</v>
      </c>
      <c r="D536" s="253"/>
      <c r="E536" s="254">
        <v>2</v>
      </c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  <c r="X536" s="219"/>
      <c r="Y536" s="210"/>
      <c r="Z536" s="210"/>
      <c r="AA536" s="210"/>
      <c r="AB536" s="210"/>
      <c r="AC536" s="210"/>
      <c r="AD536" s="210"/>
      <c r="AE536" s="210"/>
      <c r="AF536" s="210"/>
      <c r="AG536" s="210" t="s">
        <v>300</v>
      </c>
      <c r="AH536" s="210">
        <v>0</v>
      </c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  <c r="BB536" s="210"/>
      <c r="BC536" s="210"/>
      <c r="BD536" s="210"/>
      <c r="BE536" s="210"/>
      <c r="BF536" s="210"/>
      <c r="BG536" s="210"/>
      <c r="BH536" s="210"/>
    </row>
    <row r="537" spans="1:60" ht="22.5" outlineLevel="1" x14ac:dyDescent="0.2">
      <c r="A537" s="227">
        <v>211</v>
      </c>
      <c r="B537" s="228" t="s">
        <v>1738</v>
      </c>
      <c r="C537" s="246" t="s">
        <v>1739</v>
      </c>
      <c r="D537" s="229" t="s">
        <v>371</v>
      </c>
      <c r="E537" s="230">
        <v>1</v>
      </c>
      <c r="F537" s="231"/>
      <c r="G537" s="232">
        <f>ROUND(E537*F537,2)</f>
        <v>0</v>
      </c>
      <c r="H537" s="231"/>
      <c r="I537" s="232">
        <f>ROUND(E537*H537,2)</f>
        <v>0</v>
      </c>
      <c r="J537" s="231"/>
      <c r="K537" s="232">
        <f>ROUND(E537*J537,2)</f>
        <v>0</v>
      </c>
      <c r="L537" s="232">
        <v>21</v>
      </c>
      <c r="M537" s="232">
        <f>G537*(1+L537/100)</f>
        <v>0</v>
      </c>
      <c r="N537" s="232">
        <v>2.7E-2</v>
      </c>
      <c r="O537" s="232">
        <f>ROUND(E537*N537,2)</f>
        <v>0.03</v>
      </c>
      <c r="P537" s="232">
        <v>0</v>
      </c>
      <c r="Q537" s="232">
        <f>ROUND(E537*P537,2)</f>
        <v>0</v>
      </c>
      <c r="R537" s="232"/>
      <c r="S537" s="232" t="s">
        <v>230</v>
      </c>
      <c r="T537" s="233" t="s">
        <v>231</v>
      </c>
      <c r="U537" s="219">
        <v>0</v>
      </c>
      <c r="V537" s="219">
        <f>ROUND(E537*U537,2)</f>
        <v>0</v>
      </c>
      <c r="W537" s="219"/>
      <c r="X537" s="219" t="s">
        <v>471</v>
      </c>
      <c r="Y537" s="210"/>
      <c r="Z537" s="210"/>
      <c r="AA537" s="210"/>
      <c r="AB537" s="210"/>
      <c r="AC537" s="210"/>
      <c r="AD537" s="210"/>
      <c r="AE537" s="210"/>
      <c r="AF537" s="210"/>
      <c r="AG537" s="210" t="s">
        <v>472</v>
      </c>
      <c r="AH537" s="210"/>
      <c r="AI537" s="210"/>
      <c r="AJ537" s="210"/>
      <c r="AK537" s="210"/>
      <c r="AL537" s="210"/>
      <c r="AM537" s="210"/>
      <c r="AN537" s="210"/>
      <c r="AO537" s="210"/>
      <c r="AP537" s="210"/>
      <c r="AQ537" s="210"/>
      <c r="AR537" s="210"/>
      <c r="AS537" s="210"/>
      <c r="AT537" s="210"/>
      <c r="AU537" s="210"/>
      <c r="AV537" s="210"/>
      <c r="AW537" s="210"/>
      <c r="AX537" s="210"/>
      <c r="AY537" s="210"/>
      <c r="AZ537" s="210"/>
      <c r="BA537" s="210"/>
      <c r="BB537" s="210"/>
      <c r="BC537" s="210"/>
      <c r="BD537" s="210"/>
      <c r="BE537" s="210"/>
      <c r="BF537" s="210"/>
      <c r="BG537" s="210"/>
      <c r="BH537" s="210"/>
    </row>
    <row r="538" spans="1:60" outlineLevel="1" x14ac:dyDescent="0.2">
      <c r="A538" s="217"/>
      <c r="B538" s="218"/>
      <c r="C538" s="257" t="s">
        <v>1740</v>
      </c>
      <c r="D538" s="253"/>
      <c r="E538" s="254">
        <v>1</v>
      </c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  <c r="X538" s="219"/>
      <c r="Y538" s="210"/>
      <c r="Z538" s="210"/>
      <c r="AA538" s="210"/>
      <c r="AB538" s="210"/>
      <c r="AC538" s="210"/>
      <c r="AD538" s="210"/>
      <c r="AE538" s="210"/>
      <c r="AF538" s="210"/>
      <c r="AG538" s="210" t="s">
        <v>300</v>
      </c>
      <c r="AH538" s="210">
        <v>0</v>
      </c>
      <c r="AI538" s="210"/>
      <c r="AJ538" s="210"/>
      <c r="AK538" s="210"/>
      <c r="AL538" s="210"/>
      <c r="AM538" s="210"/>
      <c r="AN538" s="210"/>
      <c r="AO538" s="210"/>
      <c r="AP538" s="210"/>
      <c r="AQ538" s="210"/>
      <c r="AR538" s="210"/>
      <c r="AS538" s="210"/>
      <c r="AT538" s="210"/>
      <c r="AU538" s="210"/>
      <c r="AV538" s="210"/>
      <c r="AW538" s="210"/>
      <c r="AX538" s="210"/>
      <c r="AY538" s="210"/>
      <c r="AZ538" s="210"/>
      <c r="BA538" s="210"/>
      <c r="BB538" s="210"/>
      <c r="BC538" s="210"/>
      <c r="BD538" s="210"/>
      <c r="BE538" s="210"/>
      <c r="BF538" s="210"/>
      <c r="BG538" s="210"/>
      <c r="BH538" s="210"/>
    </row>
    <row r="539" spans="1:60" x14ac:dyDescent="0.2">
      <c r="A539" s="221" t="s">
        <v>225</v>
      </c>
      <c r="B539" s="222" t="s">
        <v>176</v>
      </c>
      <c r="C539" s="245" t="s">
        <v>177</v>
      </c>
      <c r="D539" s="223"/>
      <c r="E539" s="224"/>
      <c r="F539" s="225"/>
      <c r="G539" s="225">
        <f>SUMIF(AG540:AG571,"&lt;&gt;NOR",G540:G571)</f>
        <v>0</v>
      </c>
      <c r="H539" s="225"/>
      <c r="I539" s="225">
        <f>SUM(I540:I571)</f>
        <v>0</v>
      </c>
      <c r="J539" s="225"/>
      <c r="K539" s="225">
        <f>SUM(K540:K571)</f>
        <v>0</v>
      </c>
      <c r="L539" s="225"/>
      <c r="M539" s="225">
        <f>SUM(M540:M571)</f>
        <v>0</v>
      </c>
      <c r="N539" s="225"/>
      <c r="O539" s="225">
        <f>SUM(O540:O571)</f>
        <v>0.46000000000000008</v>
      </c>
      <c r="P539" s="225"/>
      <c r="Q539" s="225">
        <f>SUM(Q540:Q571)</f>
        <v>0</v>
      </c>
      <c r="R539" s="225"/>
      <c r="S539" s="225"/>
      <c r="T539" s="226"/>
      <c r="U539" s="220"/>
      <c r="V539" s="220">
        <f>SUM(V540:V571)</f>
        <v>27.77</v>
      </c>
      <c r="W539" s="220"/>
      <c r="X539" s="220"/>
      <c r="AG539" t="s">
        <v>226</v>
      </c>
    </row>
    <row r="540" spans="1:60" outlineLevel="1" x14ac:dyDescent="0.2">
      <c r="A540" s="227">
        <v>212</v>
      </c>
      <c r="B540" s="228" t="s">
        <v>1741</v>
      </c>
      <c r="C540" s="246" t="s">
        <v>1742</v>
      </c>
      <c r="D540" s="229" t="s">
        <v>344</v>
      </c>
      <c r="E540" s="230">
        <v>20.716000000000001</v>
      </c>
      <c r="F540" s="231"/>
      <c r="G540" s="232">
        <f>ROUND(E540*F540,2)</f>
        <v>0</v>
      </c>
      <c r="H540" s="231"/>
      <c r="I540" s="232">
        <f>ROUND(E540*H540,2)</f>
        <v>0</v>
      </c>
      <c r="J540" s="231"/>
      <c r="K540" s="232">
        <f>ROUND(E540*J540,2)</f>
        <v>0</v>
      </c>
      <c r="L540" s="232">
        <v>21</v>
      </c>
      <c r="M540" s="232">
        <f>G540*(1+L540/100)</f>
        <v>0</v>
      </c>
      <c r="N540" s="232">
        <v>2.1000000000000001E-4</v>
      </c>
      <c r="O540" s="232">
        <f>ROUND(E540*N540,2)</f>
        <v>0</v>
      </c>
      <c r="P540" s="232">
        <v>0</v>
      </c>
      <c r="Q540" s="232">
        <f>ROUND(E540*P540,2)</f>
        <v>0</v>
      </c>
      <c r="R540" s="232"/>
      <c r="S540" s="232" t="s">
        <v>296</v>
      </c>
      <c r="T540" s="233" t="s">
        <v>231</v>
      </c>
      <c r="U540" s="219">
        <v>0.05</v>
      </c>
      <c r="V540" s="219">
        <f>ROUND(E540*U540,2)</f>
        <v>1.04</v>
      </c>
      <c r="W540" s="219"/>
      <c r="X540" s="219" t="s">
        <v>297</v>
      </c>
      <c r="Y540" s="210"/>
      <c r="Z540" s="210"/>
      <c r="AA540" s="210"/>
      <c r="AB540" s="210"/>
      <c r="AC540" s="210"/>
      <c r="AD540" s="210"/>
      <c r="AE540" s="210"/>
      <c r="AF540" s="210"/>
      <c r="AG540" s="210" t="s">
        <v>298</v>
      </c>
      <c r="AH540" s="210"/>
      <c r="AI540" s="210"/>
      <c r="AJ540" s="210"/>
      <c r="AK540" s="210"/>
      <c r="AL540" s="210"/>
      <c r="AM540" s="210"/>
      <c r="AN540" s="210"/>
      <c r="AO540" s="210"/>
      <c r="AP540" s="210"/>
      <c r="AQ540" s="210"/>
      <c r="AR540" s="210"/>
      <c r="AS540" s="210"/>
      <c r="AT540" s="210"/>
      <c r="AU540" s="210"/>
      <c r="AV540" s="210"/>
      <c r="AW540" s="210"/>
      <c r="AX540" s="210"/>
      <c r="AY540" s="210"/>
      <c r="AZ540" s="210"/>
      <c r="BA540" s="210"/>
      <c r="BB540" s="210"/>
      <c r="BC540" s="210"/>
      <c r="BD540" s="210"/>
      <c r="BE540" s="210"/>
      <c r="BF540" s="210"/>
      <c r="BG540" s="210"/>
      <c r="BH540" s="210"/>
    </row>
    <row r="541" spans="1:60" outlineLevel="1" x14ac:dyDescent="0.2">
      <c r="A541" s="217"/>
      <c r="B541" s="218"/>
      <c r="C541" s="257" t="s">
        <v>1743</v>
      </c>
      <c r="D541" s="253"/>
      <c r="E541" s="254">
        <v>20.72</v>
      </c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  <c r="X541" s="219"/>
      <c r="Y541" s="210"/>
      <c r="Z541" s="210"/>
      <c r="AA541" s="210"/>
      <c r="AB541" s="210"/>
      <c r="AC541" s="210"/>
      <c r="AD541" s="210"/>
      <c r="AE541" s="210"/>
      <c r="AF541" s="210"/>
      <c r="AG541" s="210" t="s">
        <v>300</v>
      </c>
      <c r="AH541" s="210">
        <v>0</v>
      </c>
      <c r="AI541" s="210"/>
      <c r="AJ541" s="210"/>
      <c r="AK541" s="210"/>
      <c r="AL541" s="210"/>
      <c r="AM541" s="210"/>
      <c r="AN541" s="210"/>
      <c r="AO541" s="210"/>
      <c r="AP541" s="210"/>
      <c r="AQ541" s="210"/>
      <c r="AR541" s="210"/>
      <c r="AS541" s="210"/>
      <c r="AT541" s="210"/>
      <c r="AU541" s="210"/>
      <c r="AV541" s="210"/>
      <c r="AW541" s="210"/>
      <c r="AX541" s="210"/>
      <c r="AY541" s="210"/>
      <c r="AZ541" s="210"/>
      <c r="BA541" s="210"/>
      <c r="BB541" s="210"/>
      <c r="BC541" s="210"/>
      <c r="BD541" s="210"/>
      <c r="BE541" s="210"/>
      <c r="BF541" s="210"/>
      <c r="BG541" s="210"/>
      <c r="BH541" s="210"/>
    </row>
    <row r="542" spans="1:60" outlineLevel="1" x14ac:dyDescent="0.2">
      <c r="A542" s="227">
        <v>213</v>
      </c>
      <c r="B542" s="228" t="s">
        <v>1744</v>
      </c>
      <c r="C542" s="246" t="s">
        <v>1745</v>
      </c>
      <c r="D542" s="229" t="s">
        <v>344</v>
      </c>
      <c r="E542" s="230">
        <v>18.73</v>
      </c>
      <c r="F542" s="231"/>
      <c r="G542" s="232">
        <f>ROUND(E542*F542,2)</f>
        <v>0</v>
      </c>
      <c r="H542" s="231"/>
      <c r="I542" s="232">
        <f>ROUND(E542*H542,2)</f>
        <v>0</v>
      </c>
      <c r="J542" s="231"/>
      <c r="K542" s="232">
        <f>ROUND(E542*J542,2)</f>
        <v>0</v>
      </c>
      <c r="L542" s="232">
        <v>21</v>
      </c>
      <c r="M542" s="232">
        <f>G542*(1+L542/100)</f>
        <v>0</v>
      </c>
      <c r="N542" s="232">
        <v>0</v>
      </c>
      <c r="O542" s="232">
        <f>ROUND(E542*N542,2)</f>
        <v>0</v>
      </c>
      <c r="P542" s="232">
        <v>0</v>
      </c>
      <c r="Q542" s="232">
        <f>ROUND(E542*P542,2)</f>
        <v>0</v>
      </c>
      <c r="R542" s="232"/>
      <c r="S542" s="232" t="s">
        <v>296</v>
      </c>
      <c r="T542" s="233" t="s">
        <v>231</v>
      </c>
      <c r="U542" s="219">
        <v>0.97799999999999998</v>
      </c>
      <c r="V542" s="219">
        <f>ROUND(E542*U542,2)</f>
        <v>18.32</v>
      </c>
      <c r="W542" s="219"/>
      <c r="X542" s="219" t="s">
        <v>297</v>
      </c>
      <c r="Y542" s="210"/>
      <c r="Z542" s="210"/>
      <c r="AA542" s="210"/>
      <c r="AB542" s="210"/>
      <c r="AC542" s="210"/>
      <c r="AD542" s="210"/>
      <c r="AE542" s="210"/>
      <c r="AF542" s="210"/>
      <c r="AG542" s="210" t="s">
        <v>298</v>
      </c>
      <c r="AH542" s="210"/>
      <c r="AI542" s="210"/>
      <c r="AJ542" s="210"/>
      <c r="AK542" s="210"/>
      <c r="AL542" s="210"/>
      <c r="AM542" s="210"/>
      <c r="AN542" s="210"/>
      <c r="AO542" s="210"/>
      <c r="AP542" s="210"/>
      <c r="AQ542" s="210"/>
      <c r="AR542" s="210"/>
      <c r="AS542" s="210"/>
      <c r="AT542" s="210"/>
      <c r="AU542" s="210"/>
      <c r="AV542" s="210"/>
      <c r="AW542" s="210"/>
      <c r="AX542" s="210"/>
      <c r="AY542" s="210"/>
      <c r="AZ542" s="210"/>
      <c r="BA542" s="210"/>
      <c r="BB542" s="210"/>
      <c r="BC542" s="210"/>
      <c r="BD542" s="210"/>
      <c r="BE542" s="210"/>
      <c r="BF542" s="210"/>
      <c r="BG542" s="210"/>
      <c r="BH542" s="210"/>
    </row>
    <row r="543" spans="1:60" outlineLevel="1" x14ac:dyDescent="0.2">
      <c r="A543" s="217"/>
      <c r="B543" s="218"/>
      <c r="C543" s="257" t="s">
        <v>1323</v>
      </c>
      <c r="D543" s="253"/>
      <c r="E543" s="254">
        <v>9.5299999999999994</v>
      </c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  <c r="R543" s="219"/>
      <c r="S543" s="219"/>
      <c r="T543" s="219"/>
      <c r="U543" s="219"/>
      <c r="V543" s="219"/>
      <c r="W543" s="219"/>
      <c r="X543" s="219"/>
      <c r="Y543" s="210"/>
      <c r="Z543" s="210"/>
      <c r="AA543" s="210"/>
      <c r="AB543" s="210"/>
      <c r="AC543" s="210"/>
      <c r="AD543" s="210"/>
      <c r="AE543" s="210"/>
      <c r="AF543" s="210"/>
      <c r="AG543" s="210" t="s">
        <v>300</v>
      </c>
      <c r="AH543" s="210">
        <v>0</v>
      </c>
      <c r="AI543" s="210"/>
      <c r="AJ543" s="210"/>
      <c r="AK543" s="210"/>
      <c r="AL543" s="210"/>
      <c r="AM543" s="210"/>
      <c r="AN543" s="210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  <c r="BA543" s="210"/>
      <c r="BB543" s="210"/>
      <c r="BC543" s="210"/>
      <c r="BD543" s="210"/>
      <c r="BE543" s="210"/>
      <c r="BF543" s="210"/>
      <c r="BG543" s="210"/>
      <c r="BH543" s="210"/>
    </row>
    <row r="544" spans="1:60" outlineLevel="1" x14ac:dyDescent="0.2">
      <c r="A544" s="217"/>
      <c r="B544" s="218"/>
      <c r="C544" s="257" t="s">
        <v>1330</v>
      </c>
      <c r="D544" s="253"/>
      <c r="E544" s="254">
        <v>4.82</v>
      </c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  <c r="X544" s="219"/>
      <c r="Y544" s="210"/>
      <c r="Z544" s="210"/>
      <c r="AA544" s="210"/>
      <c r="AB544" s="210"/>
      <c r="AC544" s="210"/>
      <c r="AD544" s="210"/>
      <c r="AE544" s="210"/>
      <c r="AF544" s="210"/>
      <c r="AG544" s="210" t="s">
        <v>300</v>
      </c>
      <c r="AH544" s="210">
        <v>0</v>
      </c>
      <c r="AI544" s="210"/>
      <c r="AJ544" s="210"/>
      <c r="AK544" s="210"/>
      <c r="AL544" s="210"/>
      <c r="AM544" s="210"/>
      <c r="AN544" s="210"/>
      <c r="AO544" s="210"/>
      <c r="AP544" s="210"/>
      <c r="AQ544" s="210"/>
      <c r="AR544" s="210"/>
      <c r="AS544" s="210"/>
      <c r="AT544" s="210"/>
      <c r="AU544" s="210"/>
      <c r="AV544" s="210"/>
      <c r="AW544" s="210"/>
      <c r="AX544" s="210"/>
      <c r="AY544" s="210"/>
      <c r="AZ544" s="210"/>
      <c r="BA544" s="210"/>
      <c r="BB544" s="210"/>
      <c r="BC544" s="210"/>
      <c r="BD544" s="210"/>
      <c r="BE544" s="210"/>
      <c r="BF544" s="210"/>
      <c r="BG544" s="210"/>
      <c r="BH544" s="210"/>
    </row>
    <row r="545" spans="1:60" outlineLevel="1" x14ac:dyDescent="0.2">
      <c r="A545" s="217"/>
      <c r="B545" s="218"/>
      <c r="C545" s="257" t="s">
        <v>1331</v>
      </c>
      <c r="D545" s="253"/>
      <c r="E545" s="254">
        <v>4.38</v>
      </c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  <c r="X545" s="219"/>
      <c r="Y545" s="210"/>
      <c r="Z545" s="210"/>
      <c r="AA545" s="210"/>
      <c r="AB545" s="210"/>
      <c r="AC545" s="210"/>
      <c r="AD545" s="210"/>
      <c r="AE545" s="210"/>
      <c r="AF545" s="210"/>
      <c r="AG545" s="210" t="s">
        <v>300</v>
      </c>
      <c r="AH545" s="210">
        <v>0</v>
      </c>
      <c r="AI545" s="210"/>
      <c r="AJ545" s="210"/>
      <c r="AK545" s="210"/>
      <c r="AL545" s="210"/>
      <c r="AM545" s="210"/>
      <c r="AN545" s="210"/>
      <c r="AO545" s="210"/>
      <c r="AP545" s="210"/>
      <c r="AQ545" s="210"/>
      <c r="AR545" s="210"/>
      <c r="AS545" s="210"/>
      <c r="AT545" s="210"/>
      <c r="AU545" s="210"/>
      <c r="AV545" s="210"/>
      <c r="AW545" s="210"/>
      <c r="AX545" s="210"/>
      <c r="AY545" s="210"/>
      <c r="AZ545" s="210"/>
      <c r="BA545" s="210"/>
      <c r="BB545" s="210"/>
      <c r="BC545" s="210"/>
      <c r="BD545" s="210"/>
      <c r="BE545" s="210"/>
      <c r="BF545" s="210"/>
      <c r="BG545" s="210"/>
      <c r="BH545" s="210"/>
    </row>
    <row r="546" spans="1:60" ht="22.5" outlineLevel="1" x14ac:dyDescent="0.2">
      <c r="A546" s="227">
        <v>214</v>
      </c>
      <c r="B546" s="228" t="s">
        <v>1746</v>
      </c>
      <c r="C546" s="246" t="s">
        <v>1747</v>
      </c>
      <c r="D546" s="229" t="s">
        <v>368</v>
      </c>
      <c r="E546" s="230">
        <v>19.86</v>
      </c>
      <c r="F546" s="231"/>
      <c r="G546" s="232">
        <f>ROUND(E546*F546,2)</f>
        <v>0</v>
      </c>
      <c r="H546" s="231"/>
      <c r="I546" s="232">
        <f>ROUND(E546*H546,2)</f>
        <v>0</v>
      </c>
      <c r="J546" s="231"/>
      <c r="K546" s="232">
        <f>ROUND(E546*J546,2)</f>
        <v>0</v>
      </c>
      <c r="L546" s="232">
        <v>21</v>
      </c>
      <c r="M546" s="232">
        <f>G546*(1+L546/100)</f>
        <v>0</v>
      </c>
      <c r="N546" s="232">
        <v>3.2000000000000003E-4</v>
      </c>
      <c r="O546" s="232">
        <f>ROUND(E546*N546,2)</f>
        <v>0.01</v>
      </c>
      <c r="P546" s="232">
        <v>0</v>
      </c>
      <c r="Q546" s="232">
        <f>ROUND(E546*P546,2)</f>
        <v>0</v>
      </c>
      <c r="R546" s="232"/>
      <c r="S546" s="232" t="s">
        <v>296</v>
      </c>
      <c r="T546" s="233" t="s">
        <v>231</v>
      </c>
      <c r="U546" s="219">
        <v>0.23599999999999999</v>
      </c>
      <c r="V546" s="219">
        <f>ROUND(E546*U546,2)</f>
        <v>4.6900000000000004</v>
      </c>
      <c r="W546" s="219"/>
      <c r="X546" s="219" t="s">
        <v>297</v>
      </c>
      <c r="Y546" s="210"/>
      <c r="Z546" s="210"/>
      <c r="AA546" s="210"/>
      <c r="AB546" s="210"/>
      <c r="AC546" s="210"/>
      <c r="AD546" s="210"/>
      <c r="AE546" s="210"/>
      <c r="AF546" s="210"/>
      <c r="AG546" s="210" t="s">
        <v>298</v>
      </c>
      <c r="AH546" s="210"/>
      <c r="AI546" s="210"/>
      <c r="AJ546" s="210"/>
      <c r="AK546" s="210"/>
      <c r="AL546" s="210"/>
      <c r="AM546" s="210"/>
      <c r="AN546" s="210"/>
      <c r="AO546" s="210"/>
      <c r="AP546" s="210"/>
      <c r="AQ546" s="210"/>
      <c r="AR546" s="210"/>
      <c r="AS546" s="210"/>
      <c r="AT546" s="210"/>
      <c r="AU546" s="210"/>
      <c r="AV546" s="210"/>
      <c r="AW546" s="210"/>
      <c r="AX546" s="210"/>
      <c r="AY546" s="210"/>
      <c r="AZ546" s="210"/>
      <c r="BA546" s="210"/>
      <c r="BB546" s="210"/>
      <c r="BC546" s="210"/>
      <c r="BD546" s="210"/>
      <c r="BE546" s="210"/>
      <c r="BF546" s="210"/>
      <c r="BG546" s="210"/>
      <c r="BH546" s="210"/>
    </row>
    <row r="547" spans="1:60" outlineLevel="1" x14ac:dyDescent="0.2">
      <c r="A547" s="217"/>
      <c r="B547" s="218"/>
      <c r="C547" s="257" t="s">
        <v>1748</v>
      </c>
      <c r="D547" s="253"/>
      <c r="E547" s="254">
        <v>12.28</v>
      </c>
      <c r="F547" s="219"/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  <c r="R547" s="219"/>
      <c r="S547" s="219"/>
      <c r="T547" s="219"/>
      <c r="U547" s="219"/>
      <c r="V547" s="219"/>
      <c r="W547" s="219"/>
      <c r="X547" s="219"/>
      <c r="Y547" s="210"/>
      <c r="Z547" s="210"/>
      <c r="AA547" s="210"/>
      <c r="AB547" s="210"/>
      <c r="AC547" s="210"/>
      <c r="AD547" s="210"/>
      <c r="AE547" s="210"/>
      <c r="AF547" s="210"/>
      <c r="AG547" s="210" t="s">
        <v>300</v>
      </c>
      <c r="AH547" s="210">
        <v>0</v>
      </c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</row>
    <row r="548" spans="1:60" outlineLevel="1" x14ac:dyDescent="0.2">
      <c r="A548" s="217"/>
      <c r="B548" s="218"/>
      <c r="C548" s="257" t="s">
        <v>1749</v>
      </c>
      <c r="D548" s="253"/>
      <c r="E548" s="254">
        <v>7.58</v>
      </c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  <c r="X548" s="219"/>
      <c r="Y548" s="210"/>
      <c r="Z548" s="210"/>
      <c r="AA548" s="210"/>
      <c r="AB548" s="210"/>
      <c r="AC548" s="210"/>
      <c r="AD548" s="210"/>
      <c r="AE548" s="210"/>
      <c r="AF548" s="210"/>
      <c r="AG548" s="210" t="s">
        <v>300</v>
      </c>
      <c r="AH548" s="210">
        <v>0</v>
      </c>
      <c r="AI548" s="210"/>
      <c r="AJ548" s="210"/>
      <c r="AK548" s="210"/>
      <c r="AL548" s="210"/>
      <c r="AM548" s="210"/>
      <c r="AN548" s="210"/>
      <c r="AO548" s="210"/>
      <c r="AP548" s="210"/>
      <c r="AQ548" s="210"/>
      <c r="AR548" s="210"/>
      <c r="AS548" s="210"/>
      <c r="AT548" s="210"/>
      <c r="AU548" s="210"/>
      <c r="AV548" s="210"/>
      <c r="AW548" s="210"/>
      <c r="AX548" s="210"/>
      <c r="AY548" s="210"/>
      <c r="AZ548" s="210"/>
      <c r="BA548" s="210"/>
      <c r="BB548" s="210"/>
      <c r="BC548" s="210"/>
      <c r="BD548" s="210"/>
      <c r="BE548" s="210"/>
      <c r="BF548" s="210"/>
      <c r="BG548" s="210"/>
      <c r="BH548" s="210"/>
    </row>
    <row r="549" spans="1:60" ht="33.75" outlineLevel="1" x14ac:dyDescent="0.2">
      <c r="A549" s="227">
        <v>215</v>
      </c>
      <c r="B549" s="228" t="s">
        <v>1750</v>
      </c>
      <c r="C549" s="246" t="s">
        <v>1751</v>
      </c>
      <c r="D549" s="229" t="s">
        <v>368</v>
      </c>
      <c r="E549" s="230">
        <v>2.84</v>
      </c>
      <c r="F549" s="231"/>
      <c r="G549" s="232">
        <f>ROUND(E549*F549,2)</f>
        <v>0</v>
      </c>
      <c r="H549" s="231"/>
      <c r="I549" s="232">
        <f>ROUND(E549*H549,2)</f>
        <v>0</v>
      </c>
      <c r="J549" s="231"/>
      <c r="K549" s="232">
        <f>ROUND(E549*J549,2)</f>
        <v>0</v>
      </c>
      <c r="L549" s="232">
        <v>21</v>
      </c>
      <c r="M549" s="232">
        <f>G549*(1+L549/100)</f>
        <v>0</v>
      </c>
      <c r="N549" s="232">
        <v>1.3999999999999999E-4</v>
      </c>
      <c r="O549" s="232">
        <f>ROUND(E549*N549,2)</f>
        <v>0</v>
      </c>
      <c r="P549" s="232">
        <v>0</v>
      </c>
      <c r="Q549" s="232">
        <f>ROUND(E549*P549,2)</f>
        <v>0</v>
      </c>
      <c r="R549" s="232"/>
      <c r="S549" s="232" t="s">
        <v>230</v>
      </c>
      <c r="T549" s="233" t="s">
        <v>231</v>
      </c>
      <c r="U549" s="219">
        <v>0.15</v>
      </c>
      <c r="V549" s="219">
        <f>ROUND(E549*U549,2)</f>
        <v>0.43</v>
      </c>
      <c r="W549" s="219"/>
      <c r="X549" s="219" t="s">
        <v>297</v>
      </c>
      <c r="Y549" s="210"/>
      <c r="Z549" s="210"/>
      <c r="AA549" s="210"/>
      <c r="AB549" s="210"/>
      <c r="AC549" s="210"/>
      <c r="AD549" s="210"/>
      <c r="AE549" s="210"/>
      <c r="AF549" s="210"/>
      <c r="AG549" s="210" t="s">
        <v>298</v>
      </c>
      <c r="AH549" s="210"/>
      <c r="AI549" s="210"/>
      <c r="AJ549" s="210"/>
      <c r="AK549" s="210"/>
      <c r="AL549" s="210"/>
      <c r="AM549" s="210"/>
      <c r="AN549" s="210"/>
      <c r="AO549" s="210"/>
      <c r="AP549" s="210"/>
      <c r="AQ549" s="210"/>
      <c r="AR549" s="210"/>
      <c r="AS549" s="210"/>
      <c r="AT549" s="210"/>
      <c r="AU549" s="210"/>
      <c r="AV549" s="210"/>
      <c r="AW549" s="210"/>
      <c r="AX549" s="210"/>
      <c r="AY549" s="210"/>
      <c r="AZ549" s="210"/>
      <c r="BA549" s="210"/>
      <c r="BB549" s="210"/>
      <c r="BC549" s="210"/>
      <c r="BD549" s="210"/>
      <c r="BE549" s="210"/>
      <c r="BF549" s="210"/>
      <c r="BG549" s="210"/>
      <c r="BH549" s="210"/>
    </row>
    <row r="550" spans="1:60" outlineLevel="1" x14ac:dyDescent="0.2">
      <c r="A550" s="217"/>
      <c r="B550" s="218"/>
      <c r="C550" s="247" t="s">
        <v>1752</v>
      </c>
      <c r="D550" s="234"/>
      <c r="E550" s="234"/>
      <c r="F550" s="234"/>
      <c r="G550" s="234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  <c r="X550" s="219"/>
      <c r="Y550" s="210"/>
      <c r="Z550" s="210"/>
      <c r="AA550" s="210"/>
      <c r="AB550" s="210"/>
      <c r="AC550" s="210"/>
      <c r="AD550" s="210"/>
      <c r="AE550" s="210"/>
      <c r="AF550" s="210"/>
      <c r="AG550" s="210" t="s">
        <v>235</v>
      </c>
      <c r="AH550" s="210"/>
      <c r="AI550" s="210"/>
      <c r="AJ550" s="210"/>
      <c r="AK550" s="210"/>
      <c r="AL550" s="210"/>
      <c r="AM550" s="210"/>
      <c r="AN550" s="210"/>
      <c r="AO550" s="210"/>
      <c r="AP550" s="210"/>
      <c r="AQ550" s="210"/>
      <c r="AR550" s="210"/>
      <c r="AS550" s="210"/>
      <c r="AT550" s="210"/>
      <c r="AU550" s="210"/>
      <c r="AV550" s="210"/>
      <c r="AW550" s="210"/>
      <c r="AX550" s="210"/>
      <c r="AY550" s="210"/>
      <c r="AZ550" s="210"/>
      <c r="BA550" s="210"/>
      <c r="BB550" s="210"/>
      <c r="BC550" s="210"/>
      <c r="BD550" s="210"/>
      <c r="BE550" s="210"/>
      <c r="BF550" s="210"/>
      <c r="BG550" s="210"/>
      <c r="BH550" s="210"/>
    </row>
    <row r="551" spans="1:60" outlineLevel="1" x14ac:dyDescent="0.2">
      <c r="A551" s="217"/>
      <c r="B551" s="218"/>
      <c r="C551" s="257" t="s">
        <v>1753</v>
      </c>
      <c r="D551" s="253"/>
      <c r="E551" s="254">
        <v>2.84</v>
      </c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  <c r="X551" s="219"/>
      <c r="Y551" s="210"/>
      <c r="Z551" s="210"/>
      <c r="AA551" s="210"/>
      <c r="AB551" s="210"/>
      <c r="AC551" s="210"/>
      <c r="AD551" s="210"/>
      <c r="AE551" s="210"/>
      <c r="AF551" s="210"/>
      <c r="AG551" s="210" t="s">
        <v>300</v>
      </c>
      <c r="AH551" s="210">
        <v>5</v>
      </c>
      <c r="AI551" s="210"/>
      <c r="AJ551" s="210"/>
      <c r="AK551" s="210"/>
      <c r="AL551" s="210"/>
      <c r="AM551" s="210"/>
      <c r="AN551" s="210"/>
      <c r="AO551" s="210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  <c r="BB551" s="210"/>
      <c r="BC551" s="210"/>
      <c r="BD551" s="210"/>
      <c r="BE551" s="210"/>
      <c r="BF551" s="210"/>
      <c r="BG551" s="210"/>
      <c r="BH551" s="210"/>
    </row>
    <row r="552" spans="1:60" ht="33.75" outlineLevel="1" x14ac:dyDescent="0.2">
      <c r="A552" s="227">
        <v>216</v>
      </c>
      <c r="B552" s="228" t="s">
        <v>1754</v>
      </c>
      <c r="C552" s="246" t="s">
        <v>1755</v>
      </c>
      <c r="D552" s="229" t="s">
        <v>368</v>
      </c>
      <c r="E552" s="230">
        <v>2.84</v>
      </c>
      <c r="F552" s="231"/>
      <c r="G552" s="232">
        <f>ROUND(E552*F552,2)</f>
        <v>0</v>
      </c>
      <c r="H552" s="231"/>
      <c r="I552" s="232">
        <f>ROUND(E552*H552,2)</f>
        <v>0</v>
      </c>
      <c r="J552" s="231"/>
      <c r="K552" s="232">
        <f>ROUND(E552*J552,2)</f>
        <v>0</v>
      </c>
      <c r="L552" s="232">
        <v>21</v>
      </c>
      <c r="M552" s="232">
        <f>G552*(1+L552/100)</f>
        <v>0</v>
      </c>
      <c r="N552" s="232">
        <v>2.3000000000000001E-4</v>
      </c>
      <c r="O552" s="232">
        <f>ROUND(E552*N552,2)</f>
        <v>0</v>
      </c>
      <c r="P552" s="232">
        <v>0</v>
      </c>
      <c r="Q552" s="232">
        <f>ROUND(E552*P552,2)</f>
        <v>0</v>
      </c>
      <c r="R552" s="232"/>
      <c r="S552" s="232" t="s">
        <v>230</v>
      </c>
      <c r="T552" s="233" t="s">
        <v>231</v>
      </c>
      <c r="U552" s="219">
        <v>0.20805000000000001</v>
      </c>
      <c r="V552" s="219">
        <f>ROUND(E552*U552,2)</f>
        <v>0.59</v>
      </c>
      <c r="W552" s="219"/>
      <c r="X552" s="219" t="s">
        <v>297</v>
      </c>
      <c r="Y552" s="210"/>
      <c r="Z552" s="210"/>
      <c r="AA552" s="210"/>
      <c r="AB552" s="210"/>
      <c r="AC552" s="210"/>
      <c r="AD552" s="210"/>
      <c r="AE552" s="210"/>
      <c r="AF552" s="210"/>
      <c r="AG552" s="210" t="s">
        <v>298</v>
      </c>
      <c r="AH552" s="210"/>
      <c r="AI552" s="210"/>
      <c r="AJ552" s="210"/>
      <c r="AK552" s="210"/>
      <c r="AL552" s="210"/>
      <c r="AM552" s="210"/>
      <c r="AN552" s="210"/>
      <c r="AO552" s="210"/>
      <c r="AP552" s="210"/>
      <c r="AQ552" s="210"/>
      <c r="AR552" s="210"/>
      <c r="AS552" s="210"/>
      <c r="AT552" s="210"/>
      <c r="AU552" s="210"/>
      <c r="AV552" s="210"/>
      <c r="AW552" s="210"/>
      <c r="AX552" s="210"/>
      <c r="AY552" s="210"/>
      <c r="AZ552" s="210"/>
      <c r="BA552" s="210"/>
      <c r="BB552" s="210"/>
      <c r="BC552" s="210"/>
      <c r="BD552" s="210"/>
      <c r="BE552" s="210"/>
      <c r="BF552" s="210"/>
      <c r="BG552" s="210"/>
      <c r="BH552" s="210"/>
    </row>
    <row r="553" spans="1:60" outlineLevel="1" x14ac:dyDescent="0.2">
      <c r="A553" s="217"/>
      <c r="B553" s="218"/>
      <c r="C553" s="247" t="s">
        <v>1756</v>
      </c>
      <c r="D553" s="234"/>
      <c r="E553" s="234"/>
      <c r="F553" s="234"/>
      <c r="G553" s="234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  <c r="X553" s="219"/>
      <c r="Y553" s="210"/>
      <c r="Z553" s="210"/>
      <c r="AA553" s="210"/>
      <c r="AB553" s="210"/>
      <c r="AC553" s="210"/>
      <c r="AD553" s="210"/>
      <c r="AE553" s="210"/>
      <c r="AF553" s="210"/>
      <c r="AG553" s="210" t="s">
        <v>235</v>
      </c>
      <c r="AH553" s="210"/>
      <c r="AI553" s="210"/>
      <c r="AJ553" s="210"/>
      <c r="AK553" s="210"/>
      <c r="AL553" s="210"/>
      <c r="AM553" s="210"/>
      <c r="AN553" s="210"/>
      <c r="AO553" s="210"/>
      <c r="AP553" s="210"/>
      <c r="AQ553" s="210"/>
      <c r="AR553" s="210"/>
      <c r="AS553" s="210"/>
      <c r="AT553" s="210"/>
      <c r="AU553" s="210"/>
      <c r="AV553" s="210"/>
      <c r="AW553" s="210"/>
      <c r="AX553" s="210"/>
      <c r="AY553" s="210"/>
      <c r="AZ553" s="210"/>
      <c r="BA553" s="210"/>
      <c r="BB553" s="210"/>
      <c r="BC553" s="210"/>
      <c r="BD553" s="210"/>
      <c r="BE553" s="210"/>
      <c r="BF553" s="210"/>
      <c r="BG553" s="210"/>
      <c r="BH553" s="210"/>
    </row>
    <row r="554" spans="1:60" outlineLevel="1" x14ac:dyDescent="0.2">
      <c r="A554" s="217"/>
      <c r="B554" s="218"/>
      <c r="C554" s="257" t="s">
        <v>1757</v>
      </c>
      <c r="D554" s="253"/>
      <c r="E554" s="254">
        <v>2.84</v>
      </c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  <c r="X554" s="219"/>
      <c r="Y554" s="210"/>
      <c r="Z554" s="210"/>
      <c r="AA554" s="210"/>
      <c r="AB554" s="210"/>
      <c r="AC554" s="210"/>
      <c r="AD554" s="210"/>
      <c r="AE554" s="210"/>
      <c r="AF554" s="210"/>
      <c r="AG554" s="210" t="s">
        <v>300</v>
      </c>
      <c r="AH554" s="210">
        <v>0</v>
      </c>
      <c r="AI554" s="210"/>
      <c r="AJ554" s="210"/>
      <c r="AK554" s="210"/>
      <c r="AL554" s="210"/>
      <c r="AM554" s="210"/>
      <c r="AN554" s="210"/>
      <c r="AO554" s="210"/>
      <c r="AP554" s="210"/>
      <c r="AQ554" s="210"/>
      <c r="AR554" s="210"/>
      <c r="AS554" s="210"/>
      <c r="AT554" s="210"/>
      <c r="AU554" s="210"/>
      <c r="AV554" s="210"/>
      <c r="AW554" s="210"/>
      <c r="AX554" s="210"/>
      <c r="AY554" s="210"/>
      <c r="AZ554" s="210"/>
      <c r="BA554" s="210"/>
      <c r="BB554" s="210"/>
      <c r="BC554" s="210"/>
      <c r="BD554" s="210"/>
      <c r="BE554" s="210"/>
      <c r="BF554" s="210"/>
      <c r="BG554" s="210"/>
      <c r="BH554" s="210"/>
    </row>
    <row r="555" spans="1:60" outlineLevel="1" x14ac:dyDescent="0.2">
      <c r="A555" s="227">
        <v>217</v>
      </c>
      <c r="B555" s="228" t="s">
        <v>1758</v>
      </c>
      <c r="C555" s="246" t="s">
        <v>1759</v>
      </c>
      <c r="D555" s="229" t="s">
        <v>368</v>
      </c>
      <c r="E555" s="230">
        <v>27.84</v>
      </c>
      <c r="F555" s="231"/>
      <c r="G555" s="232">
        <f>ROUND(E555*F555,2)</f>
        <v>0</v>
      </c>
      <c r="H555" s="231"/>
      <c r="I555" s="232">
        <f>ROUND(E555*H555,2)</f>
        <v>0</v>
      </c>
      <c r="J555" s="231"/>
      <c r="K555" s="232">
        <f>ROUND(E555*J555,2)</f>
        <v>0</v>
      </c>
      <c r="L555" s="232">
        <v>21</v>
      </c>
      <c r="M555" s="232">
        <f>G555*(1+L555/100)</f>
        <v>0</v>
      </c>
      <c r="N555" s="232">
        <v>4.0000000000000003E-5</v>
      </c>
      <c r="O555" s="232">
        <f>ROUND(E555*N555,2)</f>
        <v>0</v>
      </c>
      <c r="P555" s="232">
        <v>0</v>
      </c>
      <c r="Q555" s="232">
        <f>ROUND(E555*P555,2)</f>
        <v>0</v>
      </c>
      <c r="R555" s="232"/>
      <c r="S555" s="232" t="s">
        <v>230</v>
      </c>
      <c r="T555" s="233" t="s">
        <v>231</v>
      </c>
      <c r="U555" s="219">
        <v>7.0000000000000007E-2</v>
      </c>
      <c r="V555" s="219">
        <f>ROUND(E555*U555,2)</f>
        <v>1.95</v>
      </c>
      <c r="W555" s="219"/>
      <c r="X555" s="219" t="s">
        <v>297</v>
      </c>
      <c r="Y555" s="210"/>
      <c r="Z555" s="210"/>
      <c r="AA555" s="210"/>
      <c r="AB555" s="210"/>
      <c r="AC555" s="210"/>
      <c r="AD555" s="210"/>
      <c r="AE555" s="210"/>
      <c r="AF555" s="210"/>
      <c r="AG555" s="210" t="s">
        <v>298</v>
      </c>
      <c r="AH555" s="210"/>
      <c r="AI555" s="210"/>
      <c r="AJ555" s="210"/>
      <c r="AK555" s="210"/>
      <c r="AL555" s="210"/>
      <c r="AM555" s="210"/>
      <c r="AN555" s="210"/>
      <c r="AO555" s="210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  <c r="BB555" s="210"/>
      <c r="BC555" s="210"/>
      <c r="BD555" s="210"/>
      <c r="BE555" s="210"/>
      <c r="BF555" s="210"/>
      <c r="BG555" s="210"/>
      <c r="BH555" s="210"/>
    </row>
    <row r="556" spans="1:60" outlineLevel="1" x14ac:dyDescent="0.2">
      <c r="A556" s="217"/>
      <c r="B556" s="218"/>
      <c r="C556" s="257" t="s">
        <v>1748</v>
      </c>
      <c r="D556" s="253"/>
      <c r="E556" s="254">
        <v>12.28</v>
      </c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  <c r="X556" s="219"/>
      <c r="Y556" s="210"/>
      <c r="Z556" s="210"/>
      <c r="AA556" s="210"/>
      <c r="AB556" s="210"/>
      <c r="AC556" s="210"/>
      <c r="AD556" s="210"/>
      <c r="AE556" s="210"/>
      <c r="AF556" s="210"/>
      <c r="AG556" s="210" t="s">
        <v>300</v>
      </c>
      <c r="AH556" s="210">
        <v>0</v>
      </c>
      <c r="AI556" s="210"/>
      <c r="AJ556" s="210"/>
      <c r="AK556" s="210"/>
      <c r="AL556" s="210"/>
      <c r="AM556" s="210"/>
      <c r="AN556" s="210"/>
      <c r="AO556" s="210"/>
      <c r="AP556" s="210"/>
      <c r="AQ556" s="210"/>
      <c r="AR556" s="210"/>
      <c r="AS556" s="210"/>
      <c r="AT556" s="210"/>
      <c r="AU556" s="210"/>
      <c r="AV556" s="210"/>
      <c r="AW556" s="210"/>
      <c r="AX556" s="210"/>
      <c r="AY556" s="210"/>
      <c r="AZ556" s="210"/>
      <c r="BA556" s="210"/>
      <c r="BB556" s="210"/>
      <c r="BC556" s="210"/>
      <c r="BD556" s="210"/>
      <c r="BE556" s="210"/>
      <c r="BF556" s="210"/>
      <c r="BG556" s="210"/>
      <c r="BH556" s="210"/>
    </row>
    <row r="557" spans="1:60" outlineLevel="1" x14ac:dyDescent="0.2">
      <c r="A557" s="217"/>
      <c r="B557" s="218"/>
      <c r="C557" s="257" t="s">
        <v>1760</v>
      </c>
      <c r="D557" s="253"/>
      <c r="E557" s="254">
        <v>7.98</v>
      </c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  <c r="X557" s="219"/>
      <c r="Y557" s="210"/>
      <c r="Z557" s="210"/>
      <c r="AA557" s="210"/>
      <c r="AB557" s="210"/>
      <c r="AC557" s="210"/>
      <c r="AD557" s="210"/>
      <c r="AE557" s="210"/>
      <c r="AF557" s="210"/>
      <c r="AG557" s="210" t="s">
        <v>300</v>
      </c>
      <c r="AH557" s="210">
        <v>0</v>
      </c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</row>
    <row r="558" spans="1:60" outlineLevel="1" x14ac:dyDescent="0.2">
      <c r="A558" s="217"/>
      <c r="B558" s="218"/>
      <c r="C558" s="257" t="s">
        <v>1749</v>
      </c>
      <c r="D558" s="253"/>
      <c r="E558" s="254">
        <v>7.58</v>
      </c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  <c r="X558" s="219"/>
      <c r="Y558" s="210"/>
      <c r="Z558" s="210"/>
      <c r="AA558" s="210"/>
      <c r="AB558" s="210"/>
      <c r="AC558" s="210"/>
      <c r="AD558" s="210"/>
      <c r="AE558" s="210"/>
      <c r="AF558" s="210"/>
      <c r="AG558" s="210" t="s">
        <v>300</v>
      </c>
      <c r="AH558" s="210">
        <v>0</v>
      </c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  <c r="BH558" s="210"/>
    </row>
    <row r="559" spans="1:60" outlineLevel="1" x14ac:dyDescent="0.2">
      <c r="A559" s="227">
        <v>218</v>
      </c>
      <c r="B559" s="228" t="s">
        <v>1761</v>
      </c>
      <c r="C559" s="246" t="s">
        <v>1762</v>
      </c>
      <c r="D559" s="229" t="s">
        <v>344</v>
      </c>
      <c r="E559" s="230">
        <v>20.716000000000001</v>
      </c>
      <c r="F559" s="231"/>
      <c r="G559" s="232">
        <f>ROUND(E559*F559,2)</f>
        <v>0</v>
      </c>
      <c r="H559" s="231"/>
      <c r="I559" s="232">
        <f>ROUND(E559*H559,2)</f>
        <v>0</v>
      </c>
      <c r="J559" s="231"/>
      <c r="K559" s="232">
        <f>ROUND(E559*J559,2)</f>
        <v>0</v>
      </c>
      <c r="L559" s="232">
        <v>21</v>
      </c>
      <c r="M559" s="232">
        <f>G559*(1+L559/100)</f>
        <v>0</v>
      </c>
      <c r="N559" s="232">
        <v>1.1999999999999999E-3</v>
      </c>
      <c r="O559" s="232">
        <f>ROUND(E559*N559,2)</f>
        <v>0.02</v>
      </c>
      <c r="P559" s="232">
        <v>0</v>
      </c>
      <c r="Q559" s="232">
        <f>ROUND(E559*P559,2)</f>
        <v>0</v>
      </c>
      <c r="R559" s="232"/>
      <c r="S559" s="232" t="s">
        <v>296</v>
      </c>
      <c r="T559" s="233" t="s">
        <v>231</v>
      </c>
      <c r="U559" s="219">
        <v>0</v>
      </c>
      <c r="V559" s="219">
        <f>ROUND(E559*U559,2)</f>
        <v>0</v>
      </c>
      <c r="W559" s="219"/>
      <c r="X559" s="219" t="s">
        <v>297</v>
      </c>
      <c r="Y559" s="210"/>
      <c r="Z559" s="210"/>
      <c r="AA559" s="210"/>
      <c r="AB559" s="210"/>
      <c r="AC559" s="210"/>
      <c r="AD559" s="210"/>
      <c r="AE559" s="210"/>
      <c r="AF559" s="210"/>
      <c r="AG559" s="210" t="s">
        <v>298</v>
      </c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  <c r="BH559" s="210"/>
    </row>
    <row r="560" spans="1:60" outlineLevel="1" x14ac:dyDescent="0.2">
      <c r="A560" s="217"/>
      <c r="B560" s="218"/>
      <c r="C560" s="257" t="s">
        <v>1763</v>
      </c>
      <c r="D560" s="253"/>
      <c r="E560" s="254">
        <v>20.72</v>
      </c>
      <c r="F560" s="219"/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  <c r="R560" s="219"/>
      <c r="S560" s="219"/>
      <c r="T560" s="219"/>
      <c r="U560" s="219"/>
      <c r="V560" s="219"/>
      <c r="W560" s="219"/>
      <c r="X560" s="219"/>
      <c r="Y560" s="210"/>
      <c r="Z560" s="210"/>
      <c r="AA560" s="210"/>
      <c r="AB560" s="210"/>
      <c r="AC560" s="210"/>
      <c r="AD560" s="210"/>
      <c r="AE560" s="210"/>
      <c r="AF560" s="210"/>
      <c r="AG560" s="210" t="s">
        <v>300</v>
      </c>
      <c r="AH560" s="210">
        <v>5</v>
      </c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  <c r="BH560" s="210"/>
    </row>
    <row r="561" spans="1:60" outlineLevel="1" x14ac:dyDescent="0.2">
      <c r="A561" s="227">
        <v>219</v>
      </c>
      <c r="B561" s="228" t="s">
        <v>1764</v>
      </c>
      <c r="C561" s="246" t="s">
        <v>1765</v>
      </c>
      <c r="D561" s="229" t="s">
        <v>352</v>
      </c>
      <c r="E561" s="230">
        <v>0.46705999999999998</v>
      </c>
      <c r="F561" s="231"/>
      <c r="G561" s="232">
        <f>ROUND(E561*F561,2)</f>
        <v>0</v>
      </c>
      <c r="H561" s="231"/>
      <c r="I561" s="232">
        <f>ROUND(E561*H561,2)</f>
        <v>0</v>
      </c>
      <c r="J561" s="231"/>
      <c r="K561" s="232">
        <f>ROUND(E561*J561,2)</f>
        <v>0</v>
      </c>
      <c r="L561" s="232">
        <v>21</v>
      </c>
      <c r="M561" s="232">
        <f>G561*(1+L561/100)</f>
        <v>0</v>
      </c>
      <c r="N561" s="232">
        <v>0</v>
      </c>
      <c r="O561" s="232">
        <f>ROUND(E561*N561,2)</f>
        <v>0</v>
      </c>
      <c r="P561" s="232">
        <v>0</v>
      </c>
      <c r="Q561" s="232">
        <f>ROUND(E561*P561,2)</f>
        <v>0</v>
      </c>
      <c r="R561" s="232"/>
      <c r="S561" s="232" t="s">
        <v>296</v>
      </c>
      <c r="T561" s="233" t="s">
        <v>231</v>
      </c>
      <c r="U561" s="219">
        <v>1.5980000000000001</v>
      </c>
      <c r="V561" s="219">
        <f>ROUND(E561*U561,2)</f>
        <v>0.75</v>
      </c>
      <c r="W561" s="219"/>
      <c r="X561" s="219" t="s">
        <v>297</v>
      </c>
      <c r="Y561" s="210"/>
      <c r="Z561" s="210"/>
      <c r="AA561" s="210"/>
      <c r="AB561" s="210"/>
      <c r="AC561" s="210"/>
      <c r="AD561" s="210"/>
      <c r="AE561" s="210"/>
      <c r="AF561" s="210"/>
      <c r="AG561" s="210" t="s">
        <v>393</v>
      </c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  <c r="BH561" s="210"/>
    </row>
    <row r="562" spans="1:60" outlineLevel="1" x14ac:dyDescent="0.2">
      <c r="A562" s="217"/>
      <c r="B562" s="218"/>
      <c r="C562" s="257" t="s">
        <v>379</v>
      </c>
      <c r="D562" s="253"/>
      <c r="E562" s="254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  <c r="X562" s="219"/>
      <c r="Y562" s="210"/>
      <c r="Z562" s="210"/>
      <c r="AA562" s="210"/>
      <c r="AB562" s="210"/>
      <c r="AC562" s="210"/>
      <c r="AD562" s="210"/>
      <c r="AE562" s="210"/>
      <c r="AF562" s="210"/>
      <c r="AG562" s="210" t="s">
        <v>300</v>
      </c>
      <c r="AH562" s="210">
        <v>0</v>
      </c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  <c r="BH562" s="210"/>
    </row>
    <row r="563" spans="1:60" outlineLevel="1" x14ac:dyDescent="0.2">
      <c r="A563" s="217"/>
      <c r="B563" s="218"/>
      <c r="C563" s="257" t="s">
        <v>1766</v>
      </c>
      <c r="D563" s="253"/>
      <c r="E563" s="254"/>
      <c r="F563" s="219"/>
      <c r="G563" s="219"/>
      <c r="H563" s="219"/>
      <c r="I563" s="219"/>
      <c r="J563" s="219"/>
      <c r="K563" s="219"/>
      <c r="L563" s="219"/>
      <c r="M563" s="219"/>
      <c r="N563" s="219"/>
      <c r="O563" s="219"/>
      <c r="P563" s="219"/>
      <c r="Q563" s="219"/>
      <c r="R563" s="219"/>
      <c r="S563" s="219"/>
      <c r="T563" s="219"/>
      <c r="U563" s="219"/>
      <c r="V563" s="219"/>
      <c r="W563" s="219"/>
      <c r="X563" s="219"/>
      <c r="Y563" s="210"/>
      <c r="Z563" s="210"/>
      <c r="AA563" s="210"/>
      <c r="AB563" s="210"/>
      <c r="AC563" s="210"/>
      <c r="AD563" s="210"/>
      <c r="AE563" s="210"/>
      <c r="AF563" s="210"/>
      <c r="AG563" s="210" t="s">
        <v>300</v>
      </c>
      <c r="AH563" s="210">
        <v>0</v>
      </c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</row>
    <row r="564" spans="1:60" outlineLevel="1" x14ac:dyDescent="0.2">
      <c r="A564" s="217"/>
      <c r="B564" s="218"/>
      <c r="C564" s="257" t="s">
        <v>1767</v>
      </c>
      <c r="D564" s="253"/>
      <c r="E564" s="254">
        <v>0.47</v>
      </c>
      <c r="F564" s="219"/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19"/>
      <c r="X564" s="219"/>
      <c r="Y564" s="210"/>
      <c r="Z564" s="210"/>
      <c r="AA564" s="210"/>
      <c r="AB564" s="210"/>
      <c r="AC564" s="210"/>
      <c r="AD564" s="210"/>
      <c r="AE564" s="210"/>
      <c r="AF564" s="210"/>
      <c r="AG564" s="210" t="s">
        <v>300</v>
      </c>
      <c r="AH564" s="210">
        <v>0</v>
      </c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  <c r="BH564" s="210"/>
    </row>
    <row r="565" spans="1:60" ht="22.5" outlineLevel="1" x14ac:dyDescent="0.2">
      <c r="A565" s="227">
        <v>220</v>
      </c>
      <c r="B565" s="228" t="s">
        <v>1768</v>
      </c>
      <c r="C565" s="246" t="s">
        <v>1769</v>
      </c>
      <c r="D565" s="229" t="s">
        <v>344</v>
      </c>
      <c r="E565" s="230">
        <v>20.603000000000002</v>
      </c>
      <c r="F565" s="231"/>
      <c r="G565" s="232">
        <f>ROUND(E565*F565,2)</f>
        <v>0</v>
      </c>
      <c r="H565" s="231"/>
      <c r="I565" s="232">
        <f>ROUND(E565*H565,2)</f>
        <v>0</v>
      </c>
      <c r="J565" s="231"/>
      <c r="K565" s="232">
        <f>ROUND(E565*J565,2)</f>
        <v>0</v>
      </c>
      <c r="L565" s="232">
        <v>21</v>
      </c>
      <c r="M565" s="232">
        <f>G565*(1+L565/100)</f>
        <v>0</v>
      </c>
      <c r="N565" s="232">
        <v>1.9199999999999998E-2</v>
      </c>
      <c r="O565" s="232">
        <f>ROUND(E565*N565,2)</f>
        <v>0.4</v>
      </c>
      <c r="P565" s="232">
        <v>0</v>
      </c>
      <c r="Q565" s="232">
        <f>ROUND(E565*P565,2)</f>
        <v>0</v>
      </c>
      <c r="R565" s="232"/>
      <c r="S565" s="232" t="s">
        <v>230</v>
      </c>
      <c r="T565" s="233" t="s">
        <v>231</v>
      </c>
      <c r="U565" s="219">
        <v>0</v>
      </c>
      <c r="V565" s="219">
        <f>ROUND(E565*U565,2)</f>
        <v>0</v>
      </c>
      <c r="W565" s="219"/>
      <c r="X565" s="219" t="s">
        <v>471</v>
      </c>
      <c r="Y565" s="210"/>
      <c r="Z565" s="210"/>
      <c r="AA565" s="210"/>
      <c r="AB565" s="210"/>
      <c r="AC565" s="210"/>
      <c r="AD565" s="210"/>
      <c r="AE565" s="210"/>
      <c r="AF565" s="210"/>
      <c r="AG565" s="210" t="s">
        <v>472</v>
      </c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  <c r="BH565" s="210"/>
    </row>
    <row r="566" spans="1:60" outlineLevel="1" x14ac:dyDescent="0.2">
      <c r="A566" s="217"/>
      <c r="B566" s="218"/>
      <c r="C566" s="257" t="s">
        <v>1770</v>
      </c>
      <c r="D566" s="253"/>
      <c r="E566" s="254">
        <v>20.6</v>
      </c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  <c r="X566" s="219"/>
      <c r="Y566" s="210"/>
      <c r="Z566" s="210"/>
      <c r="AA566" s="210"/>
      <c r="AB566" s="210"/>
      <c r="AC566" s="210"/>
      <c r="AD566" s="210"/>
      <c r="AE566" s="210"/>
      <c r="AF566" s="210"/>
      <c r="AG566" s="210" t="s">
        <v>300</v>
      </c>
      <c r="AH566" s="210">
        <v>0</v>
      </c>
      <c r="AI566" s="210"/>
      <c r="AJ566" s="210"/>
      <c r="AK566" s="210"/>
      <c r="AL566" s="210"/>
      <c r="AM566" s="210"/>
      <c r="AN566" s="210"/>
      <c r="AO566" s="210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  <c r="BA566" s="210"/>
      <c r="BB566" s="210"/>
      <c r="BC566" s="210"/>
      <c r="BD566" s="210"/>
      <c r="BE566" s="210"/>
      <c r="BF566" s="210"/>
      <c r="BG566" s="210"/>
      <c r="BH566" s="210"/>
    </row>
    <row r="567" spans="1:60" ht="22.5" outlineLevel="1" x14ac:dyDescent="0.2">
      <c r="A567" s="227">
        <v>221</v>
      </c>
      <c r="B567" s="228" t="s">
        <v>1771</v>
      </c>
      <c r="C567" s="246" t="s">
        <v>1772</v>
      </c>
      <c r="D567" s="229" t="s">
        <v>371</v>
      </c>
      <c r="E567" s="230">
        <v>75</v>
      </c>
      <c r="F567" s="231"/>
      <c r="G567" s="232">
        <f>ROUND(E567*F567,2)</f>
        <v>0</v>
      </c>
      <c r="H567" s="231"/>
      <c r="I567" s="232">
        <f>ROUND(E567*H567,2)</f>
        <v>0</v>
      </c>
      <c r="J567" s="231"/>
      <c r="K567" s="232">
        <f>ROUND(E567*J567,2)</f>
        <v>0</v>
      </c>
      <c r="L567" s="232">
        <v>21</v>
      </c>
      <c r="M567" s="232">
        <f>G567*(1+L567/100)</f>
        <v>0</v>
      </c>
      <c r="N567" s="232">
        <v>4.4999999999999999E-4</v>
      </c>
      <c r="O567" s="232">
        <f>ROUND(E567*N567,2)</f>
        <v>0.03</v>
      </c>
      <c r="P567" s="232">
        <v>0</v>
      </c>
      <c r="Q567" s="232">
        <f>ROUND(E567*P567,2)</f>
        <v>0</v>
      </c>
      <c r="R567" s="232"/>
      <c r="S567" s="232" t="s">
        <v>230</v>
      </c>
      <c r="T567" s="233" t="s">
        <v>231</v>
      </c>
      <c r="U567" s="219">
        <v>0</v>
      </c>
      <c r="V567" s="219">
        <f>ROUND(E567*U567,2)</f>
        <v>0</v>
      </c>
      <c r="W567" s="219"/>
      <c r="X567" s="219" t="s">
        <v>471</v>
      </c>
      <c r="Y567" s="210"/>
      <c r="Z567" s="210"/>
      <c r="AA567" s="210"/>
      <c r="AB567" s="210"/>
      <c r="AC567" s="210"/>
      <c r="AD567" s="210"/>
      <c r="AE567" s="210"/>
      <c r="AF567" s="210"/>
      <c r="AG567" s="210" t="s">
        <v>472</v>
      </c>
      <c r="AH567" s="210"/>
      <c r="AI567" s="210"/>
      <c r="AJ567" s="210"/>
      <c r="AK567" s="210"/>
      <c r="AL567" s="210"/>
      <c r="AM567" s="210"/>
      <c r="AN567" s="210"/>
      <c r="AO567" s="210"/>
      <c r="AP567" s="210"/>
      <c r="AQ567" s="210"/>
      <c r="AR567" s="210"/>
      <c r="AS567" s="210"/>
      <c r="AT567" s="210"/>
      <c r="AU567" s="210"/>
      <c r="AV567" s="210"/>
      <c r="AW567" s="210"/>
      <c r="AX567" s="210"/>
      <c r="AY567" s="210"/>
      <c r="AZ567" s="210"/>
      <c r="BA567" s="210"/>
      <c r="BB567" s="210"/>
      <c r="BC567" s="210"/>
      <c r="BD567" s="210"/>
      <c r="BE567" s="210"/>
      <c r="BF567" s="210"/>
      <c r="BG567" s="210"/>
      <c r="BH567" s="210"/>
    </row>
    <row r="568" spans="1:60" outlineLevel="1" x14ac:dyDescent="0.2">
      <c r="A568" s="217"/>
      <c r="B568" s="218"/>
      <c r="C568" s="261" t="s">
        <v>761</v>
      </c>
      <c r="D568" s="259"/>
      <c r="E568" s="260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  <c r="X568" s="219"/>
      <c r="Y568" s="210"/>
      <c r="Z568" s="210"/>
      <c r="AA568" s="210"/>
      <c r="AB568" s="210"/>
      <c r="AC568" s="210"/>
      <c r="AD568" s="210"/>
      <c r="AE568" s="210"/>
      <c r="AF568" s="210"/>
      <c r="AG568" s="210" t="s">
        <v>300</v>
      </c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  <c r="BA568" s="210"/>
      <c r="BB568" s="210"/>
      <c r="BC568" s="210"/>
      <c r="BD568" s="210"/>
      <c r="BE568" s="210"/>
      <c r="BF568" s="210"/>
      <c r="BG568" s="210"/>
      <c r="BH568" s="210"/>
    </row>
    <row r="569" spans="1:60" outlineLevel="1" x14ac:dyDescent="0.2">
      <c r="A569" s="217"/>
      <c r="B569" s="218"/>
      <c r="C569" s="262" t="s">
        <v>1773</v>
      </c>
      <c r="D569" s="259"/>
      <c r="E569" s="260">
        <v>72.819999999999993</v>
      </c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  <c r="X569" s="219"/>
      <c r="Y569" s="210"/>
      <c r="Z569" s="210"/>
      <c r="AA569" s="210"/>
      <c r="AB569" s="210"/>
      <c r="AC569" s="210"/>
      <c r="AD569" s="210"/>
      <c r="AE569" s="210"/>
      <c r="AF569" s="210"/>
      <c r="AG569" s="210" t="s">
        <v>300</v>
      </c>
      <c r="AH569" s="210">
        <v>2</v>
      </c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  <c r="BB569" s="210"/>
      <c r="BC569" s="210"/>
      <c r="BD569" s="210"/>
      <c r="BE569" s="210"/>
      <c r="BF569" s="210"/>
      <c r="BG569" s="210"/>
      <c r="BH569" s="210"/>
    </row>
    <row r="570" spans="1:60" outlineLevel="1" x14ac:dyDescent="0.2">
      <c r="A570" s="217"/>
      <c r="B570" s="218"/>
      <c r="C570" s="261" t="s">
        <v>763</v>
      </c>
      <c r="D570" s="259"/>
      <c r="E570" s="260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  <c r="X570" s="219"/>
      <c r="Y570" s="210"/>
      <c r="Z570" s="210"/>
      <c r="AA570" s="210"/>
      <c r="AB570" s="210"/>
      <c r="AC570" s="210"/>
      <c r="AD570" s="210"/>
      <c r="AE570" s="210"/>
      <c r="AF570" s="210"/>
      <c r="AG570" s="210" t="s">
        <v>300</v>
      </c>
      <c r="AH570" s="210"/>
      <c r="AI570" s="210"/>
      <c r="AJ570" s="210"/>
      <c r="AK570" s="210"/>
      <c r="AL570" s="210"/>
      <c r="AM570" s="210"/>
      <c r="AN570" s="210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  <c r="BA570" s="210"/>
      <c r="BB570" s="210"/>
      <c r="BC570" s="210"/>
      <c r="BD570" s="210"/>
      <c r="BE570" s="210"/>
      <c r="BF570" s="210"/>
      <c r="BG570" s="210"/>
      <c r="BH570" s="210"/>
    </row>
    <row r="571" spans="1:60" outlineLevel="1" x14ac:dyDescent="0.2">
      <c r="A571" s="217"/>
      <c r="B571" s="218"/>
      <c r="C571" s="257" t="s">
        <v>1774</v>
      </c>
      <c r="D571" s="253"/>
      <c r="E571" s="254">
        <v>75</v>
      </c>
      <c r="F571" s="219"/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  <c r="R571" s="219"/>
      <c r="S571" s="219"/>
      <c r="T571" s="219"/>
      <c r="U571" s="219"/>
      <c r="V571" s="219"/>
      <c r="W571" s="219"/>
      <c r="X571" s="219"/>
      <c r="Y571" s="210"/>
      <c r="Z571" s="210"/>
      <c r="AA571" s="210"/>
      <c r="AB571" s="210"/>
      <c r="AC571" s="210"/>
      <c r="AD571" s="210"/>
      <c r="AE571" s="210"/>
      <c r="AF571" s="210"/>
      <c r="AG571" s="210" t="s">
        <v>300</v>
      </c>
      <c r="AH571" s="210">
        <v>0</v>
      </c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  <c r="BH571" s="210"/>
    </row>
    <row r="572" spans="1:60" x14ac:dyDescent="0.2">
      <c r="A572" s="221" t="s">
        <v>225</v>
      </c>
      <c r="B572" s="222" t="s">
        <v>178</v>
      </c>
      <c r="C572" s="245" t="s">
        <v>179</v>
      </c>
      <c r="D572" s="223"/>
      <c r="E572" s="224"/>
      <c r="F572" s="225"/>
      <c r="G572" s="225">
        <f>SUMIF(AG573:AG586,"&lt;&gt;NOR",G573:G586)</f>
        <v>0</v>
      </c>
      <c r="H572" s="225"/>
      <c r="I572" s="225">
        <f>SUM(I573:I586)</f>
        <v>0</v>
      </c>
      <c r="J572" s="225"/>
      <c r="K572" s="225">
        <f>SUM(K573:K586)</f>
        <v>0</v>
      </c>
      <c r="L572" s="225"/>
      <c r="M572" s="225">
        <f>SUM(M573:M586)</f>
        <v>0</v>
      </c>
      <c r="N572" s="225"/>
      <c r="O572" s="225">
        <f>SUM(O573:O586)</f>
        <v>0.29000000000000004</v>
      </c>
      <c r="P572" s="225"/>
      <c r="Q572" s="225">
        <f>SUM(Q573:Q586)</f>
        <v>0</v>
      </c>
      <c r="R572" s="225"/>
      <c r="S572" s="225"/>
      <c r="T572" s="226"/>
      <c r="U572" s="220"/>
      <c r="V572" s="220">
        <f>SUM(V573:V586)</f>
        <v>26.71</v>
      </c>
      <c r="W572" s="220"/>
      <c r="X572" s="220"/>
      <c r="AG572" t="s">
        <v>226</v>
      </c>
    </row>
    <row r="573" spans="1:60" outlineLevel="1" x14ac:dyDescent="0.2">
      <c r="A573" s="227">
        <v>222</v>
      </c>
      <c r="B573" s="228" t="s">
        <v>1775</v>
      </c>
      <c r="C573" s="246" t="s">
        <v>1776</v>
      </c>
      <c r="D573" s="229" t="s">
        <v>344</v>
      </c>
      <c r="E573" s="230">
        <v>20.34</v>
      </c>
      <c r="F573" s="231"/>
      <c r="G573" s="232">
        <f>ROUND(E573*F573,2)</f>
        <v>0</v>
      </c>
      <c r="H573" s="231"/>
      <c r="I573" s="232">
        <f>ROUND(E573*H573,2)</f>
        <v>0</v>
      </c>
      <c r="J573" s="231"/>
      <c r="K573" s="232">
        <f>ROUND(E573*J573,2)</f>
        <v>0</v>
      </c>
      <c r="L573" s="232">
        <v>21</v>
      </c>
      <c r="M573" s="232">
        <f>G573*(1+L573/100)</f>
        <v>0</v>
      </c>
      <c r="N573" s="232">
        <v>2.1000000000000001E-4</v>
      </c>
      <c r="O573" s="232">
        <f>ROUND(E573*N573,2)</f>
        <v>0</v>
      </c>
      <c r="P573" s="232">
        <v>0</v>
      </c>
      <c r="Q573" s="232">
        <f>ROUND(E573*P573,2)</f>
        <v>0</v>
      </c>
      <c r="R573" s="232"/>
      <c r="S573" s="232" t="s">
        <v>230</v>
      </c>
      <c r="T573" s="233" t="s">
        <v>231</v>
      </c>
      <c r="U573" s="219">
        <v>0.05</v>
      </c>
      <c r="V573" s="219">
        <f>ROUND(E573*U573,2)</f>
        <v>1.02</v>
      </c>
      <c r="W573" s="219"/>
      <c r="X573" s="219" t="s">
        <v>297</v>
      </c>
      <c r="Y573" s="210"/>
      <c r="Z573" s="210"/>
      <c r="AA573" s="210"/>
      <c r="AB573" s="210"/>
      <c r="AC573" s="210"/>
      <c r="AD573" s="210"/>
      <c r="AE573" s="210"/>
      <c r="AF573" s="210"/>
      <c r="AG573" s="210" t="s">
        <v>298</v>
      </c>
      <c r="AH573" s="210"/>
      <c r="AI573" s="210"/>
      <c r="AJ573" s="210"/>
      <c r="AK573" s="210"/>
      <c r="AL573" s="210"/>
      <c r="AM573" s="210"/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0"/>
      <c r="AZ573" s="210"/>
      <c r="BA573" s="210"/>
      <c r="BB573" s="210"/>
      <c r="BC573" s="210"/>
      <c r="BD573" s="210"/>
      <c r="BE573" s="210"/>
      <c r="BF573" s="210"/>
      <c r="BG573" s="210"/>
      <c r="BH573" s="210"/>
    </row>
    <row r="574" spans="1:60" outlineLevel="1" x14ac:dyDescent="0.2">
      <c r="A574" s="217"/>
      <c r="B574" s="218"/>
      <c r="C574" s="257" t="s">
        <v>1777</v>
      </c>
      <c r="D574" s="253"/>
      <c r="E574" s="254">
        <v>20.34</v>
      </c>
      <c r="F574" s="219"/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  <c r="R574" s="219"/>
      <c r="S574" s="219"/>
      <c r="T574" s="219"/>
      <c r="U574" s="219"/>
      <c r="V574" s="219"/>
      <c r="W574" s="219"/>
      <c r="X574" s="219"/>
      <c r="Y574" s="210"/>
      <c r="Z574" s="210"/>
      <c r="AA574" s="210"/>
      <c r="AB574" s="210"/>
      <c r="AC574" s="210"/>
      <c r="AD574" s="210"/>
      <c r="AE574" s="210"/>
      <c r="AF574" s="210"/>
      <c r="AG574" s="210" t="s">
        <v>300</v>
      </c>
      <c r="AH574" s="210">
        <v>5</v>
      </c>
      <c r="AI574" s="210"/>
      <c r="AJ574" s="210"/>
      <c r="AK574" s="210"/>
      <c r="AL574" s="210"/>
      <c r="AM574" s="210"/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0"/>
      <c r="AZ574" s="210"/>
      <c r="BA574" s="210"/>
      <c r="BB574" s="210"/>
      <c r="BC574" s="210"/>
      <c r="BD574" s="210"/>
      <c r="BE574" s="210"/>
      <c r="BF574" s="210"/>
      <c r="BG574" s="210"/>
      <c r="BH574" s="210"/>
    </row>
    <row r="575" spans="1:60" ht="22.5" outlineLevel="1" x14ac:dyDescent="0.2">
      <c r="A575" s="227">
        <v>223</v>
      </c>
      <c r="B575" s="228" t="s">
        <v>1778</v>
      </c>
      <c r="C575" s="246" t="s">
        <v>1779</v>
      </c>
      <c r="D575" s="229" t="s">
        <v>344</v>
      </c>
      <c r="E575" s="230">
        <v>20.34</v>
      </c>
      <c r="F575" s="231"/>
      <c r="G575" s="232">
        <f>ROUND(E575*F575,2)</f>
        <v>0</v>
      </c>
      <c r="H575" s="231"/>
      <c r="I575" s="232">
        <f>ROUND(E575*H575,2)</f>
        <v>0</v>
      </c>
      <c r="J575" s="231"/>
      <c r="K575" s="232">
        <f>ROUND(E575*J575,2)</f>
        <v>0</v>
      </c>
      <c r="L575" s="232">
        <v>21</v>
      </c>
      <c r="M575" s="232">
        <f>G575*(1+L575/100)</f>
        <v>0</v>
      </c>
      <c r="N575" s="232">
        <v>0</v>
      </c>
      <c r="O575" s="232">
        <f>ROUND(E575*N575,2)</f>
        <v>0</v>
      </c>
      <c r="P575" s="232">
        <v>0</v>
      </c>
      <c r="Q575" s="232">
        <f>ROUND(E575*P575,2)</f>
        <v>0</v>
      </c>
      <c r="R575" s="232"/>
      <c r="S575" s="232" t="s">
        <v>296</v>
      </c>
      <c r="T575" s="233" t="s">
        <v>231</v>
      </c>
      <c r="U575" s="219">
        <v>1.1399999999999999</v>
      </c>
      <c r="V575" s="219">
        <f>ROUND(E575*U575,2)</f>
        <v>23.19</v>
      </c>
      <c r="W575" s="219"/>
      <c r="X575" s="219" t="s">
        <v>297</v>
      </c>
      <c r="Y575" s="210"/>
      <c r="Z575" s="210"/>
      <c r="AA575" s="210"/>
      <c r="AB575" s="210"/>
      <c r="AC575" s="210"/>
      <c r="AD575" s="210"/>
      <c r="AE575" s="210"/>
      <c r="AF575" s="210"/>
      <c r="AG575" s="210" t="s">
        <v>298</v>
      </c>
      <c r="AH575" s="210"/>
      <c r="AI575" s="210"/>
      <c r="AJ575" s="210"/>
      <c r="AK575" s="210"/>
      <c r="AL575" s="210"/>
      <c r="AM575" s="210"/>
      <c r="AN575" s="210"/>
      <c r="AO575" s="210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  <c r="BB575" s="210"/>
      <c r="BC575" s="210"/>
      <c r="BD575" s="210"/>
      <c r="BE575" s="210"/>
      <c r="BF575" s="210"/>
      <c r="BG575" s="210"/>
      <c r="BH575" s="210"/>
    </row>
    <row r="576" spans="1:60" outlineLevel="1" x14ac:dyDescent="0.2">
      <c r="A576" s="217"/>
      <c r="B576" s="218"/>
      <c r="C576" s="257" t="s">
        <v>1780</v>
      </c>
      <c r="D576" s="253"/>
      <c r="E576" s="254">
        <v>20.34</v>
      </c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  <c r="R576" s="219"/>
      <c r="S576" s="219"/>
      <c r="T576" s="219"/>
      <c r="U576" s="219"/>
      <c r="V576" s="219"/>
      <c r="W576" s="219"/>
      <c r="X576" s="219"/>
      <c r="Y576" s="210"/>
      <c r="Z576" s="210"/>
      <c r="AA576" s="210"/>
      <c r="AB576" s="210"/>
      <c r="AC576" s="210"/>
      <c r="AD576" s="210"/>
      <c r="AE576" s="210"/>
      <c r="AF576" s="210"/>
      <c r="AG576" s="210" t="s">
        <v>300</v>
      </c>
      <c r="AH576" s="210">
        <v>0</v>
      </c>
      <c r="AI576" s="210"/>
      <c r="AJ576" s="210"/>
      <c r="AK576" s="210"/>
      <c r="AL576" s="210"/>
      <c r="AM576" s="210"/>
      <c r="AN576" s="210"/>
      <c r="AO576" s="210"/>
      <c r="AP576" s="210"/>
      <c r="AQ576" s="210"/>
      <c r="AR576" s="210"/>
      <c r="AS576" s="210"/>
      <c r="AT576" s="210"/>
      <c r="AU576" s="210"/>
      <c r="AV576" s="210"/>
      <c r="AW576" s="210"/>
      <c r="AX576" s="210"/>
      <c r="AY576" s="210"/>
      <c r="AZ576" s="210"/>
      <c r="BA576" s="210"/>
      <c r="BB576" s="210"/>
      <c r="BC576" s="210"/>
      <c r="BD576" s="210"/>
      <c r="BE576" s="210"/>
      <c r="BF576" s="210"/>
      <c r="BG576" s="210"/>
      <c r="BH576" s="210"/>
    </row>
    <row r="577" spans="1:60" ht="22.5" outlineLevel="1" x14ac:dyDescent="0.2">
      <c r="A577" s="227">
        <v>224</v>
      </c>
      <c r="B577" s="228" t="s">
        <v>1781</v>
      </c>
      <c r="C577" s="246" t="s">
        <v>1782</v>
      </c>
      <c r="D577" s="229" t="s">
        <v>344</v>
      </c>
      <c r="E577" s="230">
        <v>20.34</v>
      </c>
      <c r="F577" s="231"/>
      <c r="G577" s="232">
        <f>ROUND(E577*F577,2)</f>
        <v>0</v>
      </c>
      <c r="H577" s="231"/>
      <c r="I577" s="232">
        <f>ROUND(E577*H577,2)</f>
        <v>0</v>
      </c>
      <c r="J577" s="231"/>
      <c r="K577" s="232">
        <f>ROUND(E577*J577,2)</f>
        <v>0</v>
      </c>
      <c r="L577" s="232">
        <v>21</v>
      </c>
      <c r="M577" s="232">
        <f>G577*(1+L577/100)</f>
        <v>0</v>
      </c>
      <c r="N577" s="232">
        <v>4.0000000000000002E-4</v>
      </c>
      <c r="O577" s="232">
        <f>ROUND(E577*N577,2)</f>
        <v>0.01</v>
      </c>
      <c r="P577" s="232">
        <v>0</v>
      </c>
      <c r="Q577" s="232">
        <f>ROUND(E577*P577,2)</f>
        <v>0</v>
      </c>
      <c r="R577" s="232"/>
      <c r="S577" s="232" t="s">
        <v>296</v>
      </c>
      <c r="T577" s="233" t="s">
        <v>231</v>
      </c>
      <c r="U577" s="219">
        <v>0</v>
      </c>
      <c r="V577" s="219">
        <f>ROUND(E577*U577,2)</f>
        <v>0</v>
      </c>
      <c r="W577" s="219"/>
      <c r="X577" s="219" t="s">
        <v>297</v>
      </c>
      <c r="Y577" s="210"/>
      <c r="Z577" s="210"/>
      <c r="AA577" s="210"/>
      <c r="AB577" s="210"/>
      <c r="AC577" s="210"/>
      <c r="AD577" s="210"/>
      <c r="AE577" s="210"/>
      <c r="AF577" s="210"/>
      <c r="AG577" s="210" t="s">
        <v>298</v>
      </c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  <c r="BB577" s="210"/>
      <c r="BC577" s="210"/>
      <c r="BD577" s="210"/>
      <c r="BE577" s="210"/>
      <c r="BF577" s="210"/>
      <c r="BG577" s="210"/>
      <c r="BH577" s="210"/>
    </row>
    <row r="578" spans="1:60" outlineLevel="1" x14ac:dyDescent="0.2">
      <c r="A578" s="217"/>
      <c r="B578" s="218"/>
      <c r="C578" s="257" t="s">
        <v>1777</v>
      </c>
      <c r="D578" s="253"/>
      <c r="E578" s="254">
        <v>20.34</v>
      </c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  <c r="X578" s="219"/>
      <c r="Y578" s="210"/>
      <c r="Z578" s="210"/>
      <c r="AA578" s="210"/>
      <c r="AB578" s="210"/>
      <c r="AC578" s="210"/>
      <c r="AD578" s="210"/>
      <c r="AE578" s="210"/>
      <c r="AF578" s="210"/>
      <c r="AG578" s="210" t="s">
        <v>300</v>
      </c>
      <c r="AH578" s="210">
        <v>5</v>
      </c>
      <c r="AI578" s="210"/>
      <c r="AJ578" s="210"/>
      <c r="AK578" s="210"/>
      <c r="AL578" s="210"/>
      <c r="AM578" s="210"/>
      <c r="AN578" s="210"/>
      <c r="AO578" s="210"/>
      <c r="AP578" s="210"/>
      <c r="AQ578" s="210"/>
      <c r="AR578" s="210"/>
      <c r="AS578" s="210"/>
      <c r="AT578" s="210"/>
      <c r="AU578" s="210"/>
      <c r="AV578" s="210"/>
      <c r="AW578" s="210"/>
      <c r="AX578" s="210"/>
      <c r="AY578" s="210"/>
      <c r="AZ578" s="210"/>
      <c r="BA578" s="210"/>
      <c r="BB578" s="210"/>
      <c r="BC578" s="210"/>
      <c r="BD578" s="210"/>
      <c r="BE578" s="210"/>
      <c r="BF578" s="210"/>
      <c r="BG578" s="210"/>
      <c r="BH578" s="210"/>
    </row>
    <row r="579" spans="1:60" ht="33.75" outlineLevel="1" x14ac:dyDescent="0.2">
      <c r="A579" s="227">
        <v>225</v>
      </c>
      <c r="B579" s="228" t="s">
        <v>1783</v>
      </c>
      <c r="C579" s="246" t="s">
        <v>1784</v>
      </c>
      <c r="D579" s="229" t="s">
        <v>344</v>
      </c>
      <c r="E579" s="230">
        <v>20.34</v>
      </c>
      <c r="F579" s="231"/>
      <c r="G579" s="232">
        <f>ROUND(E579*F579,2)</f>
        <v>0</v>
      </c>
      <c r="H579" s="231"/>
      <c r="I579" s="232">
        <f>ROUND(E579*H579,2)</f>
        <v>0</v>
      </c>
      <c r="J579" s="231"/>
      <c r="K579" s="232">
        <f>ROUND(E579*J579,2)</f>
        <v>0</v>
      </c>
      <c r="L579" s="232">
        <v>21</v>
      </c>
      <c r="M579" s="232">
        <f>G579*(1+L579/100)</f>
        <v>0</v>
      </c>
      <c r="N579" s="232">
        <v>0</v>
      </c>
      <c r="O579" s="232">
        <f>ROUND(E579*N579,2)</f>
        <v>0</v>
      </c>
      <c r="P579" s="232">
        <v>0</v>
      </c>
      <c r="Q579" s="232">
        <f>ROUND(E579*P579,2)</f>
        <v>0</v>
      </c>
      <c r="R579" s="232"/>
      <c r="S579" s="232" t="s">
        <v>296</v>
      </c>
      <c r="T579" s="233" t="s">
        <v>231</v>
      </c>
      <c r="U579" s="219">
        <v>0.1</v>
      </c>
      <c r="V579" s="219">
        <f>ROUND(E579*U579,2)</f>
        <v>2.0299999999999998</v>
      </c>
      <c r="W579" s="219"/>
      <c r="X579" s="219" t="s">
        <v>297</v>
      </c>
      <c r="Y579" s="210"/>
      <c r="Z579" s="210"/>
      <c r="AA579" s="210"/>
      <c r="AB579" s="210"/>
      <c r="AC579" s="210"/>
      <c r="AD579" s="210"/>
      <c r="AE579" s="210"/>
      <c r="AF579" s="210"/>
      <c r="AG579" s="210" t="s">
        <v>298</v>
      </c>
      <c r="AH579" s="210"/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  <c r="BA579" s="210"/>
      <c r="BB579" s="210"/>
      <c r="BC579" s="210"/>
      <c r="BD579" s="210"/>
      <c r="BE579" s="210"/>
      <c r="BF579" s="210"/>
      <c r="BG579" s="210"/>
      <c r="BH579" s="210"/>
    </row>
    <row r="580" spans="1:60" outlineLevel="1" x14ac:dyDescent="0.2">
      <c r="A580" s="217"/>
      <c r="B580" s="218"/>
      <c r="C580" s="257" t="s">
        <v>1777</v>
      </c>
      <c r="D580" s="253"/>
      <c r="E580" s="254">
        <v>20.34</v>
      </c>
      <c r="F580" s="219"/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  <c r="R580" s="219"/>
      <c r="S580" s="219"/>
      <c r="T580" s="219"/>
      <c r="U580" s="219"/>
      <c r="V580" s="219"/>
      <c r="W580" s="219"/>
      <c r="X580" s="219"/>
      <c r="Y580" s="210"/>
      <c r="Z580" s="210"/>
      <c r="AA580" s="210"/>
      <c r="AB580" s="210"/>
      <c r="AC580" s="210"/>
      <c r="AD580" s="210"/>
      <c r="AE580" s="210"/>
      <c r="AF580" s="210"/>
      <c r="AG580" s="210" t="s">
        <v>300</v>
      </c>
      <c r="AH580" s="210">
        <v>5</v>
      </c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  <c r="BB580" s="210"/>
      <c r="BC580" s="210"/>
      <c r="BD580" s="210"/>
      <c r="BE580" s="210"/>
      <c r="BF580" s="210"/>
      <c r="BG580" s="210"/>
      <c r="BH580" s="210"/>
    </row>
    <row r="581" spans="1:60" outlineLevel="1" x14ac:dyDescent="0.2">
      <c r="A581" s="227">
        <v>226</v>
      </c>
      <c r="B581" s="228" t="s">
        <v>1785</v>
      </c>
      <c r="C581" s="246" t="s">
        <v>1786</v>
      </c>
      <c r="D581" s="229" t="s">
        <v>352</v>
      </c>
      <c r="E581" s="230">
        <v>0.29432000000000003</v>
      </c>
      <c r="F581" s="231"/>
      <c r="G581" s="232">
        <f>ROUND(E581*F581,2)</f>
        <v>0</v>
      </c>
      <c r="H581" s="231"/>
      <c r="I581" s="232">
        <f>ROUND(E581*H581,2)</f>
        <v>0</v>
      </c>
      <c r="J581" s="231"/>
      <c r="K581" s="232">
        <f>ROUND(E581*J581,2)</f>
        <v>0</v>
      </c>
      <c r="L581" s="232">
        <v>21</v>
      </c>
      <c r="M581" s="232">
        <f>G581*(1+L581/100)</f>
        <v>0</v>
      </c>
      <c r="N581" s="232">
        <v>0</v>
      </c>
      <c r="O581" s="232">
        <f>ROUND(E581*N581,2)</f>
        <v>0</v>
      </c>
      <c r="P581" s="232">
        <v>0</v>
      </c>
      <c r="Q581" s="232">
        <f>ROUND(E581*P581,2)</f>
        <v>0</v>
      </c>
      <c r="R581" s="232"/>
      <c r="S581" s="232" t="s">
        <v>296</v>
      </c>
      <c r="T581" s="233" t="s">
        <v>231</v>
      </c>
      <c r="U581" s="219">
        <v>1.5980000000000001</v>
      </c>
      <c r="V581" s="219">
        <f>ROUND(E581*U581,2)</f>
        <v>0.47</v>
      </c>
      <c r="W581" s="219"/>
      <c r="X581" s="219" t="s">
        <v>297</v>
      </c>
      <c r="Y581" s="210"/>
      <c r="Z581" s="210"/>
      <c r="AA581" s="210"/>
      <c r="AB581" s="210"/>
      <c r="AC581" s="210"/>
      <c r="AD581" s="210"/>
      <c r="AE581" s="210"/>
      <c r="AF581" s="210"/>
      <c r="AG581" s="210" t="s">
        <v>393</v>
      </c>
      <c r="AH581" s="210"/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  <c r="BA581" s="210"/>
      <c r="BB581" s="210"/>
      <c r="BC581" s="210"/>
      <c r="BD581" s="210"/>
      <c r="BE581" s="210"/>
      <c r="BF581" s="210"/>
      <c r="BG581" s="210"/>
      <c r="BH581" s="210"/>
    </row>
    <row r="582" spans="1:60" outlineLevel="1" x14ac:dyDescent="0.2">
      <c r="A582" s="217"/>
      <c r="B582" s="218"/>
      <c r="C582" s="257" t="s">
        <v>379</v>
      </c>
      <c r="D582" s="253"/>
      <c r="E582" s="254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  <c r="R582" s="219"/>
      <c r="S582" s="219"/>
      <c r="T582" s="219"/>
      <c r="U582" s="219"/>
      <c r="V582" s="219"/>
      <c r="W582" s="219"/>
      <c r="X582" s="219"/>
      <c r="Y582" s="210"/>
      <c r="Z582" s="210"/>
      <c r="AA582" s="210"/>
      <c r="AB582" s="210"/>
      <c r="AC582" s="210"/>
      <c r="AD582" s="210"/>
      <c r="AE582" s="210"/>
      <c r="AF582" s="210"/>
      <c r="AG582" s="210" t="s">
        <v>300</v>
      </c>
      <c r="AH582" s="210">
        <v>0</v>
      </c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</row>
    <row r="583" spans="1:60" outlineLevel="1" x14ac:dyDescent="0.2">
      <c r="A583" s="217"/>
      <c r="B583" s="218"/>
      <c r="C583" s="257" t="s">
        <v>1787</v>
      </c>
      <c r="D583" s="253"/>
      <c r="E583" s="254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  <c r="R583" s="219"/>
      <c r="S583" s="219"/>
      <c r="T583" s="219"/>
      <c r="U583" s="219"/>
      <c r="V583" s="219"/>
      <c r="W583" s="219"/>
      <c r="X583" s="219"/>
      <c r="Y583" s="210"/>
      <c r="Z583" s="210"/>
      <c r="AA583" s="210"/>
      <c r="AB583" s="210"/>
      <c r="AC583" s="210"/>
      <c r="AD583" s="210"/>
      <c r="AE583" s="210"/>
      <c r="AF583" s="210"/>
      <c r="AG583" s="210" t="s">
        <v>300</v>
      </c>
      <c r="AH583" s="210">
        <v>0</v>
      </c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</row>
    <row r="584" spans="1:60" outlineLevel="1" x14ac:dyDescent="0.2">
      <c r="A584" s="217"/>
      <c r="B584" s="218"/>
      <c r="C584" s="257" t="s">
        <v>1788</v>
      </c>
      <c r="D584" s="253"/>
      <c r="E584" s="254">
        <v>0.28999999999999998</v>
      </c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  <c r="R584" s="219"/>
      <c r="S584" s="219"/>
      <c r="T584" s="219"/>
      <c r="U584" s="219"/>
      <c r="V584" s="219"/>
      <c r="W584" s="219"/>
      <c r="X584" s="219"/>
      <c r="Y584" s="210"/>
      <c r="Z584" s="210"/>
      <c r="AA584" s="210"/>
      <c r="AB584" s="210"/>
      <c r="AC584" s="210"/>
      <c r="AD584" s="210"/>
      <c r="AE584" s="210"/>
      <c r="AF584" s="210"/>
      <c r="AG584" s="210" t="s">
        <v>300</v>
      </c>
      <c r="AH584" s="210">
        <v>0</v>
      </c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  <c r="BH584" s="210"/>
    </row>
    <row r="585" spans="1:60" outlineLevel="1" x14ac:dyDescent="0.2">
      <c r="A585" s="227">
        <v>227</v>
      </c>
      <c r="B585" s="228" t="s">
        <v>1789</v>
      </c>
      <c r="C585" s="246" t="s">
        <v>1790</v>
      </c>
      <c r="D585" s="229" t="s">
        <v>344</v>
      </c>
      <c r="E585" s="230">
        <v>22.373999999999999</v>
      </c>
      <c r="F585" s="231"/>
      <c r="G585" s="232">
        <f>ROUND(E585*F585,2)</f>
        <v>0</v>
      </c>
      <c r="H585" s="231"/>
      <c r="I585" s="232">
        <f>ROUND(E585*H585,2)</f>
        <v>0</v>
      </c>
      <c r="J585" s="231"/>
      <c r="K585" s="232">
        <f>ROUND(E585*J585,2)</f>
        <v>0</v>
      </c>
      <c r="L585" s="232">
        <v>21</v>
      </c>
      <c r="M585" s="232">
        <f>G585*(1+L585/100)</f>
        <v>0</v>
      </c>
      <c r="N585" s="232">
        <v>1.26E-2</v>
      </c>
      <c r="O585" s="232">
        <f>ROUND(E585*N585,2)</f>
        <v>0.28000000000000003</v>
      </c>
      <c r="P585" s="232">
        <v>0</v>
      </c>
      <c r="Q585" s="232">
        <f>ROUND(E585*P585,2)</f>
        <v>0</v>
      </c>
      <c r="R585" s="232"/>
      <c r="S585" s="232" t="s">
        <v>230</v>
      </c>
      <c r="T585" s="233" t="s">
        <v>231</v>
      </c>
      <c r="U585" s="219">
        <v>0</v>
      </c>
      <c r="V585" s="219">
        <f>ROUND(E585*U585,2)</f>
        <v>0</v>
      </c>
      <c r="W585" s="219"/>
      <c r="X585" s="219" t="s">
        <v>471</v>
      </c>
      <c r="Y585" s="210"/>
      <c r="Z585" s="210"/>
      <c r="AA585" s="210"/>
      <c r="AB585" s="210"/>
      <c r="AC585" s="210"/>
      <c r="AD585" s="210"/>
      <c r="AE585" s="210"/>
      <c r="AF585" s="210"/>
      <c r="AG585" s="210" t="s">
        <v>472</v>
      </c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  <c r="BH585" s="210"/>
    </row>
    <row r="586" spans="1:60" outlineLevel="1" x14ac:dyDescent="0.2">
      <c r="A586" s="217"/>
      <c r="B586" s="218"/>
      <c r="C586" s="257" t="s">
        <v>1791</v>
      </c>
      <c r="D586" s="253"/>
      <c r="E586" s="254">
        <v>22.37</v>
      </c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  <c r="R586" s="219"/>
      <c r="S586" s="219"/>
      <c r="T586" s="219"/>
      <c r="U586" s="219"/>
      <c r="V586" s="219"/>
      <c r="W586" s="219"/>
      <c r="X586" s="219"/>
      <c r="Y586" s="210"/>
      <c r="Z586" s="210"/>
      <c r="AA586" s="210"/>
      <c r="AB586" s="210"/>
      <c r="AC586" s="210"/>
      <c r="AD586" s="210"/>
      <c r="AE586" s="210"/>
      <c r="AF586" s="210"/>
      <c r="AG586" s="210" t="s">
        <v>300</v>
      </c>
      <c r="AH586" s="210">
        <v>0</v>
      </c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</row>
    <row r="587" spans="1:60" x14ac:dyDescent="0.2">
      <c r="A587" s="221" t="s">
        <v>225</v>
      </c>
      <c r="B587" s="222" t="s">
        <v>182</v>
      </c>
      <c r="C587" s="245" t="s">
        <v>183</v>
      </c>
      <c r="D587" s="223"/>
      <c r="E587" s="224"/>
      <c r="F587" s="225"/>
      <c r="G587" s="225">
        <f>SUMIF(AG588:AG597,"&lt;&gt;NOR",G588:G597)</f>
        <v>0</v>
      </c>
      <c r="H587" s="225"/>
      <c r="I587" s="225">
        <f>SUM(I588:I597)</f>
        <v>0</v>
      </c>
      <c r="J587" s="225"/>
      <c r="K587" s="225">
        <f>SUM(K588:K597)</f>
        <v>0</v>
      </c>
      <c r="L587" s="225"/>
      <c r="M587" s="225">
        <f>SUM(M588:M597)</f>
        <v>0</v>
      </c>
      <c r="N587" s="225"/>
      <c r="O587" s="225">
        <f>SUM(O588:O597)</f>
        <v>0.05</v>
      </c>
      <c r="P587" s="225"/>
      <c r="Q587" s="225">
        <f>SUM(Q588:Q597)</f>
        <v>0</v>
      </c>
      <c r="R587" s="225"/>
      <c r="S587" s="225"/>
      <c r="T587" s="226"/>
      <c r="U587" s="220"/>
      <c r="V587" s="220">
        <f>SUM(V588:V597)</f>
        <v>25.1</v>
      </c>
      <c r="W587" s="220"/>
      <c r="X587" s="220"/>
      <c r="AG587" t="s">
        <v>226</v>
      </c>
    </row>
    <row r="588" spans="1:60" outlineLevel="1" x14ac:dyDescent="0.2">
      <c r="A588" s="227">
        <v>228</v>
      </c>
      <c r="B588" s="228" t="s">
        <v>1792</v>
      </c>
      <c r="C588" s="246" t="s">
        <v>1793</v>
      </c>
      <c r="D588" s="229" t="s">
        <v>344</v>
      </c>
      <c r="E588" s="230">
        <v>128.7208</v>
      </c>
      <c r="F588" s="231"/>
      <c r="G588" s="232">
        <f>ROUND(E588*F588,2)</f>
        <v>0</v>
      </c>
      <c r="H588" s="231"/>
      <c r="I588" s="232">
        <f>ROUND(E588*H588,2)</f>
        <v>0</v>
      </c>
      <c r="J588" s="231"/>
      <c r="K588" s="232">
        <f>ROUND(E588*J588,2)</f>
        <v>0</v>
      </c>
      <c r="L588" s="232">
        <v>21</v>
      </c>
      <c r="M588" s="232">
        <f>G588*(1+L588/100)</f>
        <v>0</v>
      </c>
      <c r="N588" s="232">
        <v>4.2000000000000002E-4</v>
      </c>
      <c r="O588" s="232">
        <f>ROUND(E588*N588,2)</f>
        <v>0.05</v>
      </c>
      <c r="P588" s="232">
        <v>0</v>
      </c>
      <c r="Q588" s="232">
        <f>ROUND(E588*P588,2)</f>
        <v>0</v>
      </c>
      <c r="R588" s="232"/>
      <c r="S588" s="232" t="s">
        <v>296</v>
      </c>
      <c r="T588" s="233" t="s">
        <v>231</v>
      </c>
      <c r="U588" s="219">
        <v>0.13439000000000001</v>
      </c>
      <c r="V588" s="219">
        <f>ROUND(E588*U588,2)</f>
        <v>17.3</v>
      </c>
      <c r="W588" s="219"/>
      <c r="X588" s="219" t="s">
        <v>374</v>
      </c>
      <c r="Y588" s="210"/>
      <c r="Z588" s="210"/>
      <c r="AA588" s="210"/>
      <c r="AB588" s="210"/>
      <c r="AC588" s="210"/>
      <c r="AD588" s="210"/>
      <c r="AE588" s="210"/>
      <c r="AF588" s="210"/>
      <c r="AG588" s="210" t="s">
        <v>375</v>
      </c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  <c r="BH588" s="210"/>
    </row>
    <row r="589" spans="1:60" outlineLevel="1" x14ac:dyDescent="0.2">
      <c r="A589" s="217"/>
      <c r="B589" s="218"/>
      <c r="C589" s="257" t="s">
        <v>1794</v>
      </c>
      <c r="D589" s="253"/>
      <c r="E589" s="254">
        <v>65.959999999999994</v>
      </c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  <c r="X589" s="219"/>
      <c r="Y589" s="210"/>
      <c r="Z589" s="210"/>
      <c r="AA589" s="210"/>
      <c r="AB589" s="210"/>
      <c r="AC589" s="210"/>
      <c r="AD589" s="210"/>
      <c r="AE589" s="210"/>
      <c r="AF589" s="210"/>
      <c r="AG589" s="210" t="s">
        <v>300</v>
      </c>
      <c r="AH589" s="210">
        <v>0</v>
      </c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  <c r="BH589" s="210"/>
    </row>
    <row r="590" spans="1:60" outlineLevel="1" x14ac:dyDescent="0.2">
      <c r="A590" s="217"/>
      <c r="B590" s="218"/>
      <c r="C590" s="257" t="s">
        <v>1795</v>
      </c>
      <c r="D590" s="253"/>
      <c r="E590" s="254">
        <v>35.69</v>
      </c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  <c r="R590" s="219"/>
      <c r="S590" s="219"/>
      <c r="T590" s="219"/>
      <c r="U590" s="219"/>
      <c r="V590" s="219"/>
      <c r="W590" s="219"/>
      <c r="X590" s="219"/>
      <c r="Y590" s="210"/>
      <c r="Z590" s="210"/>
      <c r="AA590" s="210"/>
      <c r="AB590" s="210"/>
      <c r="AC590" s="210"/>
      <c r="AD590" s="210"/>
      <c r="AE590" s="210"/>
      <c r="AF590" s="210"/>
      <c r="AG590" s="210" t="s">
        <v>300</v>
      </c>
      <c r="AH590" s="210">
        <v>0</v>
      </c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0"/>
      <c r="BD590" s="210"/>
      <c r="BE590" s="210"/>
      <c r="BF590" s="210"/>
      <c r="BG590" s="210"/>
      <c r="BH590" s="210"/>
    </row>
    <row r="591" spans="1:60" outlineLevel="1" x14ac:dyDescent="0.2">
      <c r="A591" s="217"/>
      <c r="B591" s="218"/>
      <c r="C591" s="257" t="s">
        <v>1330</v>
      </c>
      <c r="D591" s="253"/>
      <c r="E591" s="254">
        <v>4.82</v>
      </c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  <c r="R591" s="219"/>
      <c r="S591" s="219"/>
      <c r="T591" s="219"/>
      <c r="U591" s="219"/>
      <c r="V591" s="219"/>
      <c r="W591" s="219"/>
      <c r="X591" s="219"/>
      <c r="Y591" s="210"/>
      <c r="Z591" s="210"/>
      <c r="AA591" s="210"/>
      <c r="AB591" s="210"/>
      <c r="AC591" s="210"/>
      <c r="AD591" s="210"/>
      <c r="AE591" s="210"/>
      <c r="AF591" s="210"/>
      <c r="AG591" s="210" t="s">
        <v>300</v>
      </c>
      <c r="AH591" s="210">
        <v>0</v>
      </c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  <c r="BA591" s="210"/>
      <c r="BB591" s="210"/>
      <c r="BC591" s="210"/>
      <c r="BD591" s="210"/>
      <c r="BE591" s="210"/>
      <c r="BF591" s="210"/>
      <c r="BG591" s="210"/>
      <c r="BH591" s="210"/>
    </row>
    <row r="592" spans="1:60" outlineLevel="1" x14ac:dyDescent="0.2">
      <c r="A592" s="217"/>
      <c r="B592" s="218"/>
      <c r="C592" s="257" t="s">
        <v>1796</v>
      </c>
      <c r="D592" s="253"/>
      <c r="E592" s="254">
        <v>12.76</v>
      </c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19"/>
      <c r="Y592" s="210"/>
      <c r="Z592" s="210"/>
      <c r="AA592" s="210"/>
      <c r="AB592" s="210"/>
      <c r="AC592" s="210"/>
      <c r="AD592" s="210"/>
      <c r="AE592" s="210"/>
      <c r="AF592" s="210"/>
      <c r="AG592" s="210" t="s">
        <v>300</v>
      </c>
      <c r="AH592" s="210">
        <v>0</v>
      </c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  <c r="BA592" s="210"/>
      <c r="BB592" s="210"/>
      <c r="BC592" s="210"/>
      <c r="BD592" s="210"/>
      <c r="BE592" s="210"/>
      <c r="BF592" s="210"/>
      <c r="BG592" s="210"/>
      <c r="BH592" s="210"/>
    </row>
    <row r="593" spans="1:60" outlineLevel="1" x14ac:dyDescent="0.2">
      <c r="A593" s="217"/>
      <c r="B593" s="218"/>
      <c r="C593" s="257" t="s">
        <v>1797</v>
      </c>
      <c r="D593" s="253"/>
      <c r="E593" s="254">
        <v>9.49</v>
      </c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10"/>
      <c r="Z593" s="210"/>
      <c r="AA593" s="210"/>
      <c r="AB593" s="210"/>
      <c r="AC593" s="210"/>
      <c r="AD593" s="210"/>
      <c r="AE593" s="210"/>
      <c r="AF593" s="210"/>
      <c r="AG593" s="210" t="s">
        <v>300</v>
      </c>
      <c r="AH593" s="210">
        <v>0</v>
      </c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0"/>
      <c r="AY593" s="210"/>
      <c r="AZ593" s="210"/>
      <c r="BA593" s="210"/>
      <c r="BB593" s="210"/>
      <c r="BC593" s="210"/>
      <c r="BD593" s="210"/>
      <c r="BE593" s="210"/>
      <c r="BF593" s="210"/>
      <c r="BG593" s="210"/>
      <c r="BH593" s="210"/>
    </row>
    <row r="594" spans="1:60" outlineLevel="1" x14ac:dyDescent="0.2">
      <c r="A594" s="227">
        <v>229</v>
      </c>
      <c r="B594" s="228" t="s">
        <v>1798</v>
      </c>
      <c r="C594" s="246" t="s">
        <v>1799</v>
      </c>
      <c r="D594" s="229" t="s">
        <v>1800</v>
      </c>
      <c r="E594" s="230">
        <v>46.424999999999997</v>
      </c>
      <c r="F594" s="231"/>
      <c r="G594" s="232">
        <f>ROUND(E594*F594,2)</f>
        <v>0</v>
      </c>
      <c r="H594" s="231"/>
      <c r="I594" s="232">
        <f>ROUND(E594*H594,2)</f>
        <v>0</v>
      </c>
      <c r="J594" s="231"/>
      <c r="K594" s="232">
        <f>ROUND(E594*J594,2)</f>
        <v>0</v>
      </c>
      <c r="L594" s="232">
        <v>21</v>
      </c>
      <c r="M594" s="232">
        <f>G594*(1+L594/100)</f>
        <v>0</v>
      </c>
      <c r="N594" s="232">
        <v>0</v>
      </c>
      <c r="O594" s="232">
        <f>ROUND(E594*N594,2)</f>
        <v>0</v>
      </c>
      <c r="P594" s="232">
        <v>0</v>
      </c>
      <c r="Q594" s="232">
        <f>ROUND(E594*P594,2)</f>
        <v>0</v>
      </c>
      <c r="R594" s="232"/>
      <c r="S594" s="232" t="s">
        <v>230</v>
      </c>
      <c r="T594" s="233" t="s">
        <v>231</v>
      </c>
      <c r="U594" s="219">
        <v>0.16800000000000001</v>
      </c>
      <c r="V594" s="219">
        <f>ROUND(E594*U594,2)</f>
        <v>7.8</v>
      </c>
      <c r="W594" s="219"/>
      <c r="X594" s="219" t="s">
        <v>374</v>
      </c>
      <c r="Y594" s="210"/>
      <c r="Z594" s="210"/>
      <c r="AA594" s="210"/>
      <c r="AB594" s="210"/>
      <c r="AC594" s="210"/>
      <c r="AD594" s="210"/>
      <c r="AE594" s="210"/>
      <c r="AF594" s="210"/>
      <c r="AG594" s="210" t="s">
        <v>375</v>
      </c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  <c r="BH594" s="210"/>
    </row>
    <row r="595" spans="1:60" outlineLevel="1" x14ac:dyDescent="0.2">
      <c r="A595" s="217"/>
      <c r="B595" s="218"/>
      <c r="C595" s="257" t="s">
        <v>1801</v>
      </c>
      <c r="D595" s="253"/>
      <c r="E595" s="254">
        <v>19.62</v>
      </c>
      <c r="F595" s="219"/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  <c r="Q595" s="219"/>
      <c r="R595" s="219"/>
      <c r="S595" s="219"/>
      <c r="T595" s="219"/>
      <c r="U595" s="219"/>
      <c r="V595" s="219"/>
      <c r="W595" s="219"/>
      <c r="X595" s="219"/>
      <c r="Y595" s="210"/>
      <c r="Z595" s="210"/>
      <c r="AA595" s="210"/>
      <c r="AB595" s="210"/>
      <c r="AC595" s="210"/>
      <c r="AD595" s="210"/>
      <c r="AE595" s="210"/>
      <c r="AF595" s="210"/>
      <c r="AG595" s="210" t="s">
        <v>300</v>
      </c>
      <c r="AH595" s="210">
        <v>0</v>
      </c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</row>
    <row r="596" spans="1:60" outlineLevel="1" x14ac:dyDescent="0.2">
      <c r="A596" s="217"/>
      <c r="B596" s="218"/>
      <c r="C596" s="257" t="s">
        <v>1802</v>
      </c>
      <c r="D596" s="253"/>
      <c r="E596" s="254">
        <v>12.57</v>
      </c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  <c r="X596" s="219"/>
      <c r="Y596" s="210"/>
      <c r="Z596" s="210"/>
      <c r="AA596" s="210"/>
      <c r="AB596" s="210"/>
      <c r="AC596" s="210"/>
      <c r="AD596" s="210"/>
      <c r="AE596" s="210"/>
      <c r="AF596" s="210"/>
      <c r="AG596" s="210" t="s">
        <v>300</v>
      </c>
      <c r="AH596" s="210">
        <v>0</v>
      </c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</row>
    <row r="597" spans="1:60" outlineLevel="1" x14ac:dyDescent="0.2">
      <c r="A597" s="217"/>
      <c r="B597" s="218"/>
      <c r="C597" s="257" t="s">
        <v>1803</v>
      </c>
      <c r="D597" s="253"/>
      <c r="E597" s="254">
        <v>14.24</v>
      </c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10"/>
      <c r="Z597" s="210"/>
      <c r="AA597" s="210"/>
      <c r="AB597" s="210"/>
      <c r="AC597" s="210"/>
      <c r="AD597" s="210"/>
      <c r="AE597" s="210"/>
      <c r="AF597" s="210"/>
      <c r="AG597" s="210" t="s">
        <v>300</v>
      </c>
      <c r="AH597" s="210">
        <v>0</v>
      </c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</row>
    <row r="598" spans="1:60" x14ac:dyDescent="0.2">
      <c r="A598" s="221" t="s">
        <v>225</v>
      </c>
      <c r="B598" s="222" t="s">
        <v>186</v>
      </c>
      <c r="C598" s="245" t="s">
        <v>93</v>
      </c>
      <c r="D598" s="223"/>
      <c r="E598" s="224"/>
      <c r="F598" s="225"/>
      <c r="G598" s="225">
        <f>SUMIF(AG599:AG638,"&lt;&gt;NOR",G599:G638)</f>
        <v>0</v>
      </c>
      <c r="H598" s="225"/>
      <c r="I598" s="225">
        <f>SUM(I599:I638)</f>
        <v>0</v>
      </c>
      <c r="J598" s="225"/>
      <c r="K598" s="225">
        <f>SUM(K599:K638)</f>
        <v>0</v>
      </c>
      <c r="L598" s="225"/>
      <c r="M598" s="225">
        <f>SUM(M599:M638)</f>
        <v>0</v>
      </c>
      <c r="N598" s="225"/>
      <c r="O598" s="225">
        <f>SUM(O599:O638)</f>
        <v>0</v>
      </c>
      <c r="P598" s="225"/>
      <c r="Q598" s="225">
        <f>SUM(Q599:Q638)</f>
        <v>0</v>
      </c>
      <c r="R598" s="225"/>
      <c r="S598" s="225"/>
      <c r="T598" s="226"/>
      <c r="U598" s="220"/>
      <c r="V598" s="220">
        <f>SUM(V599:V638)</f>
        <v>0</v>
      </c>
      <c r="W598" s="220"/>
      <c r="X598" s="220"/>
      <c r="AG598" t="s">
        <v>226</v>
      </c>
    </row>
    <row r="599" spans="1:60" ht="22.5" outlineLevel="1" x14ac:dyDescent="0.2">
      <c r="A599" s="237">
        <v>230</v>
      </c>
      <c r="B599" s="238" t="s">
        <v>1804</v>
      </c>
      <c r="C599" s="249" t="s">
        <v>1805</v>
      </c>
      <c r="D599" s="239" t="s">
        <v>371</v>
      </c>
      <c r="E599" s="240">
        <v>10</v>
      </c>
      <c r="F599" s="241"/>
      <c r="G599" s="242">
        <f>ROUND(E599*F599,2)</f>
        <v>0</v>
      </c>
      <c r="H599" s="241"/>
      <c r="I599" s="242">
        <f>ROUND(E599*H599,2)</f>
        <v>0</v>
      </c>
      <c r="J599" s="241"/>
      <c r="K599" s="242">
        <f>ROUND(E599*J599,2)</f>
        <v>0</v>
      </c>
      <c r="L599" s="242">
        <v>21</v>
      </c>
      <c r="M599" s="242">
        <f>G599*(1+L599/100)</f>
        <v>0</v>
      </c>
      <c r="N599" s="242">
        <v>0</v>
      </c>
      <c r="O599" s="242">
        <f>ROUND(E599*N599,2)</f>
        <v>0</v>
      </c>
      <c r="P599" s="242">
        <v>0</v>
      </c>
      <c r="Q599" s="242">
        <f>ROUND(E599*P599,2)</f>
        <v>0</v>
      </c>
      <c r="R599" s="242"/>
      <c r="S599" s="242" t="s">
        <v>230</v>
      </c>
      <c r="T599" s="243" t="s">
        <v>231</v>
      </c>
      <c r="U599" s="219">
        <v>0</v>
      </c>
      <c r="V599" s="219">
        <f>ROUND(E599*U599,2)</f>
        <v>0</v>
      </c>
      <c r="W599" s="219"/>
      <c r="X599" s="219" t="s">
        <v>297</v>
      </c>
      <c r="Y599" s="210"/>
      <c r="Z599" s="210"/>
      <c r="AA599" s="210"/>
      <c r="AB599" s="210"/>
      <c r="AC599" s="210"/>
      <c r="AD599" s="210"/>
      <c r="AE599" s="210"/>
      <c r="AF599" s="210"/>
      <c r="AG599" s="210" t="s">
        <v>298</v>
      </c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  <c r="BH599" s="210"/>
    </row>
    <row r="600" spans="1:60" outlineLevel="1" x14ac:dyDescent="0.2">
      <c r="A600" s="237">
        <v>231</v>
      </c>
      <c r="B600" s="238" t="s">
        <v>1806</v>
      </c>
      <c r="C600" s="249" t="s">
        <v>1807</v>
      </c>
      <c r="D600" s="239" t="s">
        <v>371</v>
      </c>
      <c r="E600" s="240">
        <v>8</v>
      </c>
      <c r="F600" s="241"/>
      <c r="G600" s="242">
        <f>ROUND(E600*F600,2)</f>
        <v>0</v>
      </c>
      <c r="H600" s="241"/>
      <c r="I600" s="242">
        <f>ROUND(E600*H600,2)</f>
        <v>0</v>
      </c>
      <c r="J600" s="241"/>
      <c r="K600" s="242">
        <f>ROUND(E600*J600,2)</f>
        <v>0</v>
      </c>
      <c r="L600" s="242">
        <v>21</v>
      </c>
      <c r="M600" s="242">
        <f>G600*(1+L600/100)</f>
        <v>0</v>
      </c>
      <c r="N600" s="242">
        <v>0</v>
      </c>
      <c r="O600" s="242">
        <f>ROUND(E600*N600,2)</f>
        <v>0</v>
      </c>
      <c r="P600" s="242">
        <v>0</v>
      </c>
      <c r="Q600" s="242">
        <f>ROUND(E600*P600,2)</f>
        <v>0</v>
      </c>
      <c r="R600" s="242"/>
      <c r="S600" s="242" t="s">
        <v>230</v>
      </c>
      <c r="T600" s="243" t="s">
        <v>231</v>
      </c>
      <c r="U600" s="219">
        <v>0</v>
      </c>
      <c r="V600" s="219">
        <f>ROUND(E600*U600,2)</f>
        <v>0</v>
      </c>
      <c r="W600" s="219"/>
      <c r="X600" s="219" t="s">
        <v>297</v>
      </c>
      <c r="Y600" s="210"/>
      <c r="Z600" s="210"/>
      <c r="AA600" s="210"/>
      <c r="AB600" s="210"/>
      <c r="AC600" s="210"/>
      <c r="AD600" s="210"/>
      <c r="AE600" s="210"/>
      <c r="AF600" s="210"/>
      <c r="AG600" s="210" t="s">
        <v>298</v>
      </c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  <c r="BH600" s="210"/>
    </row>
    <row r="601" spans="1:60" outlineLevel="1" x14ac:dyDescent="0.2">
      <c r="A601" s="237">
        <v>232</v>
      </c>
      <c r="B601" s="238" t="s">
        <v>1808</v>
      </c>
      <c r="C601" s="249" t="s">
        <v>1809</v>
      </c>
      <c r="D601" s="239" t="s">
        <v>371</v>
      </c>
      <c r="E601" s="240">
        <v>1</v>
      </c>
      <c r="F601" s="241"/>
      <c r="G601" s="242">
        <f>ROUND(E601*F601,2)</f>
        <v>0</v>
      </c>
      <c r="H601" s="241"/>
      <c r="I601" s="242">
        <f>ROUND(E601*H601,2)</f>
        <v>0</v>
      </c>
      <c r="J601" s="241"/>
      <c r="K601" s="242">
        <f>ROUND(E601*J601,2)</f>
        <v>0</v>
      </c>
      <c r="L601" s="242">
        <v>21</v>
      </c>
      <c r="M601" s="242">
        <f>G601*(1+L601/100)</f>
        <v>0</v>
      </c>
      <c r="N601" s="242">
        <v>0</v>
      </c>
      <c r="O601" s="242">
        <f>ROUND(E601*N601,2)</f>
        <v>0</v>
      </c>
      <c r="P601" s="242">
        <v>0</v>
      </c>
      <c r="Q601" s="242">
        <f>ROUND(E601*P601,2)</f>
        <v>0</v>
      </c>
      <c r="R601" s="242"/>
      <c r="S601" s="242" t="s">
        <v>230</v>
      </c>
      <c r="T601" s="243" t="s">
        <v>231</v>
      </c>
      <c r="U601" s="219">
        <v>0</v>
      </c>
      <c r="V601" s="219">
        <f>ROUND(E601*U601,2)</f>
        <v>0</v>
      </c>
      <c r="W601" s="219"/>
      <c r="X601" s="219" t="s">
        <v>297</v>
      </c>
      <c r="Y601" s="210"/>
      <c r="Z601" s="210"/>
      <c r="AA601" s="210"/>
      <c r="AB601" s="210"/>
      <c r="AC601" s="210"/>
      <c r="AD601" s="210"/>
      <c r="AE601" s="210"/>
      <c r="AF601" s="210"/>
      <c r="AG601" s="210" t="s">
        <v>298</v>
      </c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  <c r="BA601" s="210"/>
      <c r="BB601" s="210"/>
      <c r="BC601" s="210"/>
      <c r="BD601" s="210"/>
      <c r="BE601" s="210"/>
      <c r="BF601" s="210"/>
      <c r="BG601" s="210"/>
      <c r="BH601" s="210"/>
    </row>
    <row r="602" spans="1:60" outlineLevel="1" x14ac:dyDescent="0.2">
      <c r="A602" s="237">
        <v>233</v>
      </c>
      <c r="B602" s="238" t="s">
        <v>565</v>
      </c>
      <c r="C602" s="249" t="s">
        <v>566</v>
      </c>
      <c r="D602" s="239" t="s">
        <v>371</v>
      </c>
      <c r="E602" s="240">
        <v>10</v>
      </c>
      <c r="F602" s="241"/>
      <c r="G602" s="242">
        <f>ROUND(E602*F602,2)</f>
        <v>0</v>
      </c>
      <c r="H602" s="241"/>
      <c r="I602" s="242">
        <f>ROUND(E602*H602,2)</f>
        <v>0</v>
      </c>
      <c r="J602" s="241"/>
      <c r="K602" s="242">
        <f>ROUND(E602*J602,2)</f>
        <v>0</v>
      </c>
      <c r="L602" s="242">
        <v>21</v>
      </c>
      <c r="M602" s="242">
        <f>G602*(1+L602/100)</f>
        <v>0</v>
      </c>
      <c r="N602" s="242">
        <v>0</v>
      </c>
      <c r="O602" s="242">
        <f>ROUND(E602*N602,2)</f>
        <v>0</v>
      </c>
      <c r="P602" s="242">
        <v>0</v>
      </c>
      <c r="Q602" s="242">
        <f>ROUND(E602*P602,2)</f>
        <v>0</v>
      </c>
      <c r="R602" s="242"/>
      <c r="S602" s="242" t="s">
        <v>230</v>
      </c>
      <c r="T602" s="243" t="s">
        <v>231</v>
      </c>
      <c r="U602" s="219">
        <v>0</v>
      </c>
      <c r="V602" s="219">
        <f>ROUND(E602*U602,2)</f>
        <v>0</v>
      </c>
      <c r="W602" s="219"/>
      <c r="X602" s="219" t="s">
        <v>297</v>
      </c>
      <c r="Y602" s="210"/>
      <c r="Z602" s="210"/>
      <c r="AA602" s="210"/>
      <c r="AB602" s="210"/>
      <c r="AC602" s="210"/>
      <c r="AD602" s="210"/>
      <c r="AE602" s="210"/>
      <c r="AF602" s="210"/>
      <c r="AG602" s="210" t="s">
        <v>298</v>
      </c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</row>
    <row r="603" spans="1:60" outlineLevel="1" x14ac:dyDescent="0.2">
      <c r="A603" s="237">
        <v>234</v>
      </c>
      <c r="B603" s="238" t="s">
        <v>1810</v>
      </c>
      <c r="C603" s="249" t="s">
        <v>1811</v>
      </c>
      <c r="D603" s="239" t="s">
        <v>371</v>
      </c>
      <c r="E603" s="240">
        <v>5</v>
      </c>
      <c r="F603" s="241"/>
      <c r="G603" s="242">
        <f>ROUND(E603*F603,2)</f>
        <v>0</v>
      </c>
      <c r="H603" s="241"/>
      <c r="I603" s="242">
        <f>ROUND(E603*H603,2)</f>
        <v>0</v>
      </c>
      <c r="J603" s="241"/>
      <c r="K603" s="242">
        <f>ROUND(E603*J603,2)</f>
        <v>0</v>
      </c>
      <c r="L603" s="242">
        <v>21</v>
      </c>
      <c r="M603" s="242">
        <f>G603*(1+L603/100)</f>
        <v>0</v>
      </c>
      <c r="N603" s="242">
        <v>0</v>
      </c>
      <c r="O603" s="242">
        <f>ROUND(E603*N603,2)</f>
        <v>0</v>
      </c>
      <c r="P603" s="242">
        <v>0</v>
      </c>
      <c r="Q603" s="242">
        <f>ROUND(E603*P603,2)</f>
        <v>0</v>
      </c>
      <c r="R603" s="242"/>
      <c r="S603" s="242" t="s">
        <v>230</v>
      </c>
      <c r="T603" s="243" t="s">
        <v>231</v>
      </c>
      <c r="U603" s="219">
        <v>0</v>
      </c>
      <c r="V603" s="219">
        <f>ROUND(E603*U603,2)</f>
        <v>0</v>
      </c>
      <c r="W603" s="219"/>
      <c r="X603" s="219" t="s">
        <v>297</v>
      </c>
      <c r="Y603" s="210"/>
      <c r="Z603" s="210"/>
      <c r="AA603" s="210"/>
      <c r="AB603" s="210"/>
      <c r="AC603" s="210"/>
      <c r="AD603" s="210"/>
      <c r="AE603" s="210"/>
      <c r="AF603" s="210"/>
      <c r="AG603" s="210" t="s">
        <v>298</v>
      </c>
      <c r="AH603" s="210"/>
      <c r="AI603" s="210"/>
      <c r="AJ603" s="210"/>
      <c r="AK603" s="210"/>
      <c r="AL603" s="210"/>
      <c r="AM603" s="210"/>
      <c r="AN603" s="210"/>
      <c r="AO603" s="210"/>
      <c r="AP603" s="210"/>
      <c r="AQ603" s="210"/>
      <c r="AR603" s="210"/>
      <c r="AS603" s="210"/>
      <c r="AT603" s="210"/>
      <c r="AU603" s="210"/>
      <c r="AV603" s="210"/>
      <c r="AW603" s="210"/>
      <c r="AX603" s="210"/>
      <c r="AY603" s="210"/>
      <c r="AZ603" s="210"/>
      <c r="BA603" s="210"/>
      <c r="BB603" s="210"/>
      <c r="BC603" s="210"/>
      <c r="BD603" s="210"/>
      <c r="BE603" s="210"/>
      <c r="BF603" s="210"/>
      <c r="BG603" s="210"/>
      <c r="BH603" s="210"/>
    </row>
    <row r="604" spans="1:60" outlineLevel="1" x14ac:dyDescent="0.2">
      <c r="A604" s="237">
        <v>235</v>
      </c>
      <c r="B604" s="238" t="s">
        <v>1812</v>
      </c>
      <c r="C604" s="249" t="s">
        <v>1811</v>
      </c>
      <c r="D604" s="239" t="s">
        <v>371</v>
      </c>
      <c r="E604" s="240">
        <v>5</v>
      </c>
      <c r="F604" s="241"/>
      <c r="G604" s="242">
        <f>ROUND(E604*F604,2)</f>
        <v>0</v>
      </c>
      <c r="H604" s="241"/>
      <c r="I604" s="242">
        <f>ROUND(E604*H604,2)</f>
        <v>0</v>
      </c>
      <c r="J604" s="241"/>
      <c r="K604" s="242">
        <f>ROUND(E604*J604,2)</f>
        <v>0</v>
      </c>
      <c r="L604" s="242">
        <v>21</v>
      </c>
      <c r="M604" s="242">
        <f>G604*(1+L604/100)</f>
        <v>0</v>
      </c>
      <c r="N604" s="242">
        <v>0</v>
      </c>
      <c r="O604" s="242">
        <f>ROUND(E604*N604,2)</f>
        <v>0</v>
      </c>
      <c r="P604" s="242">
        <v>0</v>
      </c>
      <c r="Q604" s="242">
        <f>ROUND(E604*P604,2)</f>
        <v>0</v>
      </c>
      <c r="R604" s="242"/>
      <c r="S604" s="242" t="s">
        <v>230</v>
      </c>
      <c r="T604" s="243" t="s">
        <v>231</v>
      </c>
      <c r="U604" s="219">
        <v>0</v>
      </c>
      <c r="V604" s="219">
        <f>ROUND(E604*U604,2)</f>
        <v>0</v>
      </c>
      <c r="W604" s="219"/>
      <c r="X604" s="219" t="s">
        <v>297</v>
      </c>
      <c r="Y604" s="210"/>
      <c r="Z604" s="210"/>
      <c r="AA604" s="210"/>
      <c r="AB604" s="210"/>
      <c r="AC604" s="210"/>
      <c r="AD604" s="210"/>
      <c r="AE604" s="210"/>
      <c r="AF604" s="210"/>
      <c r="AG604" s="210" t="s">
        <v>298</v>
      </c>
      <c r="AH604" s="210"/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10"/>
      <c r="AT604" s="210"/>
      <c r="AU604" s="210"/>
      <c r="AV604" s="210"/>
      <c r="AW604" s="210"/>
      <c r="AX604" s="210"/>
      <c r="AY604" s="210"/>
      <c r="AZ604" s="210"/>
      <c r="BA604" s="210"/>
      <c r="BB604" s="210"/>
      <c r="BC604" s="210"/>
      <c r="BD604" s="210"/>
      <c r="BE604" s="210"/>
      <c r="BF604" s="210"/>
      <c r="BG604" s="210"/>
      <c r="BH604" s="210"/>
    </row>
    <row r="605" spans="1:60" outlineLevel="1" x14ac:dyDescent="0.2">
      <c r="A605" s="237">
        <v>236</v>
      </c>
      <c r="B605" s="238" t="s">
        <v>1813</v>
      </c>
      <c r="C605" s="249" t="s">
        <v>1814</v>
      </c>
      <c r="D605" s="239" t="s">
        <v>371</v>
      </c>
      <c r="E605" s="240">
        <v>10</v>
      </c>
      <c r="F605" s="241"/>
      <c r="G605" s="242">
        <f>ROUND(E605*F605,2)</f>
        <v>0</v>
      </c>
      <c r="H605" s="241"/>
      <c r="I605" s="242">
        <f>ROUND(E605*H605,2)</f>
        <v>0</v>
      </c>
      <c r="J605" s="241"/>
      <c r="K605" s="242">
        <f>ROUND(E605*J605,2)</f>
        <v>0</v>
      </c>
      <c r="L605" s="242">
        <v>21</v>
      </c>
      <c r="M605" s="242">
        <f>G605*(1+L605/100)</f>
        <v>0</v>
      </c>
      <c r="N605" s="242">
        <v>0</v>
      </c>
      <c r="O605" s="242">
        <f>ROUND(E605*N605,2)</f>
        <v>0</v>
      </c>
      <c r="P605" s="242">
        <v>0</v>
      </c>
      <c r="Q605" s="242">
        <f>ROUND(E605*P605,2)</f>
        <v>0</v>
      </c>
      <c r="R605" s="242"/>
      <c r="S605" s="242" t="s">
        <v>230</v>
      </c>
      <c r="T605" s="243" t="s">
        <v>231</v>
      </c>
      <c r="U605" s="219">
        <v>0</v>
      </c>
      <c r="V605" s="219">
        <f>ROUND(E605*U605,2)</f>
        <v>0</v>
      </c>
      <c r="W605" s="219"/>
      <c r="X605" s="219" t="s">
        <v>297</v>
      </c>
      <c r="Y605" s="210"/>
      <c r="Z605" s="210"/>
      <c r="AA605" s="210"/>
      <c r="AB605" s="210"/>
      <c r="AC605" s="210"/>
      <c r="AD605" s="210"/>
      <c r="AE605" s="210"/>
      <c r="AF605" s="210"/>
      <c r="AG605" s="210" t="s">
        <v>298</v>
      </c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0"/>
      <c r="AT605" s="210"/>
      <c r="AU605" s="210"/>
      <c r="AV605" s="210"/>
      <c r="AW605" s="210"/>
      <c r="AX605" s="210"/>
      <c r="AY605" s="210"/>
      <c r="AZ605" s="210"/>
      <c r="BA605" s="210"/>
      <c r="BB605" s="210"/>
      <c r="BC605" s="210"/>
      <c r="BD605" s="210"/>
      <c r="BE605" s="210"/>
      <c r="BF605" s="210"/>
      <c r="BG605" s="210"/>
      <c r="BH605" s="210"/>
    </row>
    <row r="606" spans="1:60" outlineLevel="1" x14ac:dyDescent="0.2">
      <c r="A606" s="237">
        <v>237</v>
      </c>
      <c r="B606" s="238" t="s">
        <v>1815</v>
      </c>
      <c r="C606" s="249" t="s">
        <v>1814</v>
      </c>
      <c r="D606" s="239" t="s">
        <v>371</v>
      </c>
      <c r="E606" s="240">
        <v>10</v>
      </c>
      <c r="F606" s="241"/>
      <c r="G606" s="242">
        <f>ROUND(E606*F606,2)</f>
        <v>0</v>
      </c>
      <c r="H606" s="241"/>
      <c r="I606" s="242">
        <f>ROUND(E606*H606,2)</f>
        <v>0</v>
      </c>
      <c r="J606" s="241"/>
      <c r="K606" s="242">
        <f>ROUND(E606*J606,2)</f>
        <v>0</v>
      </c>
      <c r="L606" s="242">
        <v>21</v>
      </c>
      <c r="M606" s="242">
        <f>G606*(1+L606/100)</f>
        <v>0</v>
      </c>
      <c r="N606" s="242">
        <v>0</v>
      </c>
      <c r="O606" s="242">
        <f>ROUND(E606*N606,2)</f>
        <v>0</v>
      </c>
      <c r="P606" s="242">
        <v>0</v>
      </c>
      <c r="Q606" s="242">
        <f>ROUND(E606*P606,2)</f>
        <v>0</v>
      </c>
      <c r="R606" s="242"/>
      <c r="S606" s="242" t="s">
        <v>230</v>
      </c>
      <c r="T606" s="243" t="s">
        <v>231</v>
      </c>
      <c r="U606" s="219">
        <v>0</v>
      </c>
      <c r="V606" s="219">
        <f>ROUND(E606*U606,2)</f>
        <v>0</v>
      </c>
      <c r="W606" s="219"/>
      <c r="X606" s="219" t="s">
        <v>297</v>
      </c>
      <c r="Y606" s="210"/>
      <c r="Z606" s="210"/>
      <c r="AA606" s="210"/>
      <c r="AB606" s="210"/>
      <c r="AC606" s="210"/>
      <c r="AD606" s="210"/>
      <c r="AE606" s="210"/>
      <c r="AF606" s="210"/>
      <c r="AG606" s="210" t="s">
        <v>298</v>
      </c>
      <c r="AH606" s="210"/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0"/>
      <c r="AT606" s="210"/>
      <c r="AU606" s="210"/>
      <c r="AV606" s="210"/>
      <c r="AW606" s="210"/>
      <c r="AX606" s="210"/>
      <c r="AY606" s="210"/>
      <c r="AZ606" s="210"/>
      <c r="BA606" s="210"/>
      <c r="BB606" s="210"/>
      <c r="BC606" s="210"/>
      <c r="BD606" s="210"/>
      <c r="BE606" s="210"/>
      <c r="BF606" s="210"/>
      <c r="BG606" s="210"/>
      <c r="BH606" s="210"/>
    </row>
    <row r="607" spans="1:60" outlineLevel="1" x14ac:dyDescent="0.2">
      <c r="A607" s="237">
        <v>238</v>
      </c>
      <c r="B607" s="238" t="s">
        <v>1816</v>
      </c>
      <c r="C607" s="249" t="s">
        <v>1817</v>
      </c>
      <c r="D607" s="239" t="s">
        <v>371</v>
      </c>
      <c r="E607" s="240">
        <v>3</v>
      </c>
      <c r="F607" s="241"/>
      <c r="G607" s="242">
        <f>ROUND(E607*F607,2)</f>
        <v>0</v>
      </c>
      <c r="H607" s="241"/>
      <c r="I607" s="242">
        <f>ROUND(E607*H607,2)</f>
        <v>0</v>
      </c>
      <c r="J607" s="241"/>
      <c r="K607" s="242">
        <f>ROUND(E607*J607,2)</f>
        <v>0</v>
      </c>
      <c r="L607" s="242">
        <v>21</v>
      </c>
      <c r="M607" s="242">
        <f>G607*(1+L607/100)</f>
        <v>0</v>
      </c>
      <c r="N607" s="242">
        <v>0</v>
      </c>
      <c r="O607" s="242">
        <f>ROUND(E607*N607,2)</f>
        <v>0</v>
      </c>
      <c r="P607" s="242">
        <v>0</v>
      </c>
      <c r="Q607" s="242">
        <f>ROUND(E607*P607,2)</f>
        <v>0</v>
      </c>
      <c r="R607" s="242"/>
      <c r="S607" s="242" t="s">
        <v>230</v>
      </c>
      <c r="T607" s="243" t="s">
        <v>231</v>
      </c>
      <c r="U607" s="219">
        <v>0</v>
      </c>
      <c r="V607" s="219">
        <f>ROUND(E607*U607,2)</f>
        <v>0</v>
      </c>
      <c r="W607" s="219"/>
      <c r="X607" s="219" t="s">
        <v>297</v>
      </c>
      <c r="Y607" s="210"/>
      <c r="Z607" s="210"/>
      <c r="AA607" s="210"/>
      <c r="AB607" s="210"/>
      <c r="AC607" s="210"/>
      <c r="AD607" s="210"/>
      <c r="AE607" s="210"/>
      <c r="AF607" s="210"/>
      <c r="AG607" s="210" t="s">
        <v>298</v>
      </c>
      <c r="AH607" s="210"/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0"/>
      <c r="AT607" s="210"/>
      <c r="AU607" s="210"/>
      <c r="AV607" s="210"/>
      <c r="AW607" s="210"/>
      <c r="AX607" s="210"/>
      <c r="AY607" s="210"/>
      <c r="AZ607" s="210"/>
      <c r="BA607" s="210"/>
      <c r="BB607" s="210"/>
      <c r="BC607" s="210"/>
      <c r="BD607" s="210"/>
      <c r="BE607" s="210"/>
      <c r="BF607" s="210"/>
      <c r="BG607" s="210"/>
      <c r="BH607" s="210"/>
    </row>
    <row r="608" spans="1:60" outlineLevel="1" x14ac:dyDescent="0.2">
      <c r="A608" s="237">
        <v>239</v>
      </c>
      <c r="B608" s="238" t="s">
        <v>1818</v>
      </c>
      <c r="C608" s="249" t="s">
        <v>1819</v>
      </c>
      <c r="D608" s="239" t="s">
        <v>371</v>
      </c>
      <c r="E608" s="240">
        <v>7</v>
      </c>
      <c r="F608" s="241"/>
      <c r="G608" s="242">
        <f>ROUND(E608*F608,2)</f>
        <v>0</v>
      </c>
      <c r="H608" s="241"/>
      <c r="I608" s="242">
        <f>ROUND(E608*H608,2)</f>
        <v>0</v>
      </c>
      <c r="J608" s="241"/>
      <c r="K608" s="242">
        <f>ROUND(E608*J608,2)</f>
        <v>0</v>
      </c>
      <c r="L608" s="242">
        <v>21</v>
      </c>
      <c r="M608" s="242">
        <f>G608*(1+L608/100)</f>
        <v>0</v>
      </c>
      <c r="N608" s="242">
        <v>0</v>
      </c>
      <c r="O608" s="242">
        <f>ROUND(E608*N608,2)</f>
        <v>0</v>
      </c>
      <c r="P608" s="242">
        <v>0</v>
      </c>
      <c r="Q608" s="242">
        <f>ROUND(E608*P608,2)</f>
        <v>0</v>
      </c>
      <c r="R608" s="242"/>
      <c r="S608" s="242" t="s">
        <v>230</v>
      </c>
      <c r="T608" s="243" t="s">
        <v>231</v>
      </c>
      <c r="U608" s="219">
        <v>0</v>
      </c>
      <c r="V608" s="219">
        <f>ROUND(E608*U608,2)</f>
        <v>0</v>
      </c>
      <c r="W608" s="219"/>
      <c r="X608" s="219" t="s">
        <v>297</v>
      </c>
      <c r="Y608" s="210"/>
      <c r="Z608" s="210"/>
      <c r="AA608" s="210"/>
      <c r="AB608" s="210"/>
      <c r="AC608" s="210"/>
      <c r="AD608" s="210"/>
      <c r="AE608" s="210"/>
      <c r="AF608" s="210"/>
      <c r="AG608" s="210" t="s">
        <v>298</v>
      </c>
      <c r="AH608" s="210"/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0"/>
      <c r="AT608" s="210"/>
      <c r="AU608" s="210"/>
      <c r="AV608" s="210"/>
      <c r="AW608" s="210"/>
      <c r="AX608" s="210"/>
      <c r="AY608" s="210"/>
      <c r="AZ608" s="210"/>
      <c r="BA608" s="210"/>
      <c r="BB608" s="210"/>
      <c r="BC608" s="210"/>
      <c r="BD608" s="210"/>
      <c r="BE608" s="210"/>
      <c r="BF608" s="210"/>
      <c r="BG608" s="210"/>
      <c r="BH608" s="210"/>
    </row>
    <row r="609" spans="1:60" outlineLevel="1" x14ac:dyDescent="0.2">
      <c r="A609" s="237">
        <v>240</v>
      </c>
      <c r="B609" s="238" t="s">
        <v>1820</v>
      </c>
      <c r="C609" s="249" t="s">
        <v>1821</v>
      </c>
      <c r="D609" s="239" t="s">
        <v>371</v>
      </c>
      <c r="E609" s="240">
        <v>1</v>
      </c>
      <c r="F609" s="241"/>
      <c r="G609" s="242">
        <f>ROUND(E609*F609,2)</f>
        <v>0</v>
      </c>
      <c r="H609" s="241"/>
      <c r="I609" s="242">
        <f>ROUND(E609*H609,2)</f>
        <v>0</v>
      </c>
      <c r="J609" s="241"/>
      <c r="K609" s="242">
        <f>ROUND(E609*J609,2)</f>
        <v>0</v>
      </c>
      <c r="L609" s="242">
        <v>21</v>
      </c>
      <c r="M609" s="242">
        <f>G609*(1+L609/100)</f>
        <v>0</v>
      </c>
      <c r="N609" s="242">
        <v>0</v>
      </c>
      <c r="O609" s="242">
        <f>ROUND(E609*N609,2)</f>
        <v>0</v>
      </c>
      <c r="P609" s="242">
        <v>0</v>
      </c>
      <c r="Q609" s="242">
        <f>ROUND(E609*P609,2)</f>
        <v>0</v>
      </c>
      <c r="R609" s="242"/>
      <c r="S609" s="242" t="s">
        <v>230</v>
      </c>
      <c r="T609" s="243" t="s">
        <v>231</v>
      </c>
      <c r="U609" s="219">
        <v>0</v>
      </c>
      <c r="V609" s="219">
        <f>ROUND(E609*U609,2)</f>
        <v>0</v>
      </c>
      <c r="W609" s="219"/>
      <c r="X609" s="219" t="s">
        <v>297</v>
      </c>
      <c r="Y609" s="210"/>
      <c r="Z609" s="210"/>
      <c r="AA609" s="210"/>
      <c r="AB609" s="210"/>
      <c r="AC609" s="210"/>
      <c r="AD609" s="210"/>
      <c r="AE609" s="210"/>
      <c r="AF609" s="210"/>
      <c r="AG609" s="210" t="s">
        <v>298</v>
      </c>
      <c r="AH609" s="210"/>
      <c r="AI609" s="210"/>
      <c r="AJ609" s="210"/>
      <c r="AK609" s="210"/>
      <c r="AL609" s="210"/>
      <c r="AM609" s="210"/>
      <c r="AN609" s="210"/>
      <c r="AO609" s="210"/>
      <c r="AP609" s="210"/>
      <c r="AQ609" s="210"/>
      <c r="AR609" s="210"/>
      <c r="AS609" s="210"/>
      <c r="AT609" s="210"/>
      <c r="AU609" s="210"/>
      <c r="AV609" s="210"/>
      <c r="AW609" s="210"/>
      <c r="AX609" s="210"/>
      <c r="AY609" s="210"/>
      <c r="AZ609" s="210"/>
      <c r="BA609" s="210"/>
      <c r="BB609" s="210"/>
      <c r="BC609" s="210"/>
      <c r="BD609" s="210"/>
      <c r="BE609" s="210"/>
      <c r="BF609" s="210"/>
      <c r="BG609" s="210"/>
      <c r="BH609" s="210"/>
    </row>
    <row r="610" spans="1:60" outlineLevel="1" x14ac:dyDescent="0.2">
      <c r="A610" s="237">
        <v>241</v>
      </c>
      <c r="B610" s="238" t="s">
        <v>1080</v>
      </c>
      <c r="C610" s="249" t="s">
        <v>1822</v>
      </c>
      <c r="D610" s="239" t="s">
        <v>371</v>
      </c>
      <c r="E610" s="240">
        <v>1</v>
      </c>
      <c r="F610" s="241"/>
      <c r="G610" s="242">
        <f>ROUND(E610*F610,2)</f>
        <v>0</v>
      </c>
      <c r="H610" s="241"/>
      <c r="I610" s="242">
        <f>ROUND(E610*H610,2)</f>
        <v>0</v>
      </c>
      <c r="J610" s="241"/>
      <c r="K610" s="242">
        <f>ROUND(E610*J610,2)</f>
        <v>0</v>
      </c>
      <c r="L610" s="242">
        <v>21</v>
      </c>
      <c r="M610" s="242">
        <f>G610*(1+L610/100)</f>
        <v>0</v>
      </c>
      <c r="N610" s="242">
        <v>0</v>
      </c>
      <c r="O610" s="242">
        <f>ROUND(E610*N610,2)</f>
        <v>0</v>
      </c>
      <c r="P610" s="242">
        <v>0</v>
      </c>
      <c r="Q610" s="242">
        <f>ROUND(E610*P610,2)</f>
        <v>0</v>
      </c>
      <c r="R610" s="242"/>
      <c r="S610" s="242" t="s">
        <v>230</v>
      </c>
      <c r="T610" s="243" t="s">
        <v>231</v>
      </c>
      <c r="U610" s="219">
        <v>0</v>
      </c>
      <c r="V610" s="219">
        <f>ROUND(E610*U610,2)</f>
        <v>0</v>
      </c>
      <c r="W610" s="219"/>
      <c r="X610" s="219" t="s">
        <v>297</v>
      </c>
      <c r="Y610" s="210"/>
      <c r="Z610" s="210"/>
      <c r="AA610" s="210"/>
      <c r="AB610" s="210"/>
      <c r="AC610" s="210"/>
      <c r="AD610" s="210"/>
      <c r="AE610" s="210"/>
      <c r="AF610" s="210"/>
      <c r="AG610" s="210" t="s">
        <v>298</v>
      </c>
      <c r="AH610" s="210"/>
      <c r="AI610" s="210"/>
      <c r="AJ610" s="210"/>
      <c r="AK610" s="210"/>
      <c r="AL610" s="210"/>
      <c r="AM610" s="210"/>
      <c r="AN610" s="210"/>
      <c r="AO610" s="210"/>
      <c r="AP610" s="210"/>
      <c r="AQ610" s="210"/>
      <c r="AR610" s="210"/>
      <c r="AS610" s="210"/>
      <c r="AT610" s="210"/>
      <c r="AU610" s="210"/>
      <c r="AV610" s="210"/>
      <c r="AW610" s="210"/>
      <c r="AX610" s="210"/>
      <c r="AY610" s="210"/>
      <c r="AZ610" s="210"/>
      <c r="BA610" s="210"/>
      <c r="BB610" s="210"/>
      <c r="BC610" s="210"/>
      <c r="BD610" s="210"/>
      <c r="BE610" s="210"/>
      <c r="BF610" s="210"/>
      <c r="BG610" s="210"/>
      <c r="BH610" s="210"/>
    </row>
    <row r="611" spans="1:60" outlineLevel="1" x14ac:dyDescent="0.2">
      <c r="A611" s="237">
        <v>242</v>
      </c>
      <c r="B611" s="238" t="s">
        <v>1823</v>
      </c>
      <c r="C611" s="249" t="s">
        <v>1824</v>
      </c>
      <c r="D611" s="239" t="s">
        <v>371</v>
      </c>
      <c r="E611" s="240">
        <v>1</v>
      </c>
      <c r="F611" s="241"/>
      <c r="G611" s="242">
        <f>ROUND(E611*F611,2)</f>
        <v>0</v>
      </c>
      <c r="H611" s="241"/>
      <c r="I611" s="242">
        <f>ROUND(E611*H611,2)</f>
        <v>0</v>
      </c>
      <c r="J611" s="241"/>
      <c r="K611" s="242">
        <f>ROUND(E611*J611,2)</f>
        <v>0</v>
      </c>
      <c r="L611" s="242">
        <v>21</v>
      </c>
      <c r="M611" s="242">
        <f>G611*(1+L611/100)</f>
        <v>0</v>
      </c>
      <c r="N611" s="242">
        <v>0</v>
      </c>
      <c r="O611" s="242">
        <f>ROUND(E611*N611,2)</f>
        <v>0</v>
      </c>
      <c r="P611" s="242">
        <v>0</v>
      </c>
      <c r="Q611" s="242">
        <f>ROUND(E611*P611,2)</f>
        <v>0</v>
      </c>
      <c r="R611" s="242"/>
      <c r="S611" s="242" t="s">
        <v>230</v>
      </c>
      <c r="T611" s="243" t="s">
        <v>231</v>
      </c>
      <c r="U611" s="219">
        <v>0</v>
      </c>
      <c r="V611" s="219">
        <f>ROUND(E611*U611,2)</f>
        <v>0</v>
      </c>
      <c r="W611" s="219"/>
      <c r="X611" s="219" t="s">
        <v>297</v>
      </c>
      <c r="Y611" s="210"/>
      <c r="Z611" s="210"/>
      <c r="AA611" s="210"/>
      <c r="AB611" s="210"/>
      <c r="AC611" s="210"/>
      <c r="AD611" s="210"/>
      <c r="AE611" s="210"/>
      <c r="AF611" s="210"/>
      <c r="AG611" s="210" t="s">
        <v>298</v>
      </c>
      <c r="AH611" s="210"/>
      <c r="AI611" s="210"/>
      <c r="AJ611" s="210"/>
      <c r="AK611" s="210"/>
      <c r="AL611" s="210"/>
      <c r="AM611" s="210"/>
      <c r="AN611" s="210"/>
      <c r="AO611" s="210"/>
      <c r="AP611" s="210"/>
      <c r="AQ611" s="210"/>
      <c r="AR611" s="210"/>
      <c r="AS611" s="210"/>
      <c r="AT611" s="210"/>
      <c r="AU611" s="210"/>
      <c r="AV611" s="210"/>
      <c r="AW611" s="210"/>
      <c r="AX611" s="210"/>
      <c r="AY611" s="210"/>
      <c r="AZ611" s="210"/>
      <c r="BA611" s="210"/>
      <c r="BB611" s="210"/>
      <c r="BC611" s="210"/>
      <c r="BD611" s="210"/>
      <c r="BE611" s="210"/>
      <c r="BF611" s="210"/>
      <c r="BG611" s="210"/>
      <c r="BH611" s="210"/>
    </row>
    <row r="612" spans="1:60" outlineLevel="1" x14ac:dyDescent="0.2">
      <c r="A612" s="237">
        <v>243</v>
      </c>
      <c r="B612" s="238" t="s">
        <v>575</v>
      </c>
      <c r="C612" s="249" t="s">
        <v>1825</v>
      </c>
      <c r="D612" s="239" t="s">
        <v>371</v>
      </c>
      <c r="E612" s="240">
        <v>5</v>
      </c>
      <c r="F612" s="241"/>
      <c r="G612" s="242">
        <f>ROUND(E612*F612,2)</f>
        <v>0</v>
      </c>
      <c r="H612" s="241"/>
      <c r="I612" s="242">
        <f>ROUND(E612*H612,2)</f>
        <v>0</v>
      </c>
      <c r="J612" s="241"/>
      <c r="K612" s="242">
        <f>ROUND(E612*J612,2)</f>
        <v>0</v>
      </c>
      <c r="L612" s="242">
        <v>21</v>
      </c>
      <c r="M612" s="242">
        <f>G612*(1+L612/100)</f>
        <v>0</v>
      </c>
      <c r="N612" s="242">
        <v>0</v>
      </c>
      <c r="O612" s="242">
        <f>ROUND(E612*N612,2)</f>
        <v>0</v>
      </c>
      <c r="P612" s="242">
        <v>0</v>
      </c>
      <c r="Q612" s="242">
        <f>ROUND(E612*P612,2)</f>
        <v>0</v>
      </c>
      <c r="R612" s="242"/>
      <c r="S612" s="242" t="s">
        <v>230</v>
      </c>
      <c r="T612" s="243" t="s">
        <v>231</v>
      </c>
      <c r="U612" s="219">
        <v>0</v>
      </c>
      <c r="V612" s="219">
        <f>ROUND(E612*U612,2)</f>
        <v>0</v>
      </c>
      <c r="W612" s="219"/>
      <c r="X612" s="219" t="s">
        <v>297</v>
      </c>
      <c r="Y612" s="210"/>
      <c r="Z612" s="210"/>
      <c r="AA612" s="210"/>
      <c r="AB612" s="210"/>
      <c r="AC612" s="210"/>
      <c r="AD612" s="210"/>
      <c r="AE612" s="210"/>
      <c r="AF612" s="210"/>
      <c r="AG612" s="210" t="s">
        <v>298</v>
      </c>
      <c r="AH612" s="210"/>
      <c r="AI612" s="210"/>
      <c r="AJ612" s="210"/>
      <c r="AK612" s="210"/>
      <c r="AL612" s="210"/>
      <c r="AM612" s="210"/>
      <c r="AN612" s="210"/>
      <c r="AO612" s="210"/>
      <c r="AP612" s="210"/>
      <c r="AQ612" s="210"/>
      <c r="AR612" s="210"/>
      <c r="AS612" s="210"/>
      <c r="AT612" s="210"/>
      <c r="AU612" s="210"/>
      <c r="AV612" s="210"/>
      <c r="AW612" s="210"/>
      <c r="AX612" s="210"/>
      <c r="AY612" s="210"/>
      <c r="AZ612" s="210"/>
      <c r="BA612" s="210"/>
      <c r="BB612" s="210"/>
      <c r="BC612" s="210"/>
      <c r="BD612" s="210"/>
      <c r="BE612" s="210"/>
      <c r="BF612" s="210"/>
      <c r="BG612" s="210"/>
      <c r="BH612" s="210"/>
    </row>
    <row r="613" spans="1:60" ht="22.5" outlineLevel="1" x14ac:dyDescent="0.2">
      <c r="A613" s="237">
        <v>244</v>
      </c>
      <c r="B613" s="238" t="s">
        <v>1826</v>
      </c>
      <c r="C613" s="249" t="s">
        <v>1827</v>
      </c>
      <c r="D613" s="239" t="s">
        <v>371</v>
      </c>
      <c r="E613" s="240">
        <v>1</v>
      </c>
      <c r="F613" s="241"/>
      <c r="G613" s="242">
        <f>ROUND(E613*F613,2)</f>
        <v>0</v>
      </c>
      <c r="H613" s="241"/>
      <c r="I613" s="242">
        <f>ROUND(E613*H613,2)</f>
        <v>0</v>
      </c>
      <c r="J613" s="241"/>
      <c r="K613" s="242">
        <f>ROUND(E613*J613,2)</f>
        <v>0</v>
      </c>
      <c r="L613" s="242">
        <v>21</v>
      </c>
      <c r="M613" s="242">
        <f>G613*(1+L613/100)</f>
        <v>0</v>
      </c>
      <c r="N613" s="242">
        <v>0</v>
      </c>
      <c r="O613" s="242">
        <f>ROUND(E613*N613,2)</f>
        <v>0</v>
      </c>
      <c r="P613" s="242">
        <v>0</v>
      </c>
      <c r="Q613" s="242">
        <f>ROUND(E613*P613,2)</f>
        <v>0</v>
      </c>
      <c r="R613" s="242"/>
      <c r="S613" s="242" t="s">
        <v>230</v>
      </c>
      <c r="T613" s="243" t="s">
        <v>231</v>
      </c>
      <c r="U613" s="219">
        <v>0</v>
      </c>
      <c r="V613" s="219">
        <f>ROUND(E613*U613,2)</f>
        <v>0</v>
      </c>
      <c r="W613" s="219"/>
      <c r="X613" s="219" t="s">
        <v>297</v>
      </c>
      <c r="Y613" s="210"/>
      <c r="Z613" s="210"/>
      <c r="AA613" s="210"/>
      <c r="AB613" s="210"/>
      <c r="AC613" s="210"/>
      <c r="AD613" s="210"/>
      <c r="AE613" s="210"/>
      <c r="AF613" s="210"/>
      <c r="AG613" s="210" t="s">
        <v>298</v>
      </c>
      <c r="AH613" s="210"/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  <c r="BA613" s="210"/>
      <c r="BB613" s="210"/>
      <c r="BC613" s="210"/>
      <c r="BD613" s="210"/>
      <c r="BE613" s="210"/>
      <c r="BF613" s="210"/>
      <c r="BG613" s="210"/>
      <c r="BH613" s="210"/>
    </row>
    <row r="614" spans="1:60" outlineLevel="1" x14ac:dyDescent="0.2">
      <c r="A614" s="237">
        <v>245</v>
      </c>
      <c r="B614" s="238" t="s">
        <v>591</v>
      </c>
      <c r="C614" s="249" t="s">
        <v>592</v>
      </c>
      <c r="D614" s="239" t="s">
        <v>371</v>
      </c>
      <c r="E614" s="240">
        <v>1</v>
      </c>
      <c r="F614" s="241"/>
      <c r="G614" s="242">
        <f>ROUND(E614*F614,2)</f>
        <v>0</v>
      </c>
      <c r="H614" s="241"/>
      <c r="I614" s="242">
        <f>ROUND(E614*H614,2)</f>
        <v>0</v>
      </c>
      <c r="J614" s="241"/>
      <c r="K614" s="242">
        <f>ROUND(E614*J614,2)</f>
        <v>0</v>
      </c>
      <c r="L614" s="242">
        <v>21</v>
      </c>
      <c r="M614" s="242">
        <f>G614*(1+L614/100)</f>
        <v>0</v>
      </c>
      <c r="N614" s="242">
        <v>0</v>
      </c>
      <c r="O614" s="242">
        <f>ROUND(E614*N614,2)</f>
        <v>0</v>
      </c>
      <c r="P614" s="242">
        <v>0</v>
      </c>
      <c r="Q614" s="242">
        <f>ROUND(E614*P614,2)</f>
        <v>0</v>
      </c>
      <c r="R614" s="242"/>
      <c r="S614" s="242" t="s">
        <v>230</v>
      </c>
      <c r="T614" s="243" t="s">
        <v>231</v>
      </c>
      <c r="U614" s="219">
        <v>0</v>
      </c>
      <c r="V614" s="219">
        <f>ROUND(E614*U614,2)</f>
        <v>0</v>
      </c>
      <c r="W614" s="219"/>
      <c r="X614" s="219" t="s">
        <v>297</v>
      </c>
      <c r="Y614" s="210"/>
      <c r="Z614" s="210"/>
      <c r="AA614" s="210"/>
      <c r="AB614" s="210"/>
      <c r="AC614" s="210"/>
      <c r="AD614" s="210"/>
      <c r="AE614" s="210"/>
      <c r="AF614" s="210"/>
      <c r="AG614" s="210" t="s">
        <v>298</v>
      </c>
      <c r="AH614" s="210"/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  <c r="BA614" s="210"/>
      <c r="BB614" s="210"/>
      <c r="BC614" s="210"/>
      <c r="BD614" s="210"/>
      <c r="BE614" s="210"/>
      <c r="BF614" s="210"/>
      <c r="BG614" s="210"/>
      <c r="BH614" s="210"/>
    </row>
    <row r="615" spans="1:60" outlineLevel="1" x14ac:dyDescent="0.2">
      <c r="A615" s="237">
        <v>246</v>
      </c>
      <c r="B615" s="238" t="s">
        <v>595</v>
      </c>
      <c r="C615" s="249" t="s">
        <v>596</v>
      </c>
      <c r="D615" s="239" t="s">
        <v>597</v>
      </c>
      <c r="E615" s="240">
        <v>10</v>
      </c>
      <c r="F615" s="241"/>
      <c r="G615" s="242">
        <f>ROUND(E615*F615,2)</f>
        <v>0</v>
      </c>
      <c r="H615" s="241"/>
      <c r="I615" s="242">
        <f>ROUND(E615*H615,2)</f>
        <v>0</v>
      </c>
      <c r="J615" s="241"/>
      <c r="K615" s="242">
        <f>ROUND(E615*J615,2)</f>
        <v>0</v>
      </c>
      <c r="L615" s="242">
        <v>21</v>
      </c>
      <c r="M615" s="242">
        <f>G615*(1+L615/100)</f>
        <v>0</v>
      </c>
      <c r="N615" s="242">
        <v>0</v>
      </c>
      <c r="O615" s="242">
        <f>ROUND(E615*N615,2)</f>
        <v>0</v>
      </c>
      <c r="P615" s="242">
        <v>0</v>
      </c>
      <c r="Q615" s="242">
        <f>ROUND(E615*P615,2)</f>
        <v>0</v>
      </c>
      <c r="R615" s="242"/>
      <c r="S615" s="242" t="s">
        <v>230</v>
      </c>
      <c r="T615" s="243" t="s">
        <v>231</v>
      </c>
      <c r="U615" s="219">
        <v>0</v>
      </c>
      <c r="V615" s="219">
        <f>ROUND(E615*U615,2)</f>
        <v>0</v>
      </c>
      <c r="W615" s="219"/>
      <c r="X615" s="219" t="s">
        <v>297</v>
      </c>
      <c r="Y615" s="210"/>
      <c r="Z615" s="210"/>
      <c r="AA615" s="210"/>
      <c r="AB615" s="210"/>
      <c r="AC615" s="210"/>
      <c r="AD615" s="210"/>
      <c r="AE615" s="210"/>
      <c r="AF615" s="210"/>
      <c r="AG615" s="210" t="s">
        <v>298</v>
      </c>
      <c r="AH615" s="210"/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  <c r="BA615" s="210"/>
      <c r="BB615" s="210"/>
      <c r="BC615" s="210"/>
      <c r="BD615" s="210"/>
      <c r="BE615" s="210"/>
      <c r="BF615" s="210"/>
      <c r="BG615" s="210"/>
      <c r="BH615" s="210"/>
    </row>
    <row r="616" spans="1:60" ht="22.5" outlineLevel="1" x14ac:dyDescent="0.2">
      <c r="A616" s="237">
        <v>247</v>
      </c>
      <c r="B616" s="238" t="s">
        <v>600</v>
      </c>
      <c r="C616" s="249" t="s">
        <v>601</v>
      </c>
      <c r="D616" s="239" t="s">
        <v>368</v>
      </c>
      <c r="E616" s="240">
        <v>85</v>
      </c>
      <c r="F616" s="241"/>
      <c r="G616" s="242">
        <f>ROUND(E616*F616,2)</f>
        <v>0</v>
      </c>
      <c r="H616" s="241"/>
      <c r="I616" s="242">
        <f>ROUND(E616*H616,2)</f>
        <v>0</v>
      </c>
      <c r="J616" s="241"/>
      <c r="K616" s="242">
        <f>ROUND(E616*J616,2)</f>
        <v>0</v>
      </c>
      <c r="L616" s="242">
        <v>21</v>
      </c>
      <c r="M616" s="242">
        <f>G616*(1+L616/100)</f>
        <v>0</v>
      </c>
      <c r="N616" s="242">
        <v>0</v>
      </c>
      <c r="O616" s="242">
        <f>ROUND(E616*N616,2)</f>
        <v>0</v>
      </c>
      <c r="P616" s="242">
        <v>0</v>
      </c>
      <c r="Q616" s="242">
        <f>ROUND(E616*P616,2)</f>
        <v>0</v>
      </c>
      <c r="R616" s="242"/>
      <c r="S616" s="242" t="s">
        <v>230</v>
      </c>
      <c r="T616" s="243" t="s">
        <v>231</v>
      </c>
      <c r="U616" s="219">
        <v>0</v>
      </c>
      <c r="V616" s="219">
        <f>ROUND(E616*U616,2)</f>
        <v>0</v>
      </c>
      <c r="W616" s="219"/>
      <c r="X616" s="219" t="s">
        <v>297</v>
      </c>
      <c r="Y616" s="210"/>
      <c r="Z616" s="210"/>
      <c r="AA616" s="210"/>
      <c r="AB616" s="210"/>
      <c r="AC616" s="210"/>
      <c r="AD616" s="210"/>
      <c r="AE616" s="210"/>
      <c r="AF616" s="210"/>
      <c r="AG616" s="210" t="s">
        <v>298</v>
      </c>
      <c r="AH616" s="210"/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  <c r="BA616" s="210"/>
      <c r="BB616" s="210"/>
      <c r="BC616" s="210"/>
      <c r="BD616" s="210"/>
      <c r="BE616" s="210"/>
      <c r="BF616" s="210"/>
      <c r="BG616" s="210"/>
      <c r="BH616" s="210"/>
    </row>
    <row r="617" spans="1:60" ht="22.5" outlineLevel="1" x14ac:dyDescent="0.2">
      <c r="A617" s="237">
        <v>248</v>
      </c>
      <c r="B617" s="238" t="s">
        <v>602</v>
      </c>
      <c r="C617" s="249" t="s">
        <v>603</v>
      </c>
      <c r="D617" s="239" t="s">
        <v>368</v>
      </c>
      <c r="E617" s="240">
        <v>80</v>
      </c>
      <c r="F617" s="241"/>
      <c r="G617" s="242">
        <f>ROUND(E617*F617,2)</f>
        <v>0</v>
      </c>
      <c r="H617" s="241"/>
      <c r="I617" s="242">
        <f>ROUND(E617*H617,2)</f>
        <v>0</v>
      </c>
      <c r="J617" s="241"/>
      <c r="K617" s="242">
        <f>ROUND(E617*J617,2)</f>
        <v>0</v>
      </c>
      <c r="L617" s="242">
        <v>21</v>
      </c>
      <c r="M617" s="242">
        <f>G617*(1+L617/100)</f>
        <v>0</v>
      </c>
      <c r="N617" s="242">
        <v>0</v>
      </c>
      <c r="O617" s="242">
        <f>ROUND(E617*N617,2)</f>
        <v>0</v>
      </c>
      <c r="P617" s="242">
        <v>0</v>
      </c>
      <c r="Q617" s="242">
        <f>ROUND(E617*P617,2)</f>
        <v>0</v>
      </c>
      <c r="R617" s="242"/>
      <c r="S617" s="242" t="s">
        <v>230</v>
      </c>
      <c r="T617" s="243" t="s">
        <v>231</v>
      </c>
      <c r="U617" s="219">
        <v>0</v>
      </c>
      <c r="V617" s="219">
        <f>ROUND(E617*U617,2)</f>
        <v>0</v>
      </c>
      <c r="W617" s="219"/>
      <c r="X617" s="219" t="s">
        <v>297</v>
      </c>
      <c r="Y617" s="210"/>
      <c r="Z617" s="210"/>
      <c r="AA617" s="210"/>
      <c r="AB617" s="210"/>
      <c r="AC617" s="210"/>
      <c r="AD617" s="210"/>
      <c r="AE617" s="210"/>
      <c r="AF617" s="210"/>
      <c r="AG617" s="210" t="s">
        <v>298</v>
      </c>
      <c r="AH617" s="210"/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  <c r="BA617" s="210"/>
      <c r="BB617" s="210"/>
      <c r="BC617" s="210"/>
      <c r="BD617" s="210"/>
      <c r="BE617" s="210"/>
      <c r="BF617" s="210"/>
      <c r="BG617" s="210"/>
      <c r="BH617" s="210"/>
    </row>
    <row r="618" spans="1:60" ht="22.5" outlineLevel="1" x14ac:dyDescent="0.2">
      <c r="A618" s="237">
        <v>249</v>
      </c>
      <c r="B618" s="238" t="s">
        <v>1828</v>
      </c>
      <c r="C618" s="249" t="s">
        <v>1829</v>
      </c>
      <c r="D618" s="239" t="s">
        <v>368</v>
      </c>
      <c r="E618" s="240">
        <v>15</v>
      </c>
      <c r="F618" s="241"/>
      <c r="G618" s="242">
        <f>ROUND(E618*F618,2)</f>
        <v>0</v>
      </c>
      <c r="H618" s="241"/>
      <c r="I618" s="242">
        <f>ROUND(E618*H618,2)</f>
        <v>0</v>
      </c>
      <c r="J618" s="241"/>
      <c r="K618" s="242">
        <f>ROUND(E618*J618,2)</f>
        <v>0</v>
      </c>
      <c r="L618" s="242">
        <v>21</v>
      </c>
      <c r="M618" s="242">
        <f>G618*(1+L618/100)</f>
        <v>0</v>
      </c>
      <c r="N618" s="242">
        <v>0</v>
      </c>
      <c r="O618" s="242">
        <f>ROUND(E618*N618,2)</f>
        <v>0</v>
      </c>
      <c r="P618" s="242">
        <v>0</v>
      </c>
      <c r="Q618" s="242">
        <f>ROUND(E618*P618,2)</f>
        <v>0</v>
      </c>
      <c r="R618" s="242"/>
      <c r="S618" s="242" t="s">
        <v>230</v>
      </c>
      <c r="T618" s="243" t="s">
        <v>231</v>
      </c>
      <c r="U618" s="219">
        <v>0</v>
      </c>
      <c r="V618" s="219">
        <f>ROUND(E618*U618,2)</f>
        <v>0</v>
      </c>
      <c r="W618" s="219"/>
      <c r="X618" s="219" t="s">
        <v>297</v>
      </c>
      <c r="Y618" s="210"/>
      <c r="Z618" s="210"/>
      <c r="AA618" s="210"/>
      <c r="AB618" s="210"/>
      <c r="AC618" s="210"/>
      <c r="AD618" s="210"/>
      <c r="AE618" s="210"/>
      <c r="AF618" s="210"/>
      <c r="AG618" s="210" t="s">
        <v>298</v>
      </c>
      <c r="AH618" s="210"/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  <c r="BA618" s="210"/>
      <c r="BB618" s="210"/>
      <c r="BC618" s="210"/>
      <c r="BD618" s="210"/>
      <c r="BE618" s="210"/>
      <c r="BF618" s="210"/>
      <c r="BG618" s="210"/>
      <c r="BH618" s="210"/>
    </row>
    <row r="619" spans="1:60" ht="22.5" outlineLevel="1" x14ac:dyDescent="0.2">
      <c r="A619" s="237">
        <v>250</v>
      </c>
      <c r="B619" s="238" t="s">
        <v>604</v>
      </c>
      <c r="C619" s="249" t="s">
        <v>605</v>
      </c>
      <c r="D619" s="239" t="s">
        <v>368</v>
      </c>
      <c r="E619" s="240">
        <v>40</v>
      </c>
      <c r="F619" s="241"/>
      <c r="G619" s="242">
        <f>ROUND(E619*F619,2)</f>
        <v>0</v>
      </c>
      <c r="H619" s="241"/>
      <c r="I619" s="242">
        <f>ROUND(E619*H619,2)</f>
        <v>0</v>
      </c>
      <c r="J619" s="241"/>
      <c r="K619" s="242">
        <f>ROUND(E619*J619,2)</f>
        <v>0</v>
      </c>
      <c r="L619" s="242">
        <v>21</v>
      </c>
      <c r="M619" s="242">
        <f>G619*(1+L619/100)</f>
        <v>0</v>
      </c>
      <c r="N619" s="242">
        <v>0</v>
      </c>
      <c r="O619" s="242">
        <f>ROUND(E619*N619,2)</f>
        <v>0</v>
      </c>
      <c r="P619" s="242">
        <v>0</v>
      </c>
      <c r="Q619" s="242">
        <f>ROUND(E619*P619,2)</f>
        <v>0</v>
      </c>
      <c r="R619" s="242"/>
      <c r="S619" s="242" t="s">
        <v>230</v>
      </c>
      <c r="T619" s="243" t="s">
        <v>231</v>
      </c>
      <c r="U619" s="219">
        <v>0</v>
      </c>
      <c r="V619" s="219">
        <f>ROUND(E619*U619,2)</f>
        <v>0</v>
      </c>
      <c r="W619" s="219"/>
      <c r="X619" s="219" t="s">
        <v>297</v>
      </c>
      <c r="Y619" s="210"/>
      <c r="Z619" s="210"/>
      <c r="AA619" s="210"/>
      <c r="AB619" s="210"/>
      <c r="AC619" s="210"/>
      <c r="AD619" s="210"/>
      <c r="AE619" s="210"/>
      <c r="AF619" s="210"/>
      <c r="AG619" s="210" t="s">
        <v>298</v>
      </c>
      <c r="AH619" s="210"/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  <c r="BA619" s="210"/>
      <c r="BB619" s="210"/>
      <c r="BC619" s="210"/>
      <c r="BD619" s="210"/>
      <c r="BE619" s="210"/>
      <c r="BF619" s="210"/>
      <c r="BG619" s="210"/>
      <c r="BH619" s="210"/>
    </row>
    <row r="620" spans="1:60" ht="22.5" outlineLevel="1" x14ac:dyDescent="0.2">
      <c r="A620" s="237">
        <v>251</v>
      </c>
      <c r="B620" s="238" t="s">
        <v>606</v>
      </c>
      <c r="C620" s="249" t="s">
        <v>607</v>
      </c>
      <c r="D620" s="239" t="s">
        <v>368</v>
      </c>
      <c r="E620" s="240">
        <v>30</v>
      </c>
      <c r="F620" s="241"/>
      <c r="G620" s="242">
        <f>ROUND(E620*F620,2)</f>
        <v>0</v>
      </c>
      <c r="H620" s="241"/>
      <c r="I620" s="242">
        <f>ROUND(E620*H620,2)</f>
        <v>0</v>
      </c>
      <c r="J620" s="241"/>
      <c r="K620" s="242">
        <f>ROUND(E620*J620,2)</f>
        <v>0</v>
      </c>
      <c r="L620" s="242">
        <v>21</v>
      </c>
      <c r="M620" s="242">
        <f>G620*(1+L620/100)</f>
        <v>0</v>
      </c>
      <c r="N620" s="242">
        <v>0</v>
      </c>
      <c r="O620" s="242">
        <f>ROUND(E620*N620,2)</f>
        <v>0</v>
      </c>
      <c r="P620" s="242">
        <v>0</v>
      </c>
      <c r="Q620" s="242">
        <f>ROUND(E620*P620,2)</f>
        <v>0</v>
      </c>
      <c r="R620" s="242"/>
      <c r="S620" s="242" t="s">
        <v>230</v>
      </c>
      <c r="T620" s="243" t="s">
        <v>231</v>
      </c>
      <c r="U620" s="219">
        <v>0</v>
      </c>
      <c r="V620" s="219">
        <f>ROUND(E620*U620,2)</f>
        <v>0</v>
      </c>
      <c r="W620" s="219"/>
      <c r="X620" s="219" t="s">
        <v>297</v>
      </c>
      <c r="Y620" s="210"/>
      <c r="Z620" s="210"/>
      <c r="AA620" s="210"/>
      <c r="AB620" s="210"/>
      <c r="AC620" s="210"/>
      <c r="AD620" s="210"/>
      <c r="AE620" s="210"/>
      <c r="AF620" s="210"/>
      <c r="AG620" s="210" t="s">
        <v>298</v>
      </c>
      <c r="AH620" s="210"/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  <c r="BA620" s="210"/>
      <c r="BB620" s="210"/>
      <c r="BC620" s="210"/>
      <c r="BD620" s="210"/>
      <c r="BE620" s="210"/>
      <c r="BF620" s="210"/>
      <c r="BG620" s="210"/>
      <c r="BH620" s="210"/>
    </row>
    <row r="621" spans="1:60" ht="22.5" outlineLevel="1" x14ac:dyDescent="0.2">
      <c r="A621" s="237">
        <v>252</v>
      </c>
      <c r="B621" s="238" t="s">
        <v>1830</v>
      </c>
      <c r="C621" s="249" t="s">
        <v>1831</v>
      </c>
      <c r="D621" s="239" t="s">
        <v>368</v>
      </c>
      <c r="E621" s="240">
        <v>30</v>
      </c>
      <c r="F621" s="241"/>
      <c r="G621" s="242">
        <f>ROUND(E621*F621,2)</f>
        <v>0</v>
      </c>
      <c r="H621" s="241"/>
      <c r="I621" s="242">
        <f>ROUND(E621*H621,2)</f>
        <v>0</v>
      </c>
      <c r="J621" s="241"/>
      <c r="K621" s="242">
        <f>ROUND(E621*J621,2)</f>
        <v>0</v>
      </c>
      <c r="L621" s="242">
        <v>21</v>
      </c>
      <c r="M621" s="242">
        <f>G621*(1+L621/100)</f>
        <v>0</v>
      </c>
      <c r="N621" s="242">
        <v>0</v>
      </c>
      <c r="O621" s="242">
        <f>ROUND(E621*N621,2)</f>
        <v>0</v>
      </c>
      <c r="P621" s="242">
        <v>0</v>
      </c>
      <c r="Q621" s="242">
        <f>ROUND(E621*P621,2)</f>
        <v>0</v>
      </c>
      <c r="R621" s="242"/>
      <c r="S621" s="242" t="s">
        <v>230</v>
      </c>
      <c r="T621" s="243" t="s">
        <v>231</v>
      </c>
      <c r="U621" s="219">
        <v>0</v>
      </c>
      <c r="V621" s="219">
        <f>ROUND(E621*U621,2)</f>
        <v>0</v>
      </c>
      <c r="W621" s="219"/>
      <c r="X621" s="219" t="s">
        <v>297</v>
      </c>
      <c r="Y621" s="210"/>
      <c r="Z621" s="210"/>
      <c r="AA621" s="210"/>
      <c r="AB621" s="210"/>
      <c r="AC621" s="210"/>
      <c r="AD621" s="210"/>
      <c r="AE621" s="210"/>
      <c r="AF621" s="210"/>
      <c r="AG621" s="210" t="s">
        <v>298</v>
      </c>
      <c r="AH621" s="210"/>
      <c r="AI621" s="210"/>
      <c r="AJ621" s="210"/>
      <c r="AK621" s="210"/>
      <c r="AL621" s="210"/>
      <c r="AM621" s="210"/>
      <c r="AN621" s="210"/>
      <c r="AO621" s="210"/>
      <c r="AP621" s="210"/>
      <c r="AQ621" s="210"/>
      <c r="AR621" s="210"/>
      <c r="AS621" s="210"/>
      <c r="AT621" s="210"/>
      <c r="AU621" s="210"/>
      <c r="AV621" s="210"/>
      <c r="AW621" s="210"/>
      <c r="AX621" s="210"/>
      <c r="AY621" s="210"/>
      <c r="AZ621" s="210"/>
      <c r="BA621" s="210"/>
      <c r="BB621" s="210"/>
      <c r="BC621" s="210"/>
      <c r="BD621" s="210"/>
      <c r="BE621" s="210"/>
      <c r="BF621" s="210"/>
      <c r="BG621" s="210"/>
      <c r="BH621" s="210"/>
    </row>
    <row r="622" spans="1:60" ht="22.5" outlineLevel="1" x14ac:dyDescent="0.2">
      <c r="A622" s="237">
        <v>253</v>
      </c>
      <c r="B622" s="238" t="s">
        <v>1832</v>
      </c>
      <c r="C622" s="249" t="s">
        <v>1833</v>
      </c>
      <c r="D622" s="239" t="s">
        <v>368</v>
      </c>
      <c r="E622" s="240">
        <v>30</v>
      </c>
      <c r="F622" s="241"/>
      <c r="G622" s="242">
        <f>ROUND(E622*F622,2)</f>
        <v>0</v>
      </c>
      <c r="H622" s="241"/>
      <c r="I622" s="242">
        <f>ROUND(E622*H622,2)</f>
        <v>0</v>
      </c>
      <c r="J622" s="241"/>
      <c r="K622" s="242">
        <f>ROUND(E622*J622,2)</f>
        <v>0</v>
      </c>
      <c r="L622" s="242">
        <v>21</v>
      </c>
      <c r="M622" s="242">
        <f>G622*(1+L622/100)</f>
        <v>0</v>
      </c>
      <c r="N622" s="242">
        <v>0</v>
      </c>
      <c r="O622" s="242">
        <f>ROUND(E622*N622,2)</f>
        <v>0</v>
      </c>
      <c r="P622" s="242">
        <v>0</v>
      </c>
      <c r="Q622" s="242">
        <f>ROUND(E622*P622,2)</f>
        <v>0</v>
      </c>
      <c r="R622" s="242"/>
      <c r="S622" s="242" t="s">
        <v>230</v>
      </c>
      <c r="T622" s="243" t="s">
        <v>231</v>
      </c>
      <c r="U622" s="219">
        <v>0</v>
      </c>
      <c r="V622" s="219">
        <f>ROUND(E622*U622,2)</f>
        <v>0</v>
      </c>
      <c r="W622" s="219"/>
      <c r="X622" s="219" t="s">
        <v>297</v>
      </c>
      <c r="Y622" s="210"/>
      <c r="Z622" s="210"/>
      <c r="AA622" s="210"/>
      <c r="AB622" s="210"/>
      <c r="AC622" s="210"/>
      <c r="AD622" s="210"/>
      <c r="AE622" s="210"/>
      <c r="AF622" s="210"/>
      <c r="AG622" s="210" t="s">
        <v>298</v>
      </c>
      <c r="AH622" s="210"/>
      <c r="AI622" s="210"/>
      <c r="AJ622" s="210"/>
      <c r="AK622" s="210"/>
      <c r="AL622" s="210"/>
      <c r="AM622" s="210"/>
      <c r="AN622" s="210"/>
      <c r="AO622" s="210"/>
      <c r="AP622" s="210"/>
      <c r="AQ622" s="210"/>
      <c r="AR622" s="210"/>
      <c r="AS622" s="210"/>
      <c r="AT622" s="210"/>
      <c r="AU622" s="210"/>
      <c r="AV622" s="210"/>
      <c r="AW622" s="210"/>
      <c r="AX622" s="210"/>
      <c r="AY622" s="210"/>
      <c r="AZ622" s="210"/>
      <c r="BA622" s="210"/>
      <c r="BB622" s="210"/>
      <c r="BC622" s="210"/>
      <c r="BD622" s="210"/>
      <c r="BE622" s="210"/>
      <c r="BF622" s="210"/>
      <c r="BG622" s="210"/>
      <c r="BH622" s="210"/>
    </row>
    <row r="623" spans="1:60" outlineLevel="1" x14ac:dyDescent="0.2">
      <c r="A623" s="237">
        <v>254</v>
      </c>
      <c r="B623" s="238" t="s">
        <v>608</v>
      </c>
      <c r="C623" s="249" t="s">
        <v>609</v>
      </c>
      <c r="D623" s="239" t="s">
        <v>368</v>
      </c>
      <c r="E623" s="240">
        <v>85</v>
      </c>
      <c r="F623" s="241"/>
      <c r="G623" s="242">
        <f>ROUND(E623*F623,2)</f>
        <v>0</v>
      </c>
      <c r="H623" s="241"/>
      <c r="I623" s="242">
        <f>ROUND(E623*H623,2)</f>
        <v>0</v>
      </c>
      <c r="J623" s="241"/>
      <c r="K623" s="242">
        <f>ROUND(E623*J623,2)</f>
        <v>0</v>
      </c>
      <c r="L623" s="242">
        <v>21</v>
      </c>
      <c r="M623" s="242">
        <f>G623*(1+L623/100)</f>
        <v>0</v>
      </c>
      <c r="N623" s="242">
        <v>0</v>
      </c>
      <c r="O623" s="242">
        <f>ROUND(E623*N623,2)</f>
        <v>0</v>
      </c>
      <c r="P623" s="242">
        <v>0</v>
      </c>
      <c r="Q623" s="242">
        <f>ROUND(E623*P623,2)</f>
        <v>0</v>
      </c>
      <c r="R623" s="242"/>
      <c r="S623" s="242" t="s">
        <v>230</v>
      </c>
      <c r="T623" s="243" t="s">
        <v>231</v>
      </c>
      <c r="U623" s="219">
        <v>0</v>
      </c>
      <c r="V623" s="219">
        <f>ROUND(E623*U623,2)</f>
        <v>0</v>
      </c>
      <c r="W623" s="219"/>
      <c r="X623" s="219" t="s">
        <v>297</v>
      </c>
      <c r="Y623" s="210"/>
      <c r="Z623" s="210"/>
      <c r="AA623" s="210"/>
      <c r="AB623" s="210"/>
      <c r="AC623" s="210"/>
      <c r="AD623" s="210"/>
      <c r="AE623" s="210"/>
      <c r="AF623" s="210"/>
      <c r="AG623" s="210" t="s">
        <v>298</v>
      </c>
      <c r="AH623" s="210"/>
      <c r="AI623" s="210"/>
      <c r="AJ623" s="210"/>
      <c r="AK623" s="210"/>
      <c r="AL623" s="210"/>
      <c r="AM623" s="210"/>
      <c r="AN623" s="210"/>
      <c r="AO623" s="210"/>
      <c r="AP623" s="210"/>
      <c r="AQ623" s="210"/>
      <c r="AR623" s="210"/>
      <c r="AS623" s="210"/>
      <c r="AT623" s="210"/>
      <c r="AU623" s="210"/>
      <c r="AV623" s="210"/>
      <c r="AW623" s="210"/>
      <c r="AX623" s="210"/>
      <c r="AY623" s="210"/>
      <c r="AZ623" s="210"/>
      <c r="BA623" s="210"/>
      <c r="BB623" s="210"/>
      <c r="BC623" s="210"/>
      <c r="BD623" s="210"/>
      <c r="BE623" s="210"/>
      <c r="BF623" s="210"/>
      <c r="BG623" s="210"/>
      <c r="BH623" s="210"/>
    </row>
    <row r="624" spans="1:60" outlineLevel="1" x14ac:dyDescent="0.2">
      <c r="A624" s="237">
        <v>255</v>
      </c>
      <c r="B624" s="238" t="s">
        <v>610</v>
      </c>
      <c r="C624" s="249" t="s">
        <v>611</v>
      </c>
      <c r="D624" s="239" t="s">
        <v>368</v>
      </c>
      <c r="E624" s="240">
        <v>80</v>
      </c>
      <c r="F624" s="241"/>
      <c r="G624" s="242">
        <f>ROUND(E624*F624,2)</f>
        <v>0</v>
      </c>
      <c r="H624" s="241"/>
      <c r="I624" s="242">
        <f>ROUND(E624*H624,2)</f>
        <v>0</v>
      </c>
      <c r="J624" s="241"/>
      <c r="K624" s="242">
        <f>ROUND(E624*J624,2)</f>
        <v>0</v>
      </c>
      <c r="L624" s="242">
        <v>21</v>
      </c>
      <c r="M624" s="242">
        <f>G624*(1+L624/100)</f>
        <v>0</v>
      </c>
      <c r="N624" s="242">
        <v>0</v>
      </c>
      <c r="O624" s="242">
        <f>ROUND(E624*N624,2)</f>
        <v>0</v>
      </c>
      <c r="P624" s="242">
        <v>0</v>
      </c>
      <c r="Q624" s="242">
        <f>ROUND(E624*P624,2)</f>
        <v>0</v>
      </c>
      <c r="R624" s="242"/>
      <c r="S624" s="242" t="s">
        <v>230</v>
      </c>
      <c r="T624" s="243" t="s">
        <v>231</v>
      </c>
      <c r="U624" s="219">
        <v>0</v>
      </c>
      <c r="V624" s="219">
        <f>ROUND(E624*U624,2)</f>
        <v>0</v>
      </c>
      <c r="W624" s="219"/>
      <c r="X624" s="219" t="s">
        <v>297</v>
      </c>
      <c r="Y624" s="210"/>
      <c r="Z624" s="210"/>
      <c r="AA624" s="210"/>
      <c r="AB624" s="210"/>
      <c r="AC624" s="210"/>
      <c r="AD624" s="210"/>
      <c r="AE624" s="210"/>
      <c r="AF624" s="210"/>
      <c r="AG624" s="210" t="s">
        <v>298</v>
      </c>
      <c r="AH624" s="210"/>
      <c r="AI624" s="210"/>
      <c r="AJ624" s="210"/>
      <c r="AK624" s="210"/>
      <c r="AL624" s="210"/>
      <c r="AM624" s="210"/>
      <c r="AN624" s="210"/>
      <c r="AO624" s="210"/>
      <c r="AP624" s="210"/>
      <c r="AQ624" s="210"/>
      <c r="AR624" s="210"/>
      <c r="AS624" s="210"/>
      <c r="AT624" s="210"/>
      <c r="AU624" s="210"/>
      <c r="AV624" s="210"/>
      <c r="AW624" s="210"/>
      <c r="AX624" s="210"/>
      <c r="AY624" s="210"/>
      <c r="AZ624" s="210"/>
      <c r="BA624" s="210"/>
      <c r="BB624" s="210"/>
      <c r="BC624" s="210"/>
      <c r="BD624" s="210"/>
      <c r="BE624" s="210"/>
      <c r="BF624" s="210"/>
      <c r="BG624" s="210"/>
      <c r="BH624" s="210"/>
    </row>
    <row r="625" spans="1:60" outlineLevel="1" x14ac:dyDescent="0.2">
      <c r="A625" s="237">
        <v>256</v>
      </c>
      <c r="B625" s="238" t="s">
        <v>612</v>
      </c>
      <c r="C625" s="249" t="s">
        <v>613</v>
      </c>
      <c r="D625" s="239" t="s">
        <v>368</v>
      </c>
      <c r="E625" s="240">
        <v>40</v>
      </c>
      <c r="F625" s="241"/>
      <c r="G625" s="242">
        <f>ROUND(E625*F625,2)</f>
        <v>0</v>
      </c>
      <c r="H625" s="241"/>
      <c r="I625" s="242">
        <f>ROUND(E625*H625,2)</f>
        <v>0</v>
      </c>
      <c r="J625" s="241"/>
      <c r="K625" s="242">
        <f>ROUND(E625*J625,2)</f>
        <v>0</v>
      </c>
      <c r="L625" s="242">
        <v>21</v>
      </c>
      <c r="M625" s="242">
        <f>G625*(1+L625/100)</f>
        <v>0</v>
      </c>
      <c r="N625" s="242">
        <v>0</v>
      </c>
      <c r="O625" s="242">
        <f>ROUND(E625*N625,2)</f>
        <v>0</v>
      </c>
      <c r="P625" s="242">
        <v>0</v>
      </c>
      <c r="Q625" s="242">
        <f>ROUND(E625*P625,2)</f>
        <v>0</v>
      </c>
      <c r="R625" s="242"/>
      <c r="S625" s="242" t="s">
        <v>230</v>
      </c>
      <c r="T625" s="243" t="s">
        <v>231</v>
      </c>
      <c r="U625" s="219">
        <v>0</v>
      </c>
      <c r="V625" s="219">
        <f>ROUND(E625*U625,2)</f>
        <v>0</v>
      </c>
      <c r="W625" s="219"/>
      <c r="X625" s="219" t="s">
        <v>297</v>
      </c>
      <c r="Y625" s="210"/>
      <c r="Z625" s="210"/>
      <c r="AA625" s="210"/>
      <c r="AB625" s="210"/>
      <c r="AC625" s="210"/>
      <c r="AD625" s="210"/>
      <c r="AE625" s="210"/>
      <c r="AF625" s="210"/>
      <c r="AG625" s="210" t="s">
        <v>298</v>
      </c>
      <c r="AH625" s="210"/>
      <c r="AI625" s="210"/>
      <c r="AJ625" s="210"/>
      <c r="AK625" s="210"/>
      <c r="AL625" s="210"/>
      <c r="AM625" s="210"/>
      <c r="AN625" s="210"/>
      <c r="AO625" s="210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  <c r="BA625" s="210"/>
      <c r="BB625" s="210"/>
      <c r="BC625" s="210"/>
      <c r="BD625" s="210"/>
      <c r="BE625" s="210"/>
      <c r="BF625" s="210"/>
      <c r="BG625" s="210"/>
      <c r="BH625" s="210"/>
    </row>
    <row r="626" spans="1:60" outlineLevel="1" x14ac:dyDescent="0.2">
      <c r="A626" s="237">
        <v>257</v>
      </c>
      <c r="B626" s="238" t="s">
        <v>614</v>
      </c>
      <c r="C626" s="249" t="s">
        <v>615</v>
      </c>
      <c r="D626" s="239" t="s">
        <v>368</v>
      </c>
      <c r="E626" s="240">
        <v>30</v>
      </c>
      <c r="F626" s="241"/>
      <c r="G626" s="242">
        <f>ROUND(E626*F626,2)</f>
        <v>0</v>
      </c>
      <c r="H626" s="241"/>
      <c r="I626" s="242">
        <f>ROUND(E626*H626,2)</f>
        <v>0</v>
      </c>
      <c r="J626" s="241"/>
      <c r="K626" s="242">
        <f>ROUND(E626*J626,2)</f>
        <v>0</v>
      </c>
      <c r="L626" s="242">
        <v>21</v>
      </c>
      <c r="M626" s="242">
        <f>G626*(1+L626/100)</f>
        <v>0</v>
      </c>
      <c r="N626" s="242">
        <v>0</v>
      </c>
      <c r="O626" s="242">
        <f>ROUND(E626*N626,2)</f>
        <v>0</v>
      </c>
      <c r="P626" s="242">
        <v>0</v>
      </c>
      <c r="Q626" s="242">
        <f>ROUND(E626*P626,2)</f>
        <v>0</v>
      </c>
      <c r="R626" s="242"/>
      <c r="S626" s="242" t="s">
        <v>230</v>
      </c>
      <c r="T626" s="243" t="s">
        <v>231</v>
      </c>
      <c r="U626" s="219">
        <v>0</v>
      </c>
      <c r="V626" s="219">
        <f>ROUND(E626*U626,2)</f>
        <v>0</v>
      </c>
      <c r="W626" s="219"/>
      <c r="X626" s="219" t="s">
        <v>297</v>
      </c>
      <c r="Y626" s="210"/>
      <c r="Z626" s="210"/>
      <c r="AA626" s="210"/>
      <c r="AB626" s="210"/>
      <c r="AC626" s="210"/>
      <c r="AD626" s="210"/>
      <c r="AE626" s="210"/>
      <c r="AF626" s="210"/>
      <c r="AG626" s="210" t="s">
        <v>298</v>
      </c>
      <c r="AH626" s="210"/>
      <c r="AI626" s="210"/>
      <c r="AJ626" s="210"/>
      <c r="AK626" s="210"/>
      <c r="AL626" s="210"/>
      <c r="AM626" s="210"/>
      <c r="AN626" s="210"/>
      <c r="AO626" s="210"/>
      <c r="AP626" s="210"/>
      <c r="AQ626" s="210"/>
      <c r="AR626" s="210"/>
      <c r="AS626" s="210"/>
      <c r="AT626" s="210"/>
      <c r="AU626" s="210"/>
      <c r="AV626" s="210"/>
      <c r="AW626" s="210"/>
      <c r="AX626" s="210"/>
      <c r="AY626" s="210"/>
      <c r="AZ626" s="210"/>
      <c r="BA626" s="210"/>
      <c r="BB626" s="210"/>
      <c r="BC626" s="210"/>
      <c r="BD626" s="210"/>
      <c r="BE626" s="210"/>
      <c r="BF626" s="210"/>
      <c r="BG626" s="210"/>
      <c r="BH626" s="210"/>
    </row>
    <row r="627" spans="1:60" outlineLevel="1" x14ac:dyDescent="0.2">
      <c r="A627" s="237">
        <v>258</v>
      </c>
      <c r="B627" s="238" t="s">
        <v>1834</v>
      </c>
      <c r="C627" s="249" t="s">
        <v>1835</v>
      </c>
      <c r="D627" s="239" t="s">
        <v>371</v>
      </c>
      <c r="E627" s="240">
        <v>7</v>
      </c>
      <c r="F627" s="241"/>
      <c r="G627" s="242">
        <f>ROUND(E627*F627,2)</f>
        <v>0</v>
      </c>
      <c r="H627" s="241"/>
      <c r="I627" s="242">
        <f>ROUND(E627*H627,2)</f>
        <v>0</v>
      </c>
      <c r="J627" s="241"/>
      <c r="K627" s="242">
        <f>ROUND(E627*J627,2)</f>
        <v>0</v>
      </c>
      <c r="L627" s="242">
        <v>21</v>
      </c>
      <c r="M627" s="242">
        <f>G627*(1+L627/100)</f>
        <v>0</v>
      </c>
      <c r="N627" s="242">
        <v>0</v>
      </c>
      <c r="O627" s="242">
        <f>ROUND(E627*N627,2)</f>
        <v>0</v>
      </c>
      <c r="P627" s="242">
        <v>0</v>
      </c>
      <c r="Q627" s="242">
        <f>ROUND(E627*P627,2)</f>
        <v>0</v>
      </c>
      <c r="R627" s="242"/>
      <c r="S627" s="242" t="s">
        <v>230</v>
      </c>
      <c r="T627" s="243" t="s">
        <v>231</v>
      </c>
      <c r="U627" s="219">
        <v>0</v>
      </c>
      <c r="V627" s="219">
        <f>ROUND(E627*U627,2)</f>
        <v>0</v>
      </c>
      <c r="W627" s="219"/>
      <c r="X627" s="219" t="s">
        <v>297</v>
      </c>
      <c r="Y627" s="210"/>
      <c r="Z627" s="210"/>
      <c r="AA627" s="210"/>
      <c r="AB627" s="210"/>
      <c r="AC627" s="210"/>
      <c r="AD627" s="210"/>
      <c r="AE627" s="210"/>
      <c r="AF627" s="210"/>
      <c r="AG627" s="210" t="s">
        <v>298</v>
      </c>
      <c r="AH627" s="210"/>
      <c r="AI627" s="210"/>
      <c r="AJ627" s="210"/>
      <c r="AK627" s="210"/>
      <c r="AL627" s="210"/>
      <c r="AM627" s="210"/>
      <c r="AN627" s="210"/>
      <c r="AO627" s="210"/>
      <c r="AP627" s="210"/>
      <c r="AQ627" s="210"/>
      <c r="AR627" s="210"/>
      <c r="AS627" s="210"/>
      <c r="AT627" s="210"/>
      <c r="AU627" s="210"/>
      <c r="AV627" s="210"/>
      <c r="AW627" s="210"/>
      <c r="AX627" s="210"/>
      <c r="AY627" s="210"/>
      <c r="AZ627" s="210"/>
      <c r="BA627" s="210"/>
      <c r="BB627" s="210"/>
      <c r="BC627" s="210"/>
      <c r="BD627" s="210"/>
      <c r="BE627" s="210"/>
      <c r="BF627" s="210"/>
      <c r="BG627" s="210"/>
      <c r="BH627" s="210"/>
    </row>
    <row r="628" spans="1:60" outlineLevel="1" x14ac:dyDescent="0.2">
      <c r="A628" s="237">
        <v>259</v>
      </c>
      <c r="B628" s="238" t="s">
        <v>1836</v>
      </c>
      <c r="C628" s="249" t="s">
        <v>1837</v>
      </c>
      <c r="D628" s="239" t="s">
        <v>371</v>
      </c>
      <c r="E628" s="240">
        <v>1</v>
      </c>
      <c r="F628" s="241"/>
      <c r="G628" s="242">
        <f>ROUND(E628*F628,2)</f>
        <v>0</v>
      </c>
      <c r="H628" s="241"/>
      <c r="I628" s="242">
        <f>ROUND(E628*H628,2)</f>
        <v>0</v>
      </c>
      <c r="J628" s="241"/>
      <c r="K628" s="242">
        <f>ROUND(E628*J628,2)</f>
        <v>0</v>
      </c>
      <c r="L628" s="242">
        <v>21</v>
      </c>
      <c r="M628" s="242">
        <f>G628*(1+L628/100)</f>
        <v>0</v>
      </c>
      <c r="N628" s="242">
        <v>0</v>
      </c>
      <c r="O628" s="242">
        <f>ROUND(E628*N628,2)</f>
        <v>0</v>
      </c>
      <c r="P628" s="242">
        <v>0</v>
      </c>
      <c r="Q628" s="242">
        <f>ROUND(E628*P628,2)</f>
        <v>0</v>
      </c>
      <c r="R628" s="242"/>
      <c r="S628" s="242" t="s">
        <v>230</v>
      </c>
      <c r="T628" s="243" t="s">
        <v>231</v>
      </c>
      <c r="U628" s="219">
        <v>0</v>
      </c>
      <c r="V628" s="219">
        <f>ROUND(E628*U628,2)</f>
        <v>0</v>
      </c>
      <c r="W628" s="219"/>
      <c r="X628" s="219" t="s">
        <v>297</v>
      </c>
      <c r="Y628" s="210"/>
      <c r="Z628" s="210"/>
      <c r="AA628" s="210"/>
      <c r="AB628" s="210"/>
      <c r="AC628" s="210"/>
      <c r="AD628" s="210"/>
      <c r="AE628" s="210"/>
      <c r="AF628" s="210"/>
      <c r="AG628" s="210" t="s">
        <v>298</v>
      </c>
      <c r="AH628" s="210"/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  <c r="BA628" s="210"/>
      <c r="BB628" s="210"/>
      <c r="BC628" s="210"/>
      <c r="BD628" s="210"/>
      <c r="BE628" s="210"/>
      <c r="BF628" s="210"/>
      <c r="BG628" s="210"/>
      <c r="BH628" s="210"/>
    </row>
    <row r="629" spans="1:60" outlineLevel="1" x14ac:dyDescent="0.2">
      <c r="A629" s="237">
        <v>260</v>
      </c>
      <c r="B629" s="238" t="s">
        <v>1838</v>
      </c>
      <c r="C629" s="249" t="s">
        <v>1839</v>
      </c>
      <c r="D629" s="239" t="s">
        <v>371</v>
      </c>
      <c r="E629" s="240">
        <v>5</v>
      </c>
      <c r="F629" s="241"/>
      <c r="G629" s="242">
        <f>ROUND(E629*F629,2)</f>
        <v>0</v>
      </c>
      <c r="H629" s="241"/>
      <c r="I629" s="242">
        <f>ROUND(E629*H629,2)</f>
        <v>0</v>
      </c>
      <c r="J629" s="241"/>
      <c r="K629" s="242">
        <f>ROUND(E629*J629,2)</f>
        <v>0</v>
      </c>
      <c r="L629" s="242">
        <v>21</v>
      </c>
      <c r="M629" s="242">
        <f>G629*(1+L629/100)</f>
        <v>0</v>
      </c>
      <c r="N629" s="242">
        <v>0</v>
      </c>
      <c r="O629" s="242">
        <f>ROUND(E629*N629,2)</f>
        <v>0</v>
      </c>
      <c r="P629" s="242">
        <v>0</v>
      </c>
      <c r="Q629" s="242">
        <f>ROUND(E629*P629,2)</f>
        <v>0</v>
      </c>
      <c r="R629" s="242"/>
      <c r="S629" s="242" t="s">
        <v>230</v>
      </c>
      <c r="T629" s="243" t="s">
        <v>231</v>
      </c>
      <c r="U629" s="219">
        <v>0</v>
      </c>
      <c r="V629" s="219">
        <f>ROUND(E629*U629,2)</f>
        <v>0</v>
      </c>
      <c r="W629" s="219"/>
      <c r="X629" s="219" t="s">
        <v>297</v>
      </c>
      <c r="Y629" s="210"/>
      <c r="Z629" s="210"/>
      <c r="AA629" s="210"/>
      <c r="AB629" s="210"/>
      <c r="AC629" s="210"/>
      <c r="AD629" s="210"/>
      <c r="AE629" s="210"/>
      <c r="AF629" s="210"/>
      <c r="AG629" s="210" t="s">
        <v>298</v>
      </c>
      <c r="AH629" s="210"/>
      <c r="AI629" s="210"/>
      <c r="AJ629" s="210"/>
      <c r="AK629" s="210"/>
      <c r="AL629" s="210"/>
      <c r="AM629" s="210"/>
      <c r="AN629" s="210"/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210"/>
      <c r="AZ629" s="210"/>
      <c r="BA629" s="210"/>
      <c r="BB629" s="210"/>
      <c r="BC629" s="210"/>
      <c r="BD629" s="210"/>
      <c r="BE629" s="210"/>
      <c r="BF629" s="210"/>
      <c r="BG629" s="210"/>
      <c r="BH629" s="210"/>
    </row>
    <row r="630" spans="1:60" outlineLevel="1" x14ac:dyDescent="0.2">
      <c r="A630" s="237">
        <v>261</v>
      </c>
      <c r="B630" s="238" t="s">
        <v>1840</v>
      </c>
      <c r="C630" s="249" t="s">
        <v>1841</v>
      </c>
      <c r="D630" s="239" t="s">
        <v>371</v>
      </c>
      <c r="E630" s="240">
        <v>10</v>
      </c>
      <c r="F630" s="241"/>
      <c r="G630" s="242">
        <f>ROUND(E630*F630,2)</f>
        <v>0</v>
      </c>
      <c r="H630" s="241"/>
      <c r="I630" s="242">
        <f>ROUND(E630*H630,2)</f>
        <v>0</v>
      </c>
      <c r="J630" s="241"/>
      <c r="K630" s="242">
        <f>ROUND(E630*J630,2)</f>
        <v>0</v>
      </c>
      <c r="L630" s="242">
        <v>21</v>
      </c>
      <c r="M630" s="242">
        <f>G630*(1+L630/100)</f>
        <v>0</v>
      </c>
      <c r="N630" s="242">
        <v>0</v>
      </c>
      <c r="O630" s="242">
        <f>ROUND(E630*N630,2)</f>
        <v>0</v>
      </c>
      <c r="P630" s="242">
        <v>0</v>
      </c>
      <c r="Q630" s="242">
        <f>ROUND(E630*P630,2)</f>
        <v>0</v>
      </c>
      <c r="R630" s="242"/>
      <c r="S630" s="242" t="s">
        <v>230</v>
      </c>
      <c r="T630" s="243" t="s">
        <v>231</v>
      </c>
      <c r="U630" s="219">
        <v>0</v>
      </c>
      <c r="V630" s="219">
        <f>ROUND(E630*U630,2)</f>
        <v>0</v>
      </c>
      <c r="W630" s="219"/>
      <c r="X630" s="219" t="s">
        <v>297</v>
      </c>
      <c r="Y630" s="210"/>
      <c r="Z630" s="210"/>
      <c r="AA630" s="210"/>
      <c r="AB630" s="210"/>
      <c r="AC630" s="210"/>
      <c r="AD630" s="210"/>
      <c r="AE630" s="210"/>
      <c r="AF630" s="210"/>
      <c r="AG630" s="210" t="s">
        <v>298</v>
      </c>
      <c r="AH630" s="210"/>
      <c r="AI630" s="210"/>
      <c r="AJ630" s="210"/>
      <c r="AK630" s="210"/>
      <c r="AL630" s="210"/>
      <c r="AM630" s="210"/>
      <c r="AN630" s="210"/>
      <c r="AO630" s="210"/>
      <c r="AP630" s="210"/>
      <c r="AQ630" s="210"/>
      <c r="AR630" s="210"/>
      <c r="AS630" s="210"/>
      <c r="AT630" s="210"/>
      <c r="AU630" s="210"/>
      <c r="AV630" s="210"/>
      <c r="AW630" s="210"/>
      <c r="AX630" s="210"/>
      <c r="AY630" s="210"/>
      <c r="AZ630" s="210"/>
      <c r="BA630" s="210"/>
      <c r="BB630" s="210"/>
      <c r="BC630" s="210"/>
      <c r="BD630" s="210"/>
      <c r="BE630" s="210"/>
      <c r="BF630" s="210"/>
      <c r="BG630" s="210"/>
      <c r="BH630" s="210"/>
    </row>
    <row r="631" spans="1:60" outlineLevel="1" x14ac:dyDescent="0.2">
      <c r="A631" s="237">
        <v>262</v>
      </c>
      <c r="B631" s="238" t="s">
        <v>1842</v>
      </c>
      <c r="C631" s="249" t="s">
        <v>1843</v>
      </c>
      <c r="D631" s="239" t="s">
        <v>371</v>
      </c>
      <c r="E631" s="240">
        <v>8</v>
      </c>
      <c r="F631" s="241"/>
      <c r="G631" s="242">
        <f>ROUND(E631*F631,2)</f>
        <v>0</v>
      </c>
      <c r="H631" s="241"/>
      <c r="I631" s="242">
        <f>ROUND(E631*H631,2)</f>
        <v>0</v>
      </c>
      <c r="J631" s="241"/>
      <c r="K631" s="242">
        <f>ROUND(E631*J631,2)</f>
        <v>0</v>
      </c>
      <c r="L631" s="242">
        <v>21</v>
      </c>
      <c r="M631" s="242">
        <f>G631*(1+L631/100)</f>
        <v>0</v>
      </c>
      <c r="N631" s="242">
        <v>0</v>
      </c>
      <c r="O631" s="242">
        <f>ROUND(E631*N631,2)</f>
        <v>0</v>
      </c>
      <c r="P631" s="242">
        <v>0</v>
      </c>
      <c r="Q631" s="242">
        <f>ROUND(E631*P631,2)</f>
        <v>0</v>
      </c>
      <c r="R631" s="242"/>
      <c r="S631" s="242" t="s">
        <v>230</v>
      </c>
      <c r="T631" s="243" t="s">
        <v>231</v>
      </c>
      <c r="U631" s="219">
        <v>0</v>
      </c>
      <c r="V631" s="219">
        <f>ROUND(E631*U631,2)</f>
        <v>0</v>
      </c>
      <c r="W631" s="219"/>
      <c r="X631" s="219" t="s">
        <v>297</v>
      </c>
      <c r="Y631" s="210"/>
      <c r="Z631" s="210"/>
      <c r="AA631" s="210"/>
      <c r="AB631" s="210"/>
      <c r="AC631" s="210"/>
      <c r="AD631" s="210"/>
      <c r="AE631" s="210"/>
      <c r="AF631" s="210"/>
      <c r="AG631" s="210" t="s">
        <v>298</v>
      </c>
      <c r="AH631" s="210"/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  <c r="BB631" s="210"/>
      <c r="BC631" s="210"/>
      <c r="BD631" s="210"/>
      <c r="BE631" s="210"/>
      <c r="BF631" s="210"/>
      <c r="BG631" s="210"/>
      <c r="BH631" s="210"/>
    </row>
    <row r="632" spans="1:60" outlineLevel="1" x14ac:dyDescent="0.2">
      <c r="A632" s="237">
        <v>263</v>
      </c>
      <c r="B632" s="238" t="s">
        <v>628</v>
      </c>
      <c r="C632" s="249" t="s">
        <v>629</v>
      </c>
      <c r="D632" s="239" t="s">
        <v>371</v>
      </c>
      <c r="E632" s="240">
        <v>2</v>
      </c>
      <c r="F632" s="241"/>
      <c r="G632" s="242">
        <f>ROUND(E632*F632,2)</f>
        <v>0</v>
      </c>
      <c r="H632" s="241"/>
      <c r="I632" s="242">
        <f>ROUND(E632*H632,2)</f>
        <v>0</v>
      </c>
      <c r="J632" s="241"/>
      <c r="K632" s="242">
        <f>ROUND(E632*J632,2)</f>
        <v>0</v>
      </c>
      <c r="L632" s="242">
        <v>21</v>
      </c>
      <c r="M632" s="242">
        <f>G632*(1+L632/100)</f>
        <v>0</v>
      </c>
      <c r="N632" s="242">
        <v>0</v>
      </c>
      <c r="O632" s="242">
        <f>ROUND(E632*N632,2)</f>
        <v>0</v>
      </c>
      <c r="P632" s="242">
        <v>0</v>
      </c>
      <c r="Q632" s="242">
        <f>ROUND(E632*P632,2)</f>
        <v>0</v>
      </c>
      <c r="R632" s="242"/>
      <c r="S632" s="242" t="s">
        <v>230</v>
      </c>
      <c r="T632" s="243" t="s">
        <v>231</v>
      </c>
      <c r="U632" s="219">
        <v>0</v>
      </c>
      <c r="V632" s="219">
        <f>ROUND(E632*U632,2)</f>
        <v>0</v>
      </c>
      <c r="W632" s="219"/>
      <c r="X632" s="219" t="s">
        <v>297</v>
      </c>
      <c r="Y632" s="210"/>
      <c r="Z632" s="210"/>
      <c r="AA632" s="210"/>
      <c r="AB632" s="210"/>
      <c r="AC632" s="210"/>
      <c r="AD632" s="210"/>
      <c r="AE632" s="210"/>
      <c r="AF632" s="210"/>
      <c r="AG632" s="210" t="s">
        <v>298</v>
      </c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  <c r="BA632" s="210"/>
      <c r="BB632" s="210"/>
      <c r="BC632" s="210"/>
      <c r="BD632" s="210"/>
      <c r="BE632" s="210"/>
      <c r="BF632" s="210"/>
      <c r="BG632" s="210"/>
      <c r="BH632" s="210"/>
    </row>
    <row r="633" spans="1:60" outlineLevel="1" x14ac:dyDescent="0.2">
      <c r="A633" s="237">
        <v>264</v>
      </c>
      <c r="B633" s="238" t="s">
        <v>630</v>
      </c>
      <c r="C633" s="249" t="s">
        <v>631</v>
      </c>
      <c r="D633" s="239" t="s">
        <v>371</v>
      </c>
      <c r="E633" s="240">
        <v>3</v>
      </c>
      <c r="F633" s="241"/>
      <c r="G633" s="242">
        <f>ROUND(E633*F633,2)</f>
        <v>0</v>
      </c>
      <c r="H633" s="241"/>
      <c r="I633" s="242">
        <f>ROUND(E633*H633,2)</f>
        <v>0</v>
      </c>
      <c r="J633" s="241"/>
      <c r="K633" s="242">
        <f>ROUND(E633*J633,2)</f>
        <v>0</v>
      </c>
      <c r="L633" s="242">
        <v>21</v>
      </c>
      <c r="M633" s="242">
        <f>G633*(1+L633/100)</f>
        <v>0</v>
      </c>
      <c r="N633" s="242">
        <v>0</v>
      </c>
      <c r="O633" s="242">
        <f>ROUND(E633*N633,2)</f>
        <v>0</v>
      </c>
      <c r="P633" s="242">
        <v>0</v>
      </c>
      <c r="Q633" s="242">
        <f>ROUND(E633*P633,2)</f>
        <v>0</v>
      </c>
      <c r="R633" s="242"/>
      <c r="S633" s="242" t="s">
        <v>230</v>
      </c>
      <c r="T633" s="243" t="s">
        <v>231</v>
      </c>
      <c r="U633" s="219">
        <v>0</v>
      </c>
      <c r="V633" s="219">
        <f>ROUND(E633*U633,2)</f>
        <v>0</v>
      </c>
      <c r="W633" s="219"/>
      <c r="X633" s="219" t="s">
        <v>297</v>
      </c>
      <c r="Y633" s="210"/>
      <c r="Z633" s="210"/>
      <c r="AA633" s="210"/>
      <c r="AB633" s="210"/>
      <c r="AC633" s="210"/>
      <c r="AD633" s="210"/>
      <c r="AE633" s="210"/>
      <c r="AF633" s="210"/>
      <c r="AG633" s="210" t="s">
        <v>298</v>
      </c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  <c r="BH633" s="210"/>
    </row>
    <row r="634" spans="1:60" outlineLevel="1" x14ac:dyDescent="0.2">
      <c r="A634" s="237">
        <v>265</v>
      </c>
      <c r="B634" s="238" t="s">
        <v>1844</v>
      </c>
      <c r="C634" s="249" t="s">
        <v>1845</v>
      </c>
      <c r="D634" s="239" t="s">
        <v>371</v>
      </c>
      <c r="E634" s="240">
        <v>1</v>
      </c>
      <c r="F634" s="241"/>
      <c r="G634" s="242">
        <f>ROUND(E634*F634,2)</f>
        <v>0</v>
      </c>
      <c r="H634" s="241"/>
      <c r="I634" s="242">
        <f>ROUND(E634*H634,2)</f>
        <v>0</v>
      </c>
      <c r="J634" s="241"/>
      <c r="K634" s="242">
        <f>ROUND(E634*J634,2)</f>
        <v>0</v>
      </c>
      <c r="L634" s="242">
        <v>21</v>
      </c>
      <c r="M634" s="242">
        <f>G634*(1+L634/100)</f>
        <v>0</v>
      </c>
      <c r="N634" s="242">
        <v>0</v>
      </c>
      <c r="O634" s="242">
        <f>ROUND(E634*N634,2)</f>
        <v>0</v>
      </c>
      <c r="P634" s="242">
        <v>0</v>
      </c>
      <c r="Q634" s="242">
        <f>ROUND(E634*P634,2)</f>
        <v>0</v>
      </c>
      <c r="R634" s="242"/>
      <c r="S634" s="242" t="s">
        <v>230</v>
      </c>
      <c r="T634" s="243" t="s">
        <v>231</v>
      </c>
      <c r="U634" s="219">
        <v>0</v>
      </c>
      <c r="V634" s="219">
        <f>ROUND(E634*U634,2)</f>
        <v>0</v>
      </c>
      <c r="W634" s="219"/>
      <c r="X634" s="219" t="s">
        <v>297</v>
      </c>
      <c r="Y634" s="210"/>
      <c r="Z634" s="210"/>
      <c r="AA634" s="210"/>
      <c r="AB634" s="210"/>
      <c r="AC634" s="210"/>
      <c r="AD634" s="210"/>
      <c r="AE634" s="210"/>
      <c r="AF634" s="210"/>
      <c r="AG634" s="210" t="s">
        <v>298</v>
      </c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  <c r="BH634" s="210"/>
    </row>
    <row r="635" spans="1:60" outlineLevel="1" x14ac:dyDescent="0.2">
      <c r="A635" s="237">
        <v>266</v>
      </c>
      <c r="B635" s="238" t="s">
        <v>1846</v>
      </c>
      <c r="C635" s="249" t="s">
        <v>1847</v>
      </c>
      <c r="D635" s="239" t="s">
        <v>371</v>
      </c>
      <c r="E635" s="240">
        <v>1</v>
      </c>
      <c r="F635" s="241"/>
      <c r="G635" s="242">
        <f>ROUND(E635*F635,2)</f>
        <v>0</v>
      </c>
      <c r="H635" s="241"/>
      <c r="I635" s="242">
        <f>ROUND(E635*H635,2)</f>
        <v>0</v>
      </c>
      <c r="J635" s="241"/>
      <c r="K635" s="242">
        <f>ROUND(E635*J635,2)</f>
        <v>0</v>
      </c>
      <c r="L635" s="242">
        <v>21</v>
      </c>
      <c r="M635" s="242">
        <f>G635*(1+L635/100)</f>
        <v>0</v>
      </c>
      <c r="N635" s="242">
        <v>0</v>
      </c>
      <c r="O635" s="242">
        <f>ROUND(E635*N635,2)</f>
        <v>0</v>
      </c>
      <c r="P635" s="242">
        <v>0</v>
      </c>
      <c r="Q635" s="242">
        <f>ROUND(E635*P635,2)</f>
        <v>0</v>
      </c>
      <c r="R635" s="242"/>
      <c r="S635" s="242" t="s">
        <v>230</v>
      </c>
      <c r="T635" s="243" t="s">
        <v>231</v>
      </c>
      <c r="U635" s="219">
        <v>0</v>
      </c>
      <c r="V635" s="219">
        <f>ROUND(E635*U635,2)</f>
        <v>0</v>
      </c>
      <c r="W635" s="219"/>
      <c r="X635" s="219" t="s">
        <v>297</v>
      </c>
      <c r="Y635" s="210"/>
      <c r="Z635" s="210"/>
      <c r="AA635" s="210"/>
      <c r="AB635" s="210"/>
      <c r="AC635" s="210"/>
      <c r="AD635" s="210"/>
      <c r="AE635" s="210"/>
      <c r="AF635" s="210"/>
      <c r="AG635" s="210" t="s">
        <v>298</v>
      </c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  <c r="BH635" s="210"/>
    </row>
    <row r="636" spans="1:60" outlineLevel="1" x14ac:dyDescent="0.2">
      <c r="A636" s="237">
        <v>267</v>
      </c>
      <c r="B636" s="238" t="s">
        <v>1848</v>
      </c>
      <c r="C636" s="249" t="s">
        <v>1849</v>
      </c>
      <c r="D636" s="239" t="s">
        <v>371</v>
      </c>
      <c r="E636" s="240">
        <v>3</v>
      </c>
      <c r="F636" s="241"/>
      <c r="G636" s="242">
        <f>ROUND(E636*F636,2)</f>
        <v>0</v>
      </c>
      <c r="H636" s="241"/>
      <c r="I636" s="242">
        <f>ROUND(E636*H636,2)</f>
        <v>0</v>
      </c>
      <c r="J636" s="241"/>
      <c r="K636" s="242">
        <f>ROUND(E636*J636,2)</f>
        <v>0</v>
      </c>
      <c r="L636" s="242">
        <v>21</v>
      </c>
      <c r="M636" s="242">
        <f>G636*(1+L636/100)</f>
        <v>0</v>
      </c>
      <c r="N636" s="242">
        <v>0</v>
      </c>
      <c r="O636" s="242">
        <f>ROUND(E636*N636,2)</f>
        <v>0</v>
      </c>
      <c r="P636" s="242">
        <v>0</v>
      </c>
      <c r="Q636" s="242">
        <f>ROUND(E636*P636,2)</f>
        <v>0</v>
      </c>
      <c r="R636" s="242"/>
      <c r="S636" s="242" t="s">
        <v>230</v>
      </c>
      <c r="T636" s="243" t="s">
        <v>231</v>
      </c>
      <c r="U636" s="219">
        <v>0</v>
      </c>
      <c r="V636" s="219">
        <f>ROUND(E636*U636,2)</f>
        <v>0</v>
      </c>
      <c r="W636" s="219"/>
      <c r="X636" s="219" t="s">
        <v>297</v>
      </c>
      <c r="Y636" s="210"/>
      <c r="Z636" s="210"/>
      <c r="AA636" s="210"/>
      <c r="AB636" s="210"/>
      <c r="AC636" s="210"/>
      <c r="AD636" s="210"/>
      <c r="AE636" s="210"/>
      <c r="AF636" s="210"/>
      <c r="AG636" s="210" t="s">
        <v>298</v>
      </c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</row>
    <row r="637" spans="1:60" outlineLevel="1" x14ac:dyDescent="0.2">
      <c r="A637" s="237">
        <v>268</v>
      </c>
      <c r="B637" s="238" t="s">
        <v>1850</v>
      </c>
      <c r="C637" s="249" t="s">
        <v>1851</v>
      </c>
      <c r="D637" s="239" t="s">
        <v>368</v>
      </c>
      <c r="E637" s="240">
        <v>15</v>
      </c>
      <c r="F637" s="241"/>
      <c r="G637" s="242">
        <f>ROUND(E637*F637,2)</f>
        <v>0</v>
      </c>
      <c r="H637" s="241"/>
      <c r="I637" s="242">
        <f>ROUND(E637*H637,2)</f>
        <v>0</v>
      </c>
      <c r="J637" s="241"/>
      <c r="K637" s="242">
        <f>ROUND(E637*J637,2)</f>
        <v>0</v>
      </c>
      <c r="L637" s="242">
        <v>21</v>
      </c>
      <c r="M637" s="242">
        <f>G637*(1+L637/100)</f>
        <v>0</v>
      </c>
      <c r="N637" s="242">
        <v>0</v>
      </c>
      <c r="O637" s="242">
        <f>ROUND(E637*N637,2)</f>
        <v>0</v>
      </c>
      <c r="P637" s="242">
        <v>0</v>
      </c>
      <c r="Q637" s="242">
        <f>ROUND(E637*P637,2)</f>
        <v>0</v>
      </c>
      <c r="R637" s="242"/>
      <c r="S637" s="242" t="s">
        <v>230</v>
      </c>
      <c r="T637" s="243" t="s">
        <v>231</v>
      </c>
      <c r="U637" s="219">
        <v>0</v>
      </c>
      <c r="V637" s="219">
        <f>ROUND(E637*U637,2)</f>
        <v>0</v>
      </c>
      <c r="W637" s="219"/>
      <c r="X637" s="219" t="s">
        <v>471</v>
      </c>
      <c r="Y637" s="210"/>
      <c r="Z637" s="210"/>
      <c r="AA637" s="210"/>
      <c r="AB637" s="210"/>
      <c r="AC637" s="210"/>
      <c r="AD637" s="210"/>
      <c r="AE637" s="210"/>
      <c r="AF637" s="210"/>
      <c r="AG637" s="210" t="s">
        <v>472</v>
      </c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</row>
    <row r="638" spans="1:60" outlineLevel="1" x14ac:dyDescent="0.2">
      <c r="A638" s="237">
        <v>269</v>
      </c>
      <c r="B638" s="238" t="s">
        <v>1852</v>
      </c>
      <c r="C638" s="249" t="s">
        <v>1853</v>
      </c>
      <c r="D638" s="239" t="s">
        <v>371</v>
      </c>
      <c r="E638" s="240">
        <v>10</v>
      </c>
      <c r="F638" s="241"/>
      <c r="G638" s="242">
        <f>ROUND(E638*F638,2)</f>
        <v>0</v>
      </c>
      <c r="H638" s="241"/>
      <c r="I638" s="242">
        <f>ROUND(E638*H638,2)</f>
        <v>0</v>
      </c>
      <c r="J638" s="241"/>
      <c r="K638" s="242">
        <f>ROUND(E638*J638,2)</f>
        <v>0</v>
      </c>
      <c r="L638" s="242">
        <v>21</v>
      </c>
      <c r="M638" s="242">
        <f>G638*(1+L638/100)</f>
        <v>0</v>
      </c>
      <c r="N638" s="242">
        <v>0</v>
      </c>
      <c r="O638" s="242">
        <f>ROUND(E638*N638,2)</f>
        <v>0</v>
      </c>
      <c r="P638" s="242">
        <v>0</v>
      </c>
      <c r="Q638" s="242">
        <f>ROUND(E638*P638,2)</f>
        <v>0</v>
      </c>
      <c r="R638" s="242"/>
      <c r="S638" s="242" t="s">
        <v>230</v>
      </c>
      <c r="T638" s="243" t="s">
        <v>231</v>
      </c>
      <c r="U638" s="219">
        <v>0</v>
      </c>
      <c r="V638" s="219">
        <f>ROUND(E638*U638,2)</f>
        <v>0</v>
      </c>
      <c r="W638" s="219"/>
      <c r="X638" s="219" t="s">
        <v>471</v>
      </c>
      <c r="Y638" s="210"/>
      <c r="Z638" s="210"/>
      <c r="AA638" s="210"/>
      <c r="AB638" s="210"/>
      <c r="AC638" s="210"/>
      <c r="AD638" s="210"/>
      <c r="AE638" s="210"/>
      <c r="AF638" s="210"/>
      <c r="AG638" s="210" t="s">
        <v>472</v>
      </c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</row>
    <row r="639" spans="1:60" x14ac:dyDescent="0.2">
      <c r="A639" s="221" t="s">
        <v>225</v>
      </c>
      <c r="B639" s="222" t="s">
        <v>187</v>
      </c>
      <c r="C639" s="245" t="s">
        <v>188</v>
      </c>
      <c r="D639" s="223"/>
      <c r="E639" s="224"/>
      <c r="F639" s="225"/>
      <c r="G639" s="225">
        <f>SUMIF(AG640:AG650,"&lt;&gt;NOR",G640:G650)</f>
        <v>0</v>
      </c>
      <c r="H639" s="225"/>
      <c r="I639" s="225">
        <f>SUM(I640:I650)</f>
        <v>0</v>
      </c>
      <c r="J639" s="225"/>
      <c r="K639" s="225">
        <f>SUM(K640:K650)</f>
        <v>0</v>
      </c>
      <c r="L639" s="225"/>
      <c r="M639" s="225">
        <f>SUM(M640:M650)</f>
        <v>0</v>
      </c>
      <c r="N639" s="225"/>
      <c r="O639" s="225">
        <f>SUM(O640:O650)</f>
        <v>0</v>
      </c>
      <c r="P639" s="225"/>
      <c r="Q639" s="225">
        <f>SUM(Q640:Q650)</f>
        <v>0</v>
      </c>
      <c r="R639" s="225"/>
      <c r="S639" s="225"/>
      <c r="T639" s="226"/>
      <c r="U639" s="220"/>
      <c r="V639" s="220">
        <f>SUM(V640:V650)</f>
        <v>0</v>
      </c>
      <c r="W639" s="220"/>
      <c r="X639" s="220"/>
      <c r="AG639" t="s">
        <v>226</v>
      </c>
    </row>
    <row r="640" spans="1:60" outlineLevel="1" x14ac:dyDescent="0.2">
      <c r="A640" s="237">
        <v>270</v>
      </c>
      <c r="B640" s="238" t="s">
        <v>1854</v>
      </c>
      <c r="C640" s="249" t="s">
        <v>1855</v>
      </c>
      <c r="D640" s="239" t="s">
        <v>371</v>
      </c>
      <c r="E640" s="240">
        <v>1</v>
      </c>
      <c r="F640" s="241"/>
      <c r="G640" s="242">
        <f>ROUND(E640*F640,2)</f>
        <v>0</v>
      </c>
      <c r="H640" s="241"/>
      <c r="I640" s="242">
        <f>ROUND(E640*H640,2)</f>
        <v>0</v>
      </c>
      <c r="J640" s="241"/>
      <c r="K640" s="242">
        <f>ROUND(E640*J640,2)</f>
        <v>0</v>
      </c>
      <c r="L640" s="242">
        <v>21</v>
      </c>
      <c r="M640" s="242">
        <f>G640*(1+L640/100)</f>
        <v>0</v>
      </c>
      <c r="N640" s="242">
        <v>0</v>
      </c>
      <c r="O640" s="242">
        <f>ROUND(E640*N640,2)</f>
        <v>0</v>
      </c>
      <c r="P640" s="242">
        <v>0</v>
      </c>
      <c r="Q640" s="242">
        <f>ROUND(E640*P640,2)</f>
        <v>0</v>
      </c>
      <c r="R640" s="242"/>
      <c r="S640" s="242" t="s">
        <v>230</v>
      </c>
      <c r="T640" s="243" t="s">
        <v>231</v>
      </c>
      <c r="U640" s="219">
        <v>0</v>
      </c>
      <c r="V640" s="219">
        <f>ROUND(E640*U640,2)</f>
        <v>0</v>
      </c>
      <c r="W640" s="219"/>
      <c r="X640" s="219" t="s">
        <v>297</v>
      </c>
      <c r="Y640" s="210"/>
      <c r="Z640" s="210"/>
      <c r="AA640" s="210"/>
      <c r="AB640" s="210"/>
      <c r="AC640" s="210"/>
      <c r="AD640" s="210"/>
      <c r="AE640" s="210"/>
      <c r="AF640" s="210"/>
      <c r="AG640" s="210" t="s">
        <v>298</v>
      </c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  <c r="BH640" s="210"/>
    </row>
    <row r="641" spans="1:60" outlineLevel="1" x14ac:dyDescent="0.2">
      <c r="A641" s="237">
        <v>271</v>
      </c>
      <c r="B641" s="238" t="s">
        <v>1856</v>
      </c>
      <c r="C641" s="249" t="s">
        <v>1857</v>
      </c>
      <c r="D641" s="239" t="s">
        <v>371</v>
      </c>
      <c r="E641" s="240">
        <v>3</v>
      </c>
      <c r="F641" s="241"/>
      <c r="G641" s="242">
        <f>ROUND(E641*F641,2)</f>
        <v>0</v>
      </c>
      <c r="H641" s="241"/>
      <c r="I641" s="242">
        <f>ROUND(E641*H641,2)</f>
        <v>0</v>
      </c>
      <c r="J641" s="241"/>
      <c r="K641" s="242">
        <f>ROUND(E641*J641,2)</f>
        <v>0</v>
      </c>
      <c r="L641" s="242">
        <v>21</v>
      </c>
      <c r="M641" s="242">
        <f>G641*(1+L641/100)</f>
        <v>0</v>
      </c>
      <c r="N641" s="242">
        <v>0</v>
      </c>
      <c r="O641" s="242">
        <f>ROUND(E641*N641,2)</f>
        <v>0</v>
      </c>
      <c r="P641" s="242">
        <v>0</v>
      </c>
      <c r="Q641" s="242">
        <f>ROUND(E641*P641,2)</f>
        <v>0</v>
      </c>
      <c r="R641" s="242"/>
      <c r="S641" s="242" t="s">
        <v>230</v>
      </c>
      <c r="T641" s="243" t="s">
        <v>231</v>
      </c>
      <c r="U641" s="219">
        <v>0</v>
      </c>
      <c r="V641" s="219">
        <f>ROUND(E641*U641,2)</f>
        <v>0</v>
      </c>
      <c r="W641" s="219"/>
      <c r="X641" s="219" t="s">
        <v>297</v>
      </c>
      <c r="Y641" s="210"/>
      <c r="Z641" s="210"/>
      <c r="AA641" s="210"/>
      <c r="AB641" s="210"/>
      <c r="AC641" s="210"/>
      <c r="AD641" s="210"/>
      <c r="AE641" s="210"/>
      <c r="AF641" s="210"/>
      <c r="AG641" s="210" t="s">
        <v>298</v>
      </c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  <c r="BH641" s="210"/>
    </row>
    <row r="642" spans="1:60" outlineLevel="1" x14ac:dyDescent="0.2">
      <c r="A642" s="237">
        <v>272</v>
      </c>
      <c r="B642" s="238" t="s">
        <v>1858</v>
      </c>
      <c r="C642" s="249" t="s">
        <v>1859</v>
      </c>
      <c r="D642" s="239" t="s">
        <v>371</v>
      </c>
      <c r="E642" s="240">
        <v>1</v>
      </c>
      <c r="F642" s="241"/>
      <c r="G642" s="242">
        <f>ROUND(E642*F642,2)</f>
        <v>0</v>
      </c>
      <c r="H642" s="241"/>
      <c r="I642" s="242">
        <f>ROUND(E642*H642,2)</f>
        <v>0</v>
      </c>
      <c r="J642" s="241"/>
      <c r="K642" s="242">
        <f>ROUND(E642*J642,2)</f>
        <v>0</v>
      </c>
      <c r="L642" s="242">
        <v>21</v>
      </c>
      <c r="M642" s="242">
        <f>G642*(1+L642/100)</f>
        <v>0</v>
      </c>
      <c r="N642" s="242">
        <v>0</v>
      </c>
      <c r="O642" s="242">
        <f>ROUND(E642*N642,2)</f>
        <v>0</v>
      </c>
      <c r="P642" s="242">
        <v>0</v>
      </c>
      <c r="Q642" s="242">
        <f>ROUND(E642*P642,2)</f>
        <v>0</v>
      </c>
      <c r="R642" s="242"/>
      <c r="S642" s="242" t="s">
        <v>230</v>
      </c>
      <c r="T642" s="243" t="s">
        <v>231</v>
      </c>
      <c r="U642" s="219">
        <v>0</v>
      </c>
      <c r="V642" s="219">
        <f>ROUND(E642*U642,2)</f>
        <v>0</v>
      </c>
      <c r="W642" s="219"/>
      <c r="X642" s="219" t="s">
        <v>297</v>
      </c>
      <c r="Y642" s="210"/>
      <c r="Z642" s="210"/>
      <c r="AA642" s="210"/>
      <c r="AB642" s="210"/>
      <c r="AC642" s="210"/>
      <c r="AD642" s="210"/>
      <c r="AE642" s="210"/>
      <c r="AF642" s="210"/>
      <c r="AG642" s="210" t="s">
        <v>298</v>
      </c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  <c r="BA642" s="210"/>
      <c r="BB642" s="210"/>
      <c r="BC642" s="210"/>
      <c r="BD642" s="210"/>
      <c r="BE642" s="210"/>
      <c r="BF642" s="210"/>
      <c r="BG642" s="210"/>
      <c r="BH642" s="210"/>
    </row>
    <row r="643" spans="1:60" outlineLevel="1" x14ac:dyDescent="0.2">
      <c r="A643" s="237">
        <v>273</v>
      </c>
      <c r="B643" s="238" t="s">
        <v>1860</v>
      </c>
      <c r="C643" s="249" t="s">
        <v>1861</v>
      </c>
      <c r="D643" s="239" t="s">
        <v>371</v>
      </c>
      <c r="E643" s="240">
        <v>1</v>
      </c>
      <c r="F643" s="241"/>
      <c r="G643" s="242">
        <f>ROUND(E643*F643,2)</f>
        <v>0</v>
      </c>
      <c r="H643" s="241"/>
      <c r="I643" s="242">
        <f>ROUND(E643*H643,2)</f>
        <v>0</v>
      </c>
      <c r="J643" s="241"/>
      <c r="K643" s="242">
        <f>ROUND(E643*J643,2)</f>
        <v>0</v>
      </c>
      <c r="L643" s="242">
        <v>21</v>
      </c>
      <c r="M643" s="242">
        <f>G643*(1+L643/100)</f>
        <v>0</v>
      </c>
      <c r="N643" s="242">
        <v>0</v>
      </c>
      <c r="O643" s="242">
        <f>ROUND(E643*N643,2)</f>
        <v>0</v>
      </c>
      <c r="P643" s="242">
        <v>0</v>
      </c>
      <c r="Q643" s="242">
        <f>ROUND(E643*P643,2)</f>
        <v>0</v>
      </c>
      <c r="R643" s="242"/>
      <c r="S643" s="242" t="s">
        <v>230</v>
      </c>
      <c r="T643" s="243" t="s">
        <v>231</v>
      </c>
      <c r="U643" s="219">
        <v>0</v>
      </c>
      <c r="V643" s="219">
        <f>ROUND(E643*U643,2)</f>
        <v>0</v>
      </c>
      <c r="W643" s="219"/>
      <c r="X643" s="219" t="s">
        <v>297</v>
      </c>
      <c r="Y643" s="210"/>
      <c r="Z643" s="210"/>
      <c r="AA643" s="210"/>
      <c r="AB643" s="210"/>
      <c r="AC643" s="210"/>
      <c r="AD643" s="210"/>
      <c r="AE643" s="210"/>
      <c r="AF643" s="210"/>
      <c r="AG643" s="210" t="s">
        <v>298</v>
      </c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  <c r="BA643" s="210"/>
      <c r="BB643" s="210"/>
      <c r="BC643" s="210"/>
      <c r="BD643" s="210"/>
      <c r="BE643" s="210"/>
      <c r="BF643" s="210"/>
      <c r="BG643" s="210"/>
      <c r="BH643" s="210"/>
    </row>
    <row r="644" spans="1:60" outlineLevel="1" x14ac:dyDescent="0.2">
      <c r="A644" s="237">
        <v>274</v>
      </c>
      <c r="B644" s="238" t="s">
        <v>1862</v>
      </c>
      <c r="C644" s="249" t="s">
        <v>1863</v>
      </c>
      <c r="D644" s="239" t="s">
        <v>371</v>
      </c>
      <c r="E644" s="240">
        <v>1</v>
      </c>
      <c r="F644" s="241"/>
      <c r="G644" s="242">
        <f>ROUND(E644*F644,2)</f>
        <v>0</v>
      </c>
      <c r="H644" s="241"/>
      <c r="I644" s="242">
        <f>ROUND(E644*H644,2)</f>
        <v>0</v>
      </c>
      <c r="J644" s="241"/>
      <c r="K644" s="242">
        <f>ROUND(E644*J644,2)</f>
        <v>0</v>
      </c>
      <c r="L644" s="242">
        <v>21</v>
      </c>
      <c r="M644" s="242">
        <f>G644*(1+L644/100)</f>
        <v>0</v>
      </c>
      <c r="N644" s="242">
        <v>0</v>
      </c>
      <c r="O644" s="242">
        <f>ROUND(E644*N644,2)</f>
        <v>0</v>
      </c>
      <c r="P644" s="242">
        <v>0</v>
      </c>
      <c r="Q644" s="242">
        <f>ROUND(E644*P644,2)</f>
        <v>0</v>
      </c>
      <c r="R644" s="242"/>
      <c r="S644" s="242" t="s">
        <v>230</v>
      </c>
      <c r="T644" s="243" t="s">
        <v>231</v>
      </c>
      <c r="U644" s="219">
        <v>0</v>
      </c>
      <c r="V644" s="219">
        <f>ROUND(E644*U644,2)</f>
        <v>0</v>
      </c>
      <c r="W644" s="219"/>
      <c r="X644" s="219" t="s">
        <v>297</v>
      </c>
      <c r="Y644" s="210"/>
      <c r="Z644" s="210"/>
      <c r="AA644" s="210"/>
      <c r="AB644" s="210"/>
      <c r="AC644" s="210"/>
      <c r="AD644" s="210"/>
      <c r="AE644" s="210"/>
      <c r="AF644" s="210"/>
      <c r="AG644" s="210" t="s">
        <v>298</v>
      </c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0"/>
      <c r="AT644" s="210"/>
      <c r="AU644" s="210"/>
      <c r="AV644" s="210"/>
      <c r="AW644" s="210"/>
      <c r="AX644" s="210"/>
      <c r="AY644" s="210"/>
      <c r="AZ644" s="210"/>
      <c r="BA644" s="210"/>
      <c r="BB644" s="210"/>
      <c r="BC644" s="210"/>
      <c r="BD644" s="210"/>
      <c r="BE644" s="210"/>
      <c r="BF644" s="210"/>
      <c r="BG644" s="210"/>
      <c r="BH644" s="210"/>
    </row>
    <row r="645" spans="1:60" outlineLevel="1" x14ac:dyDescent="0.2">
      <c r="A645" s="237">
        <v>275</v>
      </c>
      <c r="B645" s="238" t="s">
        <v>1864</v>
      </c>
      <c r="C645" s="249" t="s">
        <v>1865</v>
      </c>
      <c r="D645" s="239" t="s">
        <v>371</v>
      </c>
      <c r="E645" s="240">
        <v>1</v>
      </c>
      <c r="F645" s="241"/>
      <c r="G645" s="242">
        <f>ROUND(E645*F645,2)</f>
        <v>0</v>
      </c>
      <c r="H645" s="241"/>
      <c r="I645" s="242">
        <f>ROUND(E645*H645,2)</f>
        <v>0</v>
      </c>
      <c r="J645" s="241"/>
      <c r="K645" s="242">
        <f>ROUND(E645*J645,2)</f>
        <v>0</v>
      </c>
      <c r="L645" s="242">
        <v>21</v>
      </c>
      <c r="M645" s="242">
        <f>G645*(1+L645/100)</f>
        <v>0</v>
      </c>
      <c r="N645" s="242">
        <v>0</v>
      </c>
      <c r="O645" s="242">
        <f>ROUND(E645*N645,2)</f>
        <v>0</v>
      </c>
      <c r="P645" s="242">
        <v>0</v>
      </c>
      <c r="Q645" s="242">
        <f>ROUND(E645*P645,2)</f>
        <v>0</v>
      </c>
      <c r="R645" s="242"/>
      <c r="S645" s="242" t="s">
        <v>230</v>
      </c>
      <c r="T645" s="243" t="s">
        <v>231</v>
      </c>
      <c r="U645" s="219">
        <v>0</v>
      </c>
      <c r="V645" s="219">
        <f>ROUND(E645*U645,2)</f>
        <v>0</v>
      </c>
      <c r="W645" s="219"/>
      <c r="X645" s="219" t="s">
        <v>297</v>
      </c>
      <c r="Y645" s="210"/>
      <c r="Z645" s="210"/>
      <c r="AA645" s="210"/>
      <c r="AB645" s="210"/>
      <c r="AC645" s="210"/>
      <c r="AD645" s="210"/>
      <c r="AE645" s="210"/>
      <c r="AF645" s="210"/>
      <c r="AG645" s="210" t="s">
        <v>298</v>
      </c>
      <c r="AH645" s="210"/>
      <c r="AI645" s="210"/>
      <c r="AJ645" s="210"/>
      <c r="AK645" s="210"/>
      <c r="AL645" s="210"/>
      <c r="AM645" s="210"/>
      <c r="AN645" s="210"/>
      <c r="AO645" s="210"/>
      <c r="AP645" s="210"/>
      <c r="AQ645" s="210"/>
      <c r="AR645" s="210"/>
      <c r="AS645" s="210"/>
      <c r="AT645" s="210"/>
      <c r="AU645" s="210"/>
      <c r="AV645" s="210"/>
      <c r="AW645" s="210"/>
      <c r="AX645" s="210"/>
      <c r="AY645" s="210"/>
      <c r="AZ645" s="210"/>
      <c r="BA645" s="210"/>
      <c r="BB645" s="210"/>
      <c r="BC645" s="210"/>
      <c r="BD645" s="210"/>
      <c r="BE645" s="210"/>
      <c r="BF645" s="210"/>
      <c r="BG645" s="210"/>
      <c r="BH645" s="210"/>
    </row>
    <row r="646" spans="1:60" ht="22.5" outlineLevel="1" x14ac:dyDescent="0.2">
      <c r="A646" s="237">
        <v>276</v>
      </c>
      <c r="B646" s="238" t="s">
        <v>1866</v>
      </c>
      <c r="C646" s="249" t="s">
        <v>1867</v>
      </c>
      <c r="D646" s="239" t="s">
        <v>1868</v>
      </c>
      <c r="E646" s="240">
        <v>1</v>
      </c>
      <c r="F646" s="241"/>
      <c r="G646" s="242">
        <f>ROUND(E646*F646,2)</f>
        <v>0</v>
      </c>
      <c r="H646" s="241"/>
      <c r="I646" s="242">
        <f>ROUND(E646*H646,2)</f>
        <v>0</v>
      </c>
      <c r="J646" s="241"/>
      <c r="K646" s="242">
        <f>ROUND(E646*J646,2)</f>
        <v>0</v>
      </c>
      <c r="L646" s="242">
        <v>21</v>
      </c>
      <c r="M646" s="242">
        <f>G646*(1+L646/100)</f>
        <v>0</v>
      </c>
      <c r="N646" s="242">
        <v>0</v>
      </c>
      <c r="O646" s="242">
        <f>ROUND(E646*N646,2)</f>
        <v>0</v>
      </c>
      <c r="P646" s="242">
        <v>0</v>
      </c>
      <c r="Q646" s="242">
        <f>ROUND(E646*P646,2)</f>
        <v>0</v>
      </c>
      <c r="R646" s="242"/>
      <c r="S646" s="242" t="s">
        <v>230</v>
      </c>
      <c r="T646" s="243" t="s">
        <v>231</v>
      </c>
      <c r="U646" s="219">
        <v>0</v>
      </c>
      <c r="V646" s="219">
        <f>ROUND(E646*U646,2)</f>
        <v>0</v>
      </c>
      <c r="W646" s="219"/>
      <c r="X646" s="219" t="s">
        <v>297</v>
      </c>
      <c r="Y646" s="210"/>
      <c r="Z646" s="210"/>
      <c r="AA646" s="210"/>
      <c r="AB646" s="210"/>
      <c r="AC646" s="210"/>
      <c r="AD646" s="210"/>
      <c r="AE646" s="210"/>
      <c r="AF646" s="210"/>
      <c r="AG646" s="210" t="s">
        <v>298</v>
      </c>
      <c r="AH646" s="210"/>
      <c r="AI646" s="210"/>
      <c r="AJ646" s="210"/>
      <c r="AK646" s="210"/>
      <c r="AL646" s="210"/>
      <c r="AM646" s="210"/>
      <c r="AN646" s="210"/>
      <c r="AO646" s="210"/>
      <c r="AP646" s="210"/>
      <c r="AQ646" s="210"/>
      <c r="AR646" s="210"/>
      <c r="AS646" s="210"/>
      <c r="AT646" s="210"/>
      <c r="AU646" s="210"/>
      <c r="AV646" s="210"/>
      <c r="AW646" s="210"/>
      <c r="AX646" s="210"/>
      <c r="AY646" s="210"/>
      <c r="AZ646" s="210"/>
      <c r="BA646" s="210"/>
      <c r="BB646" s="210"/>
      <c r="BC646" s="210"/>
      <c r="BD646" s="210"/>
      <c r="BE646" s="210"/>
      <c r="BF646" s="210"/>
      <c r="BG646" s="210"/>
      <c r="BH646" s="210"/>
    </row>
    <row r="647" spans="1:60" ht="22.5" outlineLevel="1" x14ac:dyDescent="0.2">
      <c r="A647" s="237">
        <v>277</v>
      </c>
      <c r="B647" s="238" t="s">
        <v>1869</v>
      </c>
      <c r="C647" s="249" t="s">
        <v>1870</v>
      </c>
      <c r="D647" s="239" t="s">
        <v>1868</v>
      </c>
      <c r="E647" s="240">
        <v>3</v>
      </c>
      <c r="F647" s="241"/>
      <c r="G647" s="242">
        <f>ROUND(E647*F647,2)</f>
        <v>0</v>
      </c>
      <c r="H647" s="241"/>
      <c r="I647" s="242">
        <f>ROUND(E647*H647,2)</f>
        <v>0</v>
      </c>
      <c r="J647" s="241"/>
      <c r="K647" s="242">
        <f>ROUND(E647*J647,2)</f>
        <v>0</v>
      </c>
      <c r="L647" s="242">
        <v>21</v>
      </c>
      <c r="M647" s="242">
        <f>G647*(1+L647/100)</f>
        <v>0</v>
      </c>
      <c r="N647" s="242">
        <v>0</v>
      </c>
      <c r="O647" s="242">
        <f>ROUND(E647*N647,2)</f>
        <v>0</v>
      </c>
      <c r="P647" s="242">
        <v>0</v>
      </c>
      <c r="Q647" s="242">
        <f>ROUND(E647*P647,2)</f>
        <v>0</v>
      </c>
      <c r="R647" s="242"/>
      <c r="S647" s="242" t="s">
        <v>230</v>
      </c>
      <c r="T647" s="243" t="s">
        <v>231</v>
      </c>
      <c r="U647" s="219">
        <v>0</v>
      </c>
      <c r="V647" s="219">
        <f>ROUND(E647*U647,2)</f>
        <v>0</v>
      </c>
      <c r="W647" s="219"/>
      <c r="X647" s="219" t="s">
        <v>297</v>
      </c>
      <c r="Y647" s="210"/>
      <c r="Z647" s="210"/>
      <c r="AA647" s="210"/>
      <c r="AB647" s="210"/>
      <c r="AC647" s="210"/>
      <c r="AD647" s="210"/>
      <c r="AE647" s="210"/>
      <c r="AF647" s="210"/>
      <c r="AG647" s="210" t="s">
        <v>298</v>
      </c>
      <c r="AH647" s="210"/>
      <c r="AI647" s="210"/>
      <c r="AJ647" s="210"/>
      <c r="AK647" s="210"/>
      <c r="AL647" s="210"/>
      <c r="AM647" s="210"/>
      <c r="AN647" s="210"/>
      <c r="AO647" s="210"/>
      <c r="AP647" s="210"/>
      <c r="AQ647" s="210"/>
      <c r="AR647" s="210"/>
      <c r="AS647" s="210"/>
      <c r="AT647" s="210"/>
      <c r="AU647" s="210"/>
      <c r="AV647" s="210"/>
      <c r="AW647" s="210"/>
      <c r="AX647" s="210"/>
      <c r="AY647" s="210"/>
      <c r="AZ647" s="210"/>
      <c r="BA647" s="210"/>
      <c r="BB647" s="210"/>
      <c r="BC647" s="210"/>
      <c r="BD647" s="210"/>
      <c r="BE647" s="210"/>
      <c r="BF647" s="210"/>
      <c r="BG647" s="210"/>
      <c r="BH647" s="210"/>
    </row>
    <row r="648" spans="1:60" ht="22.5" outlineLevel="1" x14ac:dyDescent="0.2">
      <c r="A648" s="237">
        <v>278</v>
      </c>
      <c r="B648" s="238" t="s">
        <v>1871</v>
      </c>
      <c r="C648" s="249" t="s">
        <v>1872</v>
      </c>
      <c r="D648" s="239" t="s">
        <v>1868</v>
      </c>
      <c r="E648" s="240">
        <v>1</v>
      </c>
      <c r="F648" s="241"/>
      <c r="G648" s="242">
        <f>ROUND(E648*F648,2)</f>
        <v>0</v>
      </c>
      <c r="H648" s="241"/>
      <c r="I648" s="242">
        <f>ROUND(E648*H648,2)</f>
        <v>0</v>
      </c>
      <c r="J648" s="241"/>
      <c r="K648" s="242">
        <f>ROUND(E648*J648,2)</f>
        <v>0</v>
      </c>
      <c r="L648" s="242">
        <v>21</v>
      </c>
      <c r="M648" s="242">
        <f>G648*(1+L648/100)</f>
        <v>0</v>
      </c>
      <c r="N648" s="242">
        <v>0</v>
      </c>
      <c r="O648" s="242">
        <f>ROUND(E648*N648,2)</f>
        <v>0</v>
      </c>
      <c r="P648" s="242">
        <v>0</v>
      </c>
      <c r="Q648" s="242">
        <f>ROUND(E648*P648,2)</f>
        <v>0</v>
      </c>
      <c r="R648" s="242"/>
      <c r="S648" s="242" t="s">
        <v>230</v>
      </c>
      <c r="T648" s="243" t="s">
        <v>231</v>
      </c>
      <c r="U648" s="219">
        <v>0</v>
      </c>
      <c r="V648" s="219">
        <f>ROUND(E648*U648,2)</f>
        <v>0</v>
      </c>
      <c r="W648" s="219"/>
      <c r="X648" s="219" t="s">
        <v>297</v>
      </c>
      <c r="Y648" s="210"/>
      <c r="Z648" s="210"/>
      <c r="AA648" s="210"/>
      <c r="AB648" s="210"/>
      <c r="AC648" s="210"/>
      <c r="AD648" s="210"/>
      <c r="AE648" s="210"/>
      <c r="AF648" s="210"/>
      <c r="AG648" s="210" t="s">
        <v>298</v>
      </c>
      <c r="AH648" s="210"/>
      <c r="AI648" s="210"/>
      <c r="AJ648" s="210"/>
      <c r="AK648" s="210"/>
      <c r="AL648" s="210"/>
      <c r="AM648" s="210"/>
      <c r="AN648" s="210"/>
      <c r="AO648" s="210"/>
      <c r="AP648" s="210"/>
      <c r="AQ648" s="210"/>
      <c r="AR648" s="210"/>
      <c r="AS648" s="210"/>
      <c r="AT648" s="210"/>
      <c r="AU648" s="210"/>
      <c r="AV648" s="210"/>
      <c r="AW648" s="210"/>
      <c r="AX648" s="210"/>
      <c r="AY648" s="210"/>
      <c r="AZ648" s="210"/>
      <c r="BA648" s="210"/>
      <c r="BB648" s="210"/>
      <c r="BC648" s="210"/>
      <c r="BD648" s="210"/>
      <c r="BE648" s="210"/>
      <c r="BF648" s="210"/>
      <c r="BG648" s="210"/>
      <c r="BH648" s="210"/>
    </row>
    <row r="649" spans="1:60" ht="33.75" outlineLevel="1" x14ac:dyDescent="0.2">
      <c r="A649" s="237">
        <v>279</v>
      </c>
      <c r="B649" s="238" t="s">
        <v>1873</v>
      </c>
      <c r="C649" s="249" t="s">
        <v>1874</v>
      </c>
      <c r="D649" s="239" t="s">
        <v>1868</v>
      </c>
      <c r="E649" s="240">
        <v>1</v>
      </c>
      <c r="F649" s="241"/>
      <c r="G649" s="242">
        <f>ROUND(E649*F649,2)</f>
        <v>0</v>
      </c>
      <c r="H649" s="241"/>
      <c r="I649" s="242">
        <f>ROUND(E649*H649,2)</f>
        <v>0</v>
      </c>
      <c r="J649" s="241"/>
      <c r="K649" s="242">
        <f>ROUND(E649*J649,2)</f>
        <v>0</v>
      </c>
      <c r="L649" s="242">
        <v>21</v>
      </c>
      <c r="M649" s="242">
        <f>G649*(1+L649/100)</f>
        <v>0</v>
      </c>
      <c r="N649" s="242">
        <v>0</v>
      </c>
      <c r="O649" s="242">
        <f>ROUND(E649*N649,2)</f>
        <v>0</v>
      </c>
      <c r="P649" s="242">
        <v>0</v>
      </c>
      <c r="Q649" s="242">
        <f>ROUND(E649*P649,2)</f>
        <v>0</v>
      </c>
      <c r="R649" s="242"/>
      <c r="S649" s="242" t="s">
        <v>230</v>
      </c>
      <c r="T649" s="243" t="s">
        <v>231</v>
      </c>
      <c r="U649" s="219">
        <v>0</v>
      </c>
      <c r="V649" s="219">
        <f>ROUND(E649*U649,2)</f>
        <v>0</v>
      </c>
      <c r="W649" s="219"/>
      <c r="X649" s="219" t="s">
        <v>297</v>
      </c>
      <c r="Y649" s="210"/>
      <c r="Z649" s="210"/>
      <c r="AA649" s="210"/>
      <c r="AB649" s="210"/>
      <c r="AC649" s="210"/>
      <c r="AD649" s="210"/>
      <c r="AE649" s="210"/>
      <c r="AF649" s="210"/>
      <c r="AG649" s="210" t="s">
        <v>298</v>
      </c>
      <c r="AH649" s="210"/>
      <c r="AI649" s="210"/>
      <c r="AJ649" s="210"/>
      <c r="AK649" s="210"/>
      <c r="AL649" s="210"/>
      <c r="AM649" s="210"/>
      <c r="AN649" s="210"/>
      <c r="AO649" s="210"/>
      <c r="AP649" s="210"/>
      <c r="AQ649" s="210"/>
      <c r="AR649" s="210"/>
      <c r="AS649" s="210"/>
      <c r="AT649" s="210"/>
      <c r="AU649" s="210"/>
      <c r="AV649" s="210"/>
      <c r="AW649" s="210"/>
      <c r="AX649" s="210"/>
      <c r="AY649" s="210"/>
      <c r="AZ649" s="210"/>
      <c r="BA649" s="210"/>
      <c r="BB649" s="210"/>
      <c r="BC649" s="210"/>
      <c r="BD649" s="210"/>
      <c r="BE649" s="210"/>
      <c r="BF649" s="210"/>
      <c r="BG649" s="210"/>
      <c r="BH649" s="210"/>
    </row>
    <row r="650" spans="1:60" ht="22.5" outlineLevel="1" x14ac:dyDescent="0.2">
      <c r="A650" s="237">
        <v>280</v>
      </c>
      <c r="B650" s="238" t="s">
        <v>1875</v>
      </c>
      <c r="C650" s="249" t="s">
        <v>1876</v>
      </c>
      <c r="D650" s="239" t="s">
        <v>1868</v>
      </c>
      <c r="E650" s="240">
        <v>1</v>
      </c>
      <c r="F650" s="241"/>
      <c r="G650" s="242">
        <f>ROUND(E650*F650,2)</f>
        <v>0</v>
      </c>
      <c r="H650" s="241"/>
      <c r="I650" s="242">
        <f>ROUND(E650*H650,2)</f>
        <v>0</v>
      </c>
      <c r="J650" s="241"/>
      <c r="K650" s="242">
        <f>ROUND(E650*J650,2)</f>
        <v>0</v>
      </c>
      <c r="L650" s="242">
        <v>21</v>
      </c>
      <c r="M650" s="242">
        <f>G650*(1+L650/100)</f>
        <v>0</v>
      </c>
      <c r="N650" s="242">
        <v>0</v>
      </c>
      <c r="O650" s="242">
        <f>ROUND(E650*N650,2)</f>
        <v>0</v>
      </c>
      <c r="P650" s="242">
        <v>0</v>
      </c>
      <c r="Q650" s="242">
        <f>ROUND(E650*P650,2)</f>
        <v>0</v>
      </c>
      <c r="R650" s="242"/>
      <c r="S650" s="242" t="s">
        <v>230</v>
      </c>
      <c r="T650" s="243" t="s">
        <v>231</v>
      </c>
      <c r="U650" s="219">
        <v>0</v>
      </c>
      <c r="V650" s="219">
        <f>ROUND(E650*U650,2)</f>
        <v>0</v>
      </c>
      <c r="W650" s="219"/>
      <c r="X650" s="219" t="s">
        <v>297</v>
      </c>
      <c r="Y650" s="210"/>
      <c r="Z650" s="210"/>
      <c r="AA650" s="210"/>
      <c r="AB650" s="210"/>
      <c r="AC650" s="210"/>
      <c r="AD650" s="210"/>
      <c r="AE650" s="210"/>
      <c r="AF650" s="210"/>
      <c r="AG650" s="210" t="s">
        <v>298</v>
      </c>
      <c r="AH650" s="210"/>
      <c r="AI650" s="210"/>
      <c r="AJ650" s="210"/>
      <c r="AK650" s="210"/>
      <c r="AL650" s="210"/>
      <c r="AM650" s="210"/>
      <c r="AN650" s="210"/>
      <c r="AO650" s="210"/>
      <c r="AP650" s="210"/>
      <c r="AQ650" s="210"/>
      <c r="AR650" s="210"/>
      <c r="AS650" s="210"/>
      <c r="AT650" s="210"/>
      <c r="AU650" s="210"/>
      <c r="AV650" s="210"/>
      <c r="AW650" s="210"/>
      <c r="AX650" s="210"/>
      <c r="AY650" s="210"/>
      <c r="AZ650" s="210"/>
      <c r="BA650" s="210"/>
      <c r="BB650" s="210"/>
      <c r="BC650" s="210"/>
      <c r="BD650" s="210"/>
      <c r="BE650" s="210"/>
      <c r="BF650" s="210"/>
      <c r="BG650" s="210"/>
      <c r="BH650" s="210"/>
    </row>
    <row r="651" spans="1:60" x14ac:dyDescent="0.2">
      <c r="A651" s="221" t="s">
        <v>225</v>
      </c>
      <c r="B651" s="222" t="s">
        <v>189</v>
      </c>
      <c r="C651" s="245" t="s">
        <v>190</v>
      </c>
      <c r="D651" s="223"/>
      <c r="E651" s="224"/>
      <c r="F651" s="225"/>
      <c r="G651" s="225">
        <f>SUMIF(AG652:AG654,"&lt;&gt;NOR",G652:G654)</f>
        <v>0</v>
      </c>
      <c r="H651" s="225"/>
      <c r="I651" s="225">
        <f>SUM(I652:I654)</f>
        <v>0</v>
      </c>
      <c r="J651" s="225"/>
      <c r="K651" s="225">
        <f>SUM(K652:K654)</f>
        <v>0</v>
      </c>
      <c r="L651" s="225"/>
      <c r="M651" s="225">
        <f>SUM(M652:M654)</f>
        <v>0</v>
      </c>
      <c r="N651" s="225"/>
      <c r="O651" s="225">
        <f>SUM(O652:O654)</f>
        <v>1.76</v>
      </c>
      <c r="P651" s="225"/>
      <c r="Q651" s="225">
        <f>SUM(Q652:Q654)</f>
        <v>0</v>
      </c>
      <c r="R651" s="225"/>
      <c r="S651" s="225"/>
      <c r="T651" s="226"/>
      <c r="U651" s="220"/>
      <c r="V651" s="220">
        <f>SUM(V652:V654)</f>
        <v>189</v>
      </c>
      <c r="W651" s="220"/>
      <c r="X651" s="220"/>
      <c r="AG651" t="s">
        <v>226</v>
      </c>
    </row>
    <row r="652" spans="1:60" outlineLevel="1" x14ac:dyDescent="0.2">
      <c r="A652" s="237">
        <v>281</v>
      </c>
      <c r="B652" s="238" t="s">
        <v>1877</v>
      </c>
      <c r="C652" s="249" t="s">
        <v>1878</v>
      </c>
      <c r="D652" s="239" t="s">
        <v>889</v>
      </c>
      <c r="E652" s="240">
        <v>1</v>
      </c>
      <c r="F652" s="241"/>
      <c r="G652" s="242">
        <f>ROUND(E652*F652,2)</f>
        <v>0</v>
      </c>
      <c r="H652" s="241"/>
      <c r="I652" s="242">
        <f>ROUND(E652*H652,2)</f>
        <v>0</v>
      </c>
      <c r="J652" s="241"/>
      <c r="K652" s="242">
        <f>ROUND(E652*J652,2)</f>
        <v>0</v>
      </c>
      <c r="L652" s="242">
        <v>21</v>
      </c>
      <c r="M652" s="242">
        <f>G652*(1+L652/100)</f>
        <v>0</v>
      </c>
      <c r="N652" s="242">
        <v>0</v>
      </c>
      <c r="O652" s="242">
        <f>ROUND(E652*N652,2)</f>
        <v>0</v>
      </c>
      <c r="P652" s="242">
        <v>0</v>
      </c>
      <c r="Q652" s="242">
        <f>ROUND(E652*P652,2)</f>
        <v>0</v>
      </c>
      <c r="R652" s="242"/>
      <c r="S652" s="242" t="s">
        <v>230</v>
      </c>
      <c r="T652" s="243" t="s">
        <v>231</v>
      </c>
      <c r="U652" s="219">
        <v>0</v>
      </c>
      <c r="V652" s="219">
        <f>ROUND(E652*U652,2)</f>
        <v>0</v>
      </c>
      <c r="W652" s="219"/>
      <c r="X652" s="219" t="s">
        <v>374</v>
      </c>
      <c r="Y652" s="210"/>
      <c r="Z652" s="210"/>
      <c r="AA652" s="210"/>
      <c r="AB652" s="210"/>
      <c r="AC652" s="210"/>
      <c r="AD652" s="210"/>
      <c r="AE652" s="210"/>
      <c r="AF652" s="210"/>
      <c r="AG652" s="210" t="s">
        <v>375</v>
      </c>
      <c r="AH652" s="210"/>
      <c r="AI652" s="210"/>
      <c r="AJ652" s="210"/>
      <c r="AK652" s="210"/>
      <c r="AL652" s="210"/>
      <c r="AM652" s="210"/>
      <c r="AN652" s="210"/>
      <c r="AO652" s="210"/>
      <c r="AP652" s="210"/>
      <c r="AQ652" s="210"/>
      <c r="AR652" s="210"/>
      <c r="AS652" s="210"/>
      <c r="AT652" s="210"/>
      <c r="AU652" s="210"/>
      <c r="AV652" s="210"/>
      <c r="AW652" s="210"/>
      <c r="AX652" s="210"/>
      <c r="AY652" s="210"/>
      <c r="AZ652" s="210"/>
      <c r="BA652" s="210"/>
      <c r="BB652" s="210"/>
      <c r="BC652" s="210"/>
      <c r="BD652" s="210"/>
      <c r="BE652" s="210"/>
      <c r="BF652" s="210"/>
      <c r="BG652" s="210"/>
      <c r="BH652" s="210"/>
    </row>
    <row r="653" spans="1:60" outlineLevel="1" x14ac:dyDescent="0.2">
      <c r="A653" s="237">
        <v>282</v>
      </c>
      <c r="B653" s="238" t="s">
        <v>1879</v>
      </c>
      <c r="C653" s="249" t="s">
        <v>1880</v>
      </c>
      <c r="D653" s="239" t="s">
        <v>889</v>
      </c>
      <c r="E653" s="240">
        <v>1</v>
      </c>
      <c r="F653" s="241"/>
      <c r="G653" s="242">
        <f>ROUND(E653*F653,2)</f>
        <v>0</v>
      </c>
      <c r="H653" s="241"/>
      <c r="I653" s="242">
        <f>ROUND(E653*H653,2)</f>
        <v>0</v>
      </c>
      <c r="J653" s="241"/>
      <c r="K653" s="242">
        <f>ROUND(E653*J653,2)</f>
        <v>0</v>
      </c>
      <c r="L653" s="242">
        <v>21</v>
      </c>
      <c r="M653" s="242">
        <f>G653*(1+L653/100)</f>
        <v>0</v>
      </c>
      <c r="N653" s="242">
        <v>0</v>
      </c>
      <c r="O653" s="242">
        <f>ROUND(E653*N653,2)</f>
        <v>0</v>
      </c>
      <c r="P653" s="242">
        <v>0</v>
      </c>
      <c r="Q653" s="242">
        <f>ROUND(E653*P653,2)</f>
        <v>0</v>
      </c>
      <c r="R653" s="242"/>
      <c r="S653" s="242" t="s">
        <v>230</v>
      </c>
      <c r="T653" s="243" t="s">
        <v>231</v>
      </c>
      <c r="U653" s="219">
        <v>0</v>
      </c>
      <c r="V653" s="219">
        <f>ROUND(E653*U653,2)</f>
        <v>0</v>
      </c>
      <c r="W653" s="219"/>
      <c r="X653" s="219" t="s">
        <v>374</v>
      </c>
      <c r="Y653" s="210"/>
      <c r="Z653" s="210"/>
      <c r="AA653" s="210"/>
      <c r="AB653" s="210"/>
      <c r="AC653" s="210"/>
      <c r="AD653" s="210"/>
      <c r="AE653" s="210"/>
      <c r="AF653" s="210"/>
      <c r="AG653" s="210" t="s">
        <v>375</v>
      </c>
      <c r="AH653" s="210"/>
      <c r="AI653" s="210"/>
      <c r="AJ653" s="210"/>
      <c r="AK653" s="210"/>
      <c r="AL653" s="210"/>
      <c r="AM653" s="210"/>
      <c r="AN653" s="210"/>
      <c r="AO653" s="210"/>
      <c r="AP653" s="210"/>
      <c r="AQ653" s="210"/>
      <c r="AR653" s="210"/>
      <c r="AS653" s="210"/>
      <c r="AT653" s="210"/>
      <c r="AU653" s="210"/>
      <c r="AV653" s="210"/>
      <c r="AW653" s="210"/>
      <c r="AX653" s="210"/>
      <c r="AY653" s="210"/>
      <c r="AZ653" s="210"/>
      <c r="BA653" s="210"/>
      <c r="BB653" s="210"/>
      <c r="BC653" s="210"/>
      <c r="BD653" s="210"/>
      <c r="BE653" s="210"/>
      <c r="BF653" s="210"/>
      <c r="BG653" s="210"/>
      <c r="BH653" s="210"/>
    </row>
    <row r="654" spans="1:60" outlineLevel="1" x14ac:dyDescent="0.2">
      <c r="A654" s="237">
        <v>283</v>
      </c>
      <c r="B654" s="238" t="s">
        <v>1881</v>
      </c>
      <c r="C654" s="249" t="s">
        <v>1882</v>
      </c>
      <c r="D654" s="239" t="s">
        <v>371</v>
      </c>
      <c r="E654" s="240">
        <v>1</v>
      </c>
      <c r="F654" s="241"/>
      <c r="G654" s="242">
        <f>ROUND(E654*F654,2)</f>
        <v>0</v>
      </c>
      <c r="H654" s="241"/>
      <c r="I654" s="242">
        <f>ROUND(E654*H654,2)</f>
        <v>0</v>
      </c>
      <c r="J654" s="241"/>
      <c r="K654" s="242">
        <f>ROUND(E654*J654,2)</f>
        <v>0</v>
      </c>
      <c r="L654" s="242">
        <v>21</v>
      </c>
      <c r="M654" s="242">
        <f>G654*(1+L654/100)</f>
        <v>0</v>
      </c>
      <c r="N654" s="242">
        <v>1.76</v>
      </c>
      <c r="O654" s="242">
        <f>ROUND(E654*N654,2)</f>
        <v>1.76</v>
      </c>
      <c r="P654" s="242">
        <v>0</v>
      </c>
      <c r="Q654" s="242">
        <f>ROUND(E654*P654,2)</f>
        <v>0</v>
      </c>
      <c r="R654" s="242"/>
      <c r="S654" s="242" t="s">
        <v>230</v>
      </c>
      <c r="T654" s="243" t="s">
        <v>231</v>
      </c>
      <c r="U654" s="219">
        <v>189</v>
      </c>
      <c r="V654" s="219">
        <f>ROUND(E654*U654,2)</f>
        <v>189</v>
      </c>
      <c r="W654" s="219"/>
      <c r="X654" s="219" t="s">
        <v>374</v>
      </c>
      <c r="Y654" s="210"/>
      <c r="Z654" s="210"/>
      <c r="AA654" s="210"/>
      <c r="AB654" s="210"/>
      <c r="AC654" s="210"/>
      <c r="AD654" s="210"/>
      <c r="AE654" s="210"/>
      <c r="AF654" s="210"/>
      <c r="AG654" s="210" t="s">
        <v>375</v>
      </c>
      <c r="AH654" s="210"/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10"/>
      <c r="AT654" s="210"/>
      <c r="AU654" s="210"/>
      <c r="AV654" s="210"/>
      <c r="AW654" s="210"/>
      <c r="AX654" s="210"/>
      <c r="AY654" s="210"/>
      <c r="AZ654" s="210"/>
      <c r="BA654" s="210"/>
      <c r="BB654" s="210"/>
      <c r="BC654" s="210"/>
      <c r="BD654" s="210"/>
      <c r="BE654" s="210"/>
      <c r="BF654" s="210"/>
      <c r="BG654" s="210"/>
      <c r="BH654" s="210"/>
    </row>
    <row r="655" spans="1:60" x14ac:dyDescent="0.2">
      <c r="A655" s="221" t="s">
        <v>225</v>
      </c>
      <c r="B655" s="222" t="s">
        <v>191</v>
      </c>
      <c r="C655" s="245" t="s">
        <v>192</v>
      </c>
      <c r="D655" s="223"/>
      <c r="E655" s="224"/>
      <c r="F655" s="225"/>
      <c r="G655" s="225">
        <f>SUMIF(AG656:AG663,"&lt;&gt;NOR",G656:G663)</f>
        <v>0</v>
      </c>
      <c r="H655" s="225"/>
      <c r="I655" s="225">
        <f>SUM(I656:I663)</f>
        <v>0</v>
      </c>
      <c r="J655" s="225"/>
      <c r="K655" s="225">
        <f>SUM(K656:K663)</f>
        <v>0</v>
      </c>
      <c r="L655" s="225"/>
      <c r="M655" s="225">
        <f>SUM(M656:M663)</f>
        <v>0</v>
      </c>
      <c r="N655" s="225"/>
      <c r="O655" s="225">
        <f>SUM(O656:O663)</f>
        <v>0</v>
      </c>
      <c r="P655" s="225"/>
      <c r="Q655" s="225">
        <f>SUM(Q656:Q663)</f>
        <v>0</v>
      </c>
      <c r="R655" s="225"/>
      <c r="S655" s="225"/>
      <c r="T655" s="226"/>
      <c r="U655" s="220"/>
      <c r="V655" s="220">
        <f>SUM(V656:V663)</f>
        <v>8.93</v>
      </c>
      <c r="W655" s="220"/>
      <c r="X655" s="220"/>
      <c r="AG655" t="s">
        <v>226</v>
      </c>
    </row>
    <row r="656" spans="1:60" outlineLevel="1" x14ac:dyDescent="0.2">
      <c r="A656" s="237">
        <v>284</v>
      </c>
      <c r="B656" s="238" t="s">
        <v>1883</v>
      </c>
      <c r="C656" s="249" t="s">
        <v>1884</v>
      </c>
      <c r="D656" s="239" t="s">
        <v>368</v>
      </c>
      <c r="E656" s="240">
        <v>30</v>
      </c>
      <c r="F656" s="241"/>
      <c r="G656" s="242">
        <f>ROUND(E656*F656,2)</f>
        <v>0</v>
      </c>
      <c r="H656" s="241"/>
      <c r="I656" s="242">
        <f>ROUND(E656*H656,2)</f>
        <v>0</v>
      </c>
      <c r="J656" s="241"/>
      <c r="K656" s="242">
        <f>ROUND(E656*J656,2)</f>
        <v>0</v>
      </c>
      <c r="L656" s="242">
        <v>21</v>
      </c>
      <c r="M656" s="242">
        <f>G656*(1+L656/100)</f>
        <v>0</v>
      </c>
      <c r="N656" s="242">
        <v>0</v>
      </c>
      <c r="O656" s="242">
        <f>ROUND(E656*N656,2)</f>
        <v>0</v>
      </c>
      <c r="P656" s="242">
        <v>0</v>
      </c>
      <c r="Q656" s="242">
        <f>ROUND(E656*P656,2)</f>
        <v>0</v>
      </c>
      <c r="R656" s="242"/>
      <c r="S656" s="242" t="s">
        <v>230</v>
      </c>
      <c r="T656" s="243" t="s">
        <v>231</v>
      </c>
      <c r="U656" s="219">
        <v>0.13552</v>
      </c>
      <c r="V656" s="219">
        <f>ROUND(E656*U656,2)</f>
        <v>4.07</v>
      </c>
      <c r="W656" s="219"/>
      <c r="X656" s="219" t="s">
        <v>297</v>
      </c>
      <c r="Y656" s="210"/>
      <c r="Z656" s="210"/>
      <c r="AA656" s="210"/>
      <c r="AB656" s="210"/>
      <c r="AC656" s="210"/>
      <c r="AD656" s="210"/>
      <c r="AE656" s="210"/>
      <c r="AF656" s="210"/>
      <c r="AG656" s="210" t="s">
        <v>298</v>
      </c>
      <c r="AH656" s="210"/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10"/>
      <c r="AT656" s="210"/>
      <c r="AU656" s="210"/>
      <c r="AV656" s="210"/>
      <c r="AW656" s="210"/>
      <c r="AX656" s="210"/>
      <c r="AY656" s="210"/>
      <c r="AZ656" s="210"/>
      <c r="BA656" s="210"/>
      <c r="BB656" s="210"/>
      <c r="BC656" s="210"/>
      <c r="BD656" s="210"/>
      <c r="BE656" s="210"/>
      <c r="BF656" s="210"/>
      <c r="BG656" s="210"/>
      <c r="BH656" s="210"/>
    </row>
    <row r="657" spans="1:60" outlineLevel="1" x14ac:dyDescent="0.2">
      <c r="A657" s="237">
        <v>285</v>
      </c>
      <c r="B657" s="238" t="s">
        <v>1885</v>
      </c>
      <c r="C657" s="249" t="s">
        <v>1886</v>
      </c>
      <c r="D657" s="239" t="s">
        <v>368</v>
      </c>
      <c r="E657" s="240">
        <v>15</v>
      </c>
      <c r="F657" s="241"/>
      <c r="G657" s="242">
        <f>ROUND(E657*F657,2)</f>
        <v>0</v>
      </c>
      <c r="H657" s="241"/>
      <c r="I657" s="242">
        <f>ROUND(E657*H657,2)</f>
        <v>0</v>
      </c>
      <c r="J657" s="241"/>
      <c r="K657" s="242">
        <f>ROUND(E657*J657,2)</f>
        <v>0</v>
      </c>
      <c r="L657" s="242">
        <v>21</v>
      </c>
      <c r="M657" s="242">
        <f>G657*(1+L657/100)</f>
        <v>0</v>
      </c>
      <c r="N657" s="242">
        <v>0</v>
      </c>
      <c r="O657" s="242">
        <f>ROUND(E657*N657,2)</f>
        <v>0</v>
      </c>
      <c r="P657" s="242">
        <v>0</v>
      </c>
      <c r="Q657" s="242">
        <f>ROUND(E657*P657,2)</f>
        <v>0</v>
      </c>
      <c r="R657" s="242"/>
      <c r="S657" s="242" t="s">
        <v>230</v>
      </c>
      <c r="T657" s="243" t="s">
        <v>231</v>
      </c>
      <c r="U657" s="219">
        <v>0</v>
      </c>
      <c r="V657" s="219">
        <f>ROUND(E657*U657,2)</f>
        <v>0</v>
      </c>
      <c r="W657" s="219"/>
      <c r="X657" s="219" t="s">
        <v>297</v>
      </c>
      <c r="Y657" s="210"/>
      <c r="Z657" s="210"/>
      <c r="AA657" s="210"/>
      <c r="AB657" s="210"/>
      <c r="AC657" s="210"/>
      <c r="AD657" s="210"/>
      <c r="AE657" s="210"/>
      <c r="AF657" s="210"/>
      <c r="AG657" s="210" t="s">
        <v>298</v>
      </c>
      <c r="AH657" s="210"/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10"/>
      <c r="AT657" s="210"/>
      <c r="AU657" s="210"/>
      <c r="AV657" s="210"/>
      <c r="AW657" s="210"/>
      <c r="AX657" s="210"/>
      <c r="AY657" s="210"/>
      <c r="AZ657" s="210"/>
      <c r="BA657" s="210"/>
      <c r="BB657" s="210"/>
      <c r="BC657" s="210"/>
      <c r="BD657" s="210"/>
      <c r="BE657" s="210"/>
      <c r="BF657" s="210"/>
      <c r="BG657" s="210"/>
      <c r="BH657" s="210"/>
    </row>
    <row r="658" spans="1:60" outlineLevel="1" x14ac:dyDescent="0.2">
      <c r="A658" s="237">
        <v>286</v>
      </c>
      <c r="B658" s="238" t="s">
        <v>1887</v>
      </c>
      <c r="C658" s="249" t="s">
        <v>1888</v>
      </c>
      <c r="D658" s="239" t="s">
        <v>368</v>
      </c>
      <c r="E658" s="240">
        <v>30</v>
      </c>
      <c r="F658" s="241"/>
      <c r="G658" s="242">
        <f>ROUND(E658*F658,2)</f>
        <v>0</v>
      </c>
      <c r="H658" s="241"/>
      <c r="I658" s="242">
        <f>ROUND(E658*H658,2)</f>
        <v>0</v>
      </c>
      <c r="J658" s="241"/>
      <c r="K658" s="242">
        <f>ROUND(E658*J658,2)</f>
        <v>0</v>
      </c>
      <c r="L658" s="242">
        <v>21</v>
      </c>
      <c r="M658" s="242">
        <f>G658*(1+L658/100)</f>
        <v>0</v>
      </c>
      <c r="N658" s="242">
        <v>0</v>
      </c>
      <c r="O658" s="242">
        <f>ROUND(E658*N658,2)</f>
        <v>0</v>
      </c>
      <c r="P658" s="242">
        <v>0</v>
      </c>
      <c r="Q658" s="242">
        <f>ROUND(E658*P658,2)</f>
        <v>0</v>
      </c>
      <c r="R658" s="242"/>
      <c r="S658" s="242" t="s">
        <v>230</v>
      </c>
      <c r="T658" s="243" t="s">
        <v>231</v>
      </c>
      <c r="U658" s="219">
        <v>0.16200000000000001</v>
      </c>
      <c r="V658" s="219">
        <f>ROUND(E658*U658,2)</f>
        <v>4.8600000000000003</v>
      </c>
      <c r="W658" s="219"/>
      <c r="X658" s="219" t="s">
        <v>297</v>
      </c>
      <c r="Y658" s="210"/>
      <c r="Z658" s="210"/>
      <c r="AA658" s="210"/>
      <c r="AB658" s="210"/>
      <c r="AC658" s="210"/>
      <c r="AD658" s="210"/>
      <c r="AE658" s="210"/>
      <c r="AF658" s="210"/>
      <c r="AG658" s="210" t="s">
        <v>298</v>
      </c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0"/>
      <c r="AT658" s="210"/>
      <c r="AU658" s="210"/>
      <c r="AV658" s="210"/>
      <c r="AW658" s="210"/>
      <c r="AX658" s="210"/>
      <c r="AY658" s="210"/>
      <c r="AZ658" s="210"/>
      <c r="BA658" s="210"/>
      <c r="BB658" s="210"/>
      <c r="BC658" s="210"/>
      <c r="BD658" s="210"/>
      <c r="BE658" s="210"/>
      <c r="BF658" s="210"/>
      <c r="BG658" s="210"/>
      <c r="BH658" s="210"/>
    </row>
    <row r="659" spans="1:60" outlineLevel="1" x14ac:dyDescent="0.2">
      <c r="A659" s="237">
        <v>287</v>
      </c>
      <c r="B659" s="238" t="s">
        <v>1889</v>
      </c>
      <c r="C659" s="249" t="s">
        <v>1890</v>
      </c>
      <c r="D659" s="239" t="s">
        <v>344</v>
      </c>
      <c r="E659" s="240">
        <v>10</v>
      </c>
      <c r="F659" s="241"/>
      <c r="G659" s="242">
        <f>ROUND(E659*F659,2)</f>
        <v>0</v>
      </c>
      <c r="H659" s="241"/>
      <c r="I659" s="242">
        <f>ROUND(E659*H659,2)</f>
        <v>0</v>
      </c>
      <c r="J659" s="241"/>
      <c r="K659" s="242">
        <f>ROUND(E659*J659,2)</f>
        <v>0</v>
      </c>
      <c r="L659" s="242">
        <v>21</v>
      </c>
      <c r="M659" s="242">
        <f>G659*(1+L659/100)</f>
        <v>0</v>
      </c>
      <c r="N659" s="242">
        <v>0</v>
      </c>
      <c r="O659" s="242">
        <f>ROUND(E659*N659,2)</f>
        <v>0</v>
      </c>
      <c r="P659" s="242">
        <v>0</v>
      </c>
      <c r="Q659" s="242">
        <f>ROUND(E659*P659,2)</f>
        <v>0</v>
      </c>
      <c r="R659" s="242"/>
      <c r="S659" s="242" t="s">
        <v>230</v>
      </c>
      <c r="T659" s="243" t="s">
        <v>231</v>
      </c>
      <c r="U659" s="219">
        <v>0</v>
      </c>
      <c r="V659" s="219">
        <f>ROUND(E659*U659,2)</f>
        <v>0</v>
      </c>
      <c r="W659" s="219"/>
      <c r="X659" s="219" t="s">
        <v>297</v>
      </c>
      <c r="Y659" s="210"/>
      <c r="Z659" s="210"/>
      <c r="AA659" s="210"/>
      <c r="AB659" s="210"/>
      <c r="AC659" s="210"/>
      <c r="AD659" s="210"/>
      <c r="AE659" s="210"/>
      <c r="AF659" s="210"/>
      <c r="AG659" s="210" t="s">
        <v>298</v>
      </c>
      <c r="AH659" s="210"/>
      <c r="AI659" s="210"/>
      <c r="AJ659" s="210"/>
      <c r="AK659" s="210"/>
      <c r="AL659" s="210"/>
      <c r="AM659" s="210"/>
      <c r="AN659" s="210"/>
      <c r="AO659" s="210"/>
      <c r="AP659" s="210"/>
      <c r="AQ659" s="210"/>
      <c r="AR659" s="210"/>
      <c r="AS659" s="210"/>
      <c r="AT659" s="210"/>
      <c r="AU659" s="210"/>
      <c r="AV659" s="210"/>
      <c r="AW659" s="210"/>
      <c r="AX659" s="210"/>
      <c r="AY659" s="210"/>
      <c r="AZ659" s="210"/>
      <c r="BA659" s="210"/>
      <c r="BB659" s="210"/>
      <c r="BC659" s="210"/>
      <c r="BD659" s="210"/>
      <c r="BE659" s="210"/>
      <c r="BF659" s="210"/>
      <c r="BG659" s="210"/>
      <c r="BH659" s="210"/>
    </row>
    <row r="660" spans="1:60" outlineLevel="1" x14ac:dyDescent="0.2">
      <c r="A660" s="237">
        <v>288</v>
      </c>
      <c r="B660" s="238" t="s">
        <v>1891</v>
      </c>
      <c r="C660" s="249" t="s">
        <v>1892</v>
      </c>
      <c r="D660" s="239" t="s">
        <v>344</v>
      </c>
      <c r="E660" s="240">
        <v>10</v>
      </c>
      <c r="F660" s="241"/>
      <c r="G660" s="242">
        <f>ROUND(E660*F660,2)</f>
        <v>0</v>
      </c>
      <c r="H660" s="241"/>
      <c r="I660" s="242">
        <f>ROUND(E660*H660,2)</f>
        <v>0</v>
      </c>
      <c r="J660" s="241"/>
      <c r="K660" s="242">
        <f>ROUND(E660*J660,2)</f>
        <v>0</v>
      </c>
      <c r="L660" s="242">
        <v>21</v>
      </c>
      <c r="M660" s="242">
        <f>G660*(1+L660/100)</f>
        <v>0</v>
      </c>
      <c r="N660" s="242">
        <v>0</v>
      </c>
      <c r="O660" s="242">
        <f>ROUND(E660*N660,2)</f>
        <v>0</v>
      </c>
      <c r="P660" s="242">
        <v>0</v>
      </c>
      <c r="Q660" s="242">
        <f>ROUND(E660*P660,2)</f>
        <v>0</v>
      </c>
      <c r="R660" s="242"/>
      <c r="S660" s="242" t="s">
        <v>230</v>
      </c>
      <c r="T660" s="243" t="s">
        <v>231</v>
      </c>
      <c r="U660" s="219">
        <v>0</v>
      </c>
      <c r="V660" s="219">
        <f>ROUND(E660*U660,2)</f>
        <v>0</v>
      </c>
      <c r="W660" s="219"/>
      <c r="X660" s="219" t="s">
        <v>297</v>
      </c>
      <c r="Y660" s="210"/>
      <c r="Z660" s="210"/>
      <c r="AA660" s="210"/>
      <c r="AB660" s="210"/>
      <c r="AC660" s="210"/>
      <c r="AD660" s="210"/>
      <c r="AE660" s="210"/>
      <c r="AF660" s="210"/>
      <c r="AG660" s="210" t="s">
        <v>298</v>
      </c>
      <c r="AH660" s="210"/>
      <c r="AI660" s="210"/>
      <c r="AJ660" s="210"/>
      <c r="AK660" s="210"/>
      <c r="AL660" s="210"/>
      <c r="AM660" s="210"/>
      <c r="AN660" s="210"/>
      <c r="AO660" s="210"/>
      <c r="AP660" s="210"/>
      <c r="AQ660" s="210"/>
      <c r="AR660" s="210"/>
      <c r="AS660" s="210"/>
      <c r="AT660" s="210"/>
      <c r="AU660" s="210"/>
      <c r="AV660" s="210"/>
      <c r="AW660" s="210"/>
      <c r="AX660" s="210"/>
      <c r="AY660" s="210"/>
      <c r="AZ660" s="210"/>
      <c r="BA660" s="210"/>
      <c r="BB660" s="210"/>
      <c r="BC660" s="210"/>
      <c r="BD660" s="210"/>
      <c r="BE660" s="210"/>
      <c r="BF660" s="210"/>
      <c r="BG660" s="210"/>
      <c r="BH660" s="210"/>
    </row>
    <row r="661" spans="1:60" outlineLevel="1" x14ac:dyDescent="0.2">
      <c r="A661" s="237">
        <v>289</v>
      </c>
      <c r="B661" s="238" t="s">
        <v>1893</v>
      </c>
      <c r="C661" s="249" t="s">
        <v>1894</v>
      </c>
      <c r="D661" s="239" t="s">
        <v>344</v>
      </c>
      <c r="E661" s="240">
        <v>10</v>
      </c>
      <c r="F661" s="241"/>
      <c r="G661" s="242">
        <f>ROUND(E661*F661,2)</f>
        <v>0</v>
      </c>
      <c r="H661" s="241"/>
      <c r="I661" s="242">
        <f>ROUND(E661*H661,2)</f>
        <v>0</v>
      </c>
      <c r="J661" s="241"/>
      <c r="K661" s="242">
        <f>ROUND(E661*J661,2)</f>
        <v>0</v>
      </c>
      <c r="L661" s="242">
        <v>21</v>
      </c>
      <c r="M661" s="242">
        <f>G661*(1+L661/100)</f>
        <v>0</v>
      </c>
      <c r="N661" s="242">
        <v>0</v>
      </c>
      <c r="O661" s="242">
        <f>ROUND(E661*N661,2)</f>
        <v>0</v>
      </c>
      <c r="P661" s="242">
        <v>0</v>
      </c>
      <c r="Q661" s="242">
        <f>ROUND(E661*P661,2)</f>
        <v>0</v>
      </c>
      <c r="R661" s="242"/>
      <c r="S661" s="242" t="s">
        <v>230</v>
      </c>
      <c r="T661" s="243" t="s">
        <v>231</v>
      </c>
      <c r="U661" s="219">
        <v>0</v>
      </c>
      <c r="V661" s="219">
        <f>ROUND(E661*U661,2)</f>
        <v>0</v>
      </c>
      <c r="W661" s="219"/>
      <c r="X661" s="219" t="s">
        <v>297</v>
      </c>
      <c r="Y661" s="210"/>
      <c r="Z661" s="210"/>
      <c r="AA661" s="210"/>
      <c r="AB661" s="210"/>
      <c r="AC661" s="210"/>
      <c r="AD661" s="210"/>
      <c r="AE661" s="210"/>
      <c r="AF661" s="210"/>
      <c r="AG661" s="210" t="s">
        <v>298</v>
      </c>
      <c r="AH661" s="210"/>
      <c r="AI661" s="210"/>
      <c r="AJ661" s="210"/>
      <c r="AK661" s="210"/>
      <c r="AL661" s="210"/>
      <c r="AM661" s="210"/>
      <c r="AN661" s="210"/>
      <c r="AO661" s="210"/>
      <c r="AP661" s="210"/>
      <c r="AQ661" s="210"/>
      <c r="AR661" s="210"/>
      <c r="AS661" s="210"/>
      <c r="AT661" s="210"/>
      <c r="AU661" s="210"/>
      <c r="AV661" s="210"/>
      <c r="AW661" s="210"/>
      <c r="AX661" s="210"/>
      <c r="AY661" s="210"/>
      <c r="AZ661" s="210"/>
      <c r="BA661" s="210"/>
      <c r="BB661" s="210"/>
      <c r="BC661" s="210"/>
      <c r="BD661" s="210"/>
      <c r="BE661" s="210"/>
      <c r="BF661" s="210"/>
      <c r="BG661" s="210"/>
      <c r="BH661" s="210"/>
    </row>
    <row r="662" spans="1:60" ht="22.5" outlineLevel="1" x14ac:dyDescent="0.2">
      <c r="A662" s="237">
        <v>290</v>
      </c>
      <c r="B662" s="238" t="s">
        <v>1895</v>
      </c>
      <c r="C662" s="249" t="s">
        <v>1896</v>
      </c>
      <c r="D662" s="239" t="s">
        <v>368</v>
      </c>
      <c r="E662" s="240">
        <v>60</v>
      </c>
      <c r="F662" s="241"/>
      <c r="G662" s="242">
        <f>ROUND(E662*F662,2)</f>
        <v>0</v>
      </c>
      <c r="H662" s="241"/>
      <c r="I662" s="242">
        <f>ROUND(E662*H662,2)</f>
        <v>0</v>
      </c>
      <c r="J662" s="241"/>
      <c r="K662" s="242">
        <f>ROUND(E662*J662,2)</f>
        <v>0</v>
      </c>
      <c r="L662" s="242">
        <v>21</v>
      </c>
      <c r="M662" s="242">
        <f>G662*(1+L662/100)</f>
        <v>0</v>
      </c>
      <c r="N662" s="242">
        <v>0</v>
      </c>
      <c r="O662" s="242">
        <f>ROUND(E662*N662,2)</f>
        <v>0</v>
      </c>
      <c r="P662" s="242">
        <v>0</v>
      </c>
      <c r="Q662" s="242">
        <f>ROUND(E662*P662,2)</f>
        <v>0</v>
      </c>
      <c r="R662" s="242"/>
      <c r="S662" s="242" t="s">
        <v>230</v>
      </c>
      <c r="T662" s="243" t="s">
        <v>231</v>
      </c>
      <c r="U662" s="219">
        <v>0</v>
      </c>
      <c r="V662" s="219">
        <f>ROUND(E662*U662,2)</f>
        <v>0</v>
      </c>
      <c r="W662" s="219"/>
      <c r="X662" s="219" t="s">
        <v>297</v>
      </c>
      <c r="Y662" s="210"/>
      <c r="Z662" s="210"/>
      <c r="AA662" s="210"/>
      <c r="AB662" s="210"/>
      <c r="AC662" s="210"/>
      <c r="AD662" s="210"/>
      <c r="AE662" s="210"/>
      <c r="AF662" s="210"/>
      <c r="AG662" s="210" t="s">
        <v>298</v>
      </c>
      <c r="AH662" s="210"/>
      <c r="AI662" s="210"/>
      <c r="AJ662" s="210"/>
      <c r="AK662" s="210"/>
      <c r="AL662" s="210"/>
      <c r="AM662" s="210"/>
      <c r="AN662" s="210"/>
      <c r="AO662" s="210"/>
      <c r="AP662" s="210"/>
      <c r="AQ662" s="210"/>
      <c r="AR662" s="210"/>
      <c r="AS662" s="210"/>
      <c r="AT662" s="210"/>
      <c r="AU662" s="210"/>
      <c r="AV662" s="210"/>
      <c r="AW662" s="210"/>
      <c r="AX662" s="210"/>
      <c r="AY662" s="210"/>
      <c r="AZ662" s="210"/>
      <c r="BA662" s="210"/>
      <c r="BB662" s="210"/>
      <c r="BC662" s="210"/>
      <c r="BD662" s="210"/>
      <c r="BE662" s="210"/>
      <c r="BF662" s="210"/>
      <c r="BG662" s="210"/>
      <c r="BH662" s="210"/>
    </row>
    <row r="663" spans="1:60" outlineLevel="1" x14ac:dyDescent="0.2">
      <c r="A663" s="237">
        <v>291</v>
      </c>
      <c r="B663" s="238" t="s">
        <v>1897</v>
      </c>
      <c r="C663" s="249" t="s">
        <v>1898</v>
      </c>
      <c r="D663" s="239" t="s">
        <v>368</v>
      </c>
      <c r="E663" s="240">
        <v>60</v>
      </c>
      <c r="F663" s="241"/>
      <c r="G663" s="242">
        <f>ROUND(E663*F663,2)</f>
        <v>0</v>
      </c>
      <c r="H663" s="241"/>
      <c r="I663" s="242">
        <f>ROUND(E663*H663,2)</f>
        <v>0</v>
      </c>
      <c r="J663" s="241"/>
      <c r="K663" s="242">
        <f>ROUND(E663*J663,2)</f>
        <v>0</v>
      </c>
      <c r="L663" s="242">
        <v>21</v>
      </c>
      <c r="M663" s="242">
        <f>G663*(1+L663/100)</f>
        <v>0</v>
      </c>
      <c r="N663" s="242">
        <v>0</v>
      </c>
      <c r="O663" s="242">
        <f>ROUND(E663*N663,2)</f>
        <v>0</v>
      </c>
      <c r="P663" s="242">
        <v>0</v>
      </c>
      <c r="Q663" s="242">
        <f>ROUND(E663*P663,2)</f>
        <v>0</v>
      </c>
      <c r="R663" s="242"/>
      <c r="S663" s="242" t="s">
        <v>230</v>
      </c>
      <c r="T663" s="243" t="s">
        <v>231</v>
      </c>
      <c r="U663" s="219">
        <v>0</v>
      </c>
      <c r="V663" s="219">
        <f>ROUND(E663*U663,2)</f>
        <v>0</v>
      </c>
      <c r="W663" s="219"/>
      <c r="X663" s="219" t="s">
        <v>297</v>
      </c>
      <c r="Y663" s="210"/>
      <c r="Z663" s="210"/>
      <c r="AA663" s="210"/>
      <c r="AB663" s="210"/>
      <c r="AC663" s="210"/>
      <c r="AD663" s="210"/>
      <c r="AE663" s="210"/>
      <c r="AF663" s="210"/>
      <c r="AG663" s="210" t="s">
        <v>298</v>
      </c>
      <c r="AH663" s="210"/>
      <c r="AI663" s="210"/>
      <c r="AJ663" s="210"/>
      <c r="AK663" s="210"/>
      <c r="AL663" s="210"/>
      <c r="AM663" s="210"/>
      <c r="AN663" s="210"/>
      <c r="AO663" s="210"/>
      <c r="AP663" s="210"/>
      <c r="AQ663" s="210"/>
      <c r="AR663" s="210"/>
      <c r="AS663" s="210"/>
      <c r="AT663" s="210"/>
      <c r="AU663" s="210"/>
      <c r="AV663" s="210"/>
      <c r="AW663" s="210"/>
      <c r="AX663" s="210"/>
      <c r="AY663" s="210"/>
      <c r="AZ663" s="210"/>
      <c r="BA663" s="210"/>
      <c r="BB663" s="210"/>
      <c r="BC663" s="210"/>
      <c r="BD663" s="210"/>
      <c r="BE663" s="210"/>
      <c r="BF663" s="210"/>
      <c r="BG663" s="210"/>
      <c r="BH663" s="210"/>
    </row>
    <row r="664" spans="1:60" x14ac:dyDescent="0.2">
      <c r="A664" s="221" t="s">
        <v>225</v>
      </c>
      <c r="B664" s="222" t="s">
        <v>193</v>
      </c>
      <c r="C664" s="245" t="s">
        <v>194</v>
      </c>
      <c r="D664" s="223"/>
      <c r="E664" s="224"/>
      <c r="F664" s="225"/>
      <c r="G664" s="225">
        <f>SUMIF(AG665:AG690,"&lt;&gt;NOR",G665:G690)</f>
        <v>0</v>
      </c>
      <c r="H664" s="225"/>
      <c r="I664" s="225">
        <f>SUM(I665:I690)</f>
        <v>0</v>
      </c>
      <c r="J664" s="225"/>
      <c r="K664" s="225">
        <f>SUM(K665:K690)</f>
        <v>0</v>
      </c>
      <c r="L664" s="225"/>
      <c r="M664" s="225">
        <f>SUM(M665:M690)</f>
        <v>0</v>
      </c>
      <c r="N664" s="225"/>
      <c r="O664" s="225">
        <f>SUM(O665:O690)</f>
        <v>0</v>
      </c>
      <c r="P664" s="225"/>
      <c r="Q664" s="225">
        <f>SUM(Q665:Q690)</f>
        <v>0</v>
      </c>
      <c r="R664" s="225"/>
      <c r="S664" s="225"/>
      <c r="T664" s="226"/>
      <c r="U664" s="220"/>
      <c r="V664" s="220">
        <f>SUM(V665:V690)</f>
        <v>6.6700000000000008</v>
      </c>
      <c r="W664" s="220"/>
      <c r="X664" s="220"/>
      <c r="AG664" t="s">
        <v>226</v>
      </c>
    </row>
    <row r="665" spans="1:60" outlineLevel="1" x14ac:dyDescent="0.2">
      <c r="A665" s="227">
        <v>292</v>
      </c>
      <c r="B665" s="228" t="s">
        <v>1899</v>
      </c>
      <c r="C665" s="246" t="s">
        <v>1900</v>
      </c>
      <c r="D665" s="229" t="s">
        <v>352</v>
      </c>
      <c r="E665" s="230">
        <v>1.3469599999999999</v>
      </c>
      <c r="F665" s="231"/>
      <c r="G665" s="232">
        <f>ROUND(E665*F665,2)</f>
        <v>0</v>
      </c>
      <c r="H665" s="231"/>
      <c r="I665" s="232">
        <f>ROUND(E665*H665,2)</f>
        <v>0</v>
      </c>
      <c r="J665" s="231"/>
      <c r="K665" s="232">
        <f>ROUND(E665*J665,2)</f>
        <v>0</v>
      </c>
      <c r="L665" s="232">
        <v>21</v>
      </c>
      <c r="M665" s="232">
        <f>G665*(1+L665/100)</f>
        <v>0</v>
      </c>
      <c r="N665" s="232">
        <v>0</v>
      </c>
      <c r="O665" s="232">
        <f>ROUND(E665*N665,2)</f>
        <v>0</v>
      </c>
      <c r="P665" s="232">
        <v>0</v>
      </c>
      <c r="Q665" s="232">
        <f>ROUND(E665*P665,2)</f>
        <v>0</v>
      </c>
      <c r="R665" s="232"/>
      <c r="S665" s="232" t="s">
        <v>230</v>
      </c>
      <c r="T665" s="233" t="s">
        <v>231</v>
      </c>
      <c r="U665" s="219">
        <v>1.1399999999999999</v>
      </c>
      <c r="V665" s="219">
        <f>ROUND(E665*U665,2)</f>
        <v>1.54</v>
      </c>
      <c r="W665" s="219"/>
      <c r="X665" s="219" t="s">
        <v>297</v>
      </c>
      <c r="Y665" s="210"/>
      <c r="Z665" s="210"/>
      <c r="AA665" s="210"/>
      <c r="AB665" s="210"/>
      <c r="AC665" s="210"/>
      <c r="AD665" s="210"/>
      <c r="AE665" s="210"/>
      <c r="AF665" s="210"/>
      <c r="AG665" s="210" t="s">
        <v>298</v>
      </c>
      <c r="AH665" s="210"/>
      <c r="AI665" s="210"/>
      <c r="AJ665" s="210"/>
      <c r="AK665" s="210"/>
      <c r="AL665" s="210"/>
      <c r="AM665" s="210"/>
      <c r="AN665" s="210"/>
      <c r="AO665" s="210"/>
      <c r="AP665" s="210"/>
      <c r="AQ665" s="210"/>
      <c r="AR665" s="210"/>
      <c r="AS665" s="210"/>
      <c r="AT665" s="210"/>
      <c r="AU665" s="210"/>
      <c r="AV665" s="210"/>
      <c r="AW665" s="210"/>
      <c r="AX665" s="210"/>
      <c r="AY665" s="210"/>
      <c r="AZ665" s="210"/>
      <c r="BA665" s="210"/>
      <c r="BB665" s="210"/>
      <c r="BC665" s="210"/>
      <c r="BD665" s="210"/>
      <c r="BE665" s="210"/>
      <c r="BF665" s="210"/>
      <c r="BG665" s="210"/>
      <c r="BH665" s="210"/>
    </row>
    <row r="666" spans="1:60" outlineLevel="1" x14ac:dyDescent="0.2">
      <c r="A666" s="217"/>
      <c r="B666" s="218"/>
      <c r="C666" s="257" t="s">
        <v>1901</v>
      </c>
      <c r="D666" s="253"/>
      <c r="E666" s="254">
        <v>1.35</v>
      </c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  <c r="X666" s="219"/>
      <c r="Y666" s="210"/>
      <c r="Z666" s="210"/>
      <c r="AA666" s="210"/>
      <c r="AB666" s="210"/>
      <c r="AC666" s="210"/>
      <c r="AD666" s="210"/>
      <c r="AE666" s="210"/>
      <c r="AF666" s="210"/>
      <c r="AG666" s="210" t="s">
        <v>300</v>
      </c>
      <c r="AH666" s="210">
        <v>7</v>
      </c>
      <c r="AI666" s="210"/>
      <c r="AJ666" s="210"/>
      <c r="AK666" s="210"/>
      <c r="AL666" s="210"/>
      <c r="AM666" s="210"/>
      <c r="AN666" s="210"/>
      <c r="AO666" s="210"/>
      <c r="AP666" s="210"/>
      <c r="AQ666" s="210"/>
      <c r="AR666" s="210"/>
      <c r="AS666" s="210"/>
      <c r="AT666" s="210"/>
      <c r="AU666" s="210"/>
      <c r="AV666" s="210"/>
      <c r="AW666" s="210"/>
      <c r="AX666" s="210"/>
      <c r="AY666" s="210"/>
      <c r="AZ666" s="210"/>
      <c r="BA666" s="210"/>
      <c r="BB666" s="210"/>
      <c r="BC666" s="210"/>
      <c r="BD666" s="210"/>
      <c r="BE666" s="210"/>
      <c r="BF666" s="210"/>
      <c r="BG666" s="210"/>
      <c r="BH666" s="210"/>
    </row>
    <row r="667" spans="1:60" outlineLevel="1" x14ac:dyDescent="0.2">
      <c r="A667" s="227">
        <v>293</v>
      </c>
      <c r="B667" s="228" t="s">
        <v>833</v>
      </c>
      <c r="C667" s="246" t="s">
        <v>834</v>
      </c>
      <c r="D667" s="229" t="s">
        <v>352</v>
      </c>
      <c r="E667" s="230">
        <v>4.5212199999999996</v>
      </c>
      <c r="F667" s="231"/>
      <c r="G667" s="232">
        <f>ROUND(E667*F667,2)</f>
        <v>0</v>
      </c>
      <c r="H667" s="231"/>
      <c r="I667" s="232">
        <f>ROUND(E667*H667,2)</f>
        <v>0</v>
      </c>
      <c r="J667" s="231"/>
      <c r="K667" s="232">
        <f>ROUND(E667*J667,2)</f>
        <v>0</v>
      </c>
      <c r="L667" s="232">
        <v>21</v>
      </c>
      <c r="M667" s="232">
        <f>G667*(1+L667/100)</f>
        <v>0</v>
      </c>
      <c r="N667" s="232">
        <v>0</v>
      </c>
      <c r="O667" s="232">
        <f>ROUND(E667*N667,2)</f>
        <v>0</v>
      </c>
      <c r="P667" s="232">
        <v>0</v>
      </c>
      <c r="Q667" s="232">
        <f>ROUND(E667*P667,2)</f>
        <v>0</v>
      </c>
      <c r="R667" s="232"/>
      <c r="S667" s="232" t="s">
        <v>230</v>
      </c>
      <c r="T667" s="233" t="s">
        <v>231</v>
      </c>
      <c r="U667" s="219">
        <v>0.49</v>
      </c>
      <c r="V667" s="219">
        <f>ROUND(E667*U667,2)</f>
        <v>2.2200000000000002</v>
      </c>
      <c r="W667" s="219"/>
      <c r="X667" s="219" t="s">
        <v>297</v>
      </c>
      <c r="Y667" s="210"/>
      <c r="Z667" s="210"/>
      <c r="AA667" s="210"/>
      <c r="AB667" s="210"/>
      <c r="AC667" s="210"/>
      <c r="AD667" s="210"/>
      <c r="AE667" s="210"/>
      <c r="AF667" s="210"/>
      <c r="AG667" s="210" t="s">
        <v>829</v>
      </c>
      <c r="AH667" s="210"/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  <c r="BA667" s="210"/>
      <c r="BB667" s="210"/>
      <c r="BC667" s="210"/>
      <c r="BD667" s="210"/>
      <c r="BE667" s="210"/>
      <c r="BF667" s="210"/>
      <c r="BG667" s="210"/>
      <c r="BH667" s="210"/>
    </row>
    <row r="668" spans="1:60" outlineLevel="1" x14ac:dyDescent="0.2">
      <c r="A668" s="217"/>
      <c r="B668" s="218"/>
      <c r="C668" s="257" t="s">
        <v>830</v>
      </c>
      <c r="D668" s="253"/>
      <c r="E668" s="254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  <c r="X668" s="219"/>
      <c r="Y668" s="210"/>
      <c r="Z668" s="210"/>
      <c r="AA668" s="210"/>
      <c r="AB668" s="210"/>
      <c r="AC668" s="210"/>
      <c r="AD668" s="210"/>
      <c r="AE668" s="210"/>
      <c r="AF668" s="210"/>
      <c r="AG668" s="210" t="s">
        <v>300</v>
      </c>
      <c r="AH668" s="210">
        <v>0</v>
      </c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  <c r="BA668" s="210"/>
      <c r="BB668" s="210"/>
      <c r="BC668" s="210"/>
      <c r="BD668" s="210"/>
      <c r="BE668" s="210"/>
      <c r="BF668" s="210"/>
      <c r="BG668" s="210"/>
      <c r="BH668" s="210"/>
    </row>
    <row r="669" spans="1:60" outlineLevel="1" x14ac:dyDescent="0.2">
      <c r="A669" s="217"/>
      <c r="B669" s="218"/>
      <c r="C669" s="257" t="s">
        <v>1902</v>
      </c>
      <c r="D669" s="253"/>
      <c r="E669" s="254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  <c r="R669" s="219"/>
      <c r="S669" s="219"/>
      <c r="T669" s="219"/>
      <c r="U669" s="219"/>
      <c r="V669" s="219"/>
      <c r="W669" s="219"/>
      <c r="X669" s="219"/>
      <c r="Y669" s="210"/>
      <c r="Z669" s="210"/>
      <c r="AA669" s="210"/>
      <c r="AB669" s="210"/>
      <c r="AC669" s="210"/>
      <c r="AD669" s="210"/>
      <c r="AE669" s="210"/>
      <c r="AF669" s="210"/>
      <c r="AG669" s="210" t="s">
        <v>300</v>
      </c>
      <c r="AH669" s="210">
        <v>0</v>
      </c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  <c r="BH669" s="210"/>
    </row>
    <row r="670" spans="1:60" outlineLevel="1" x14ac:dyDescent="0.2">
      <c r="A670" s="217"/>
      <c r="B670" s="218"/>
      <c r="C670" s="257" t="s">
        <v>1903</v>
      </c>
      <c r="D670" s="253"/>
      <c r="E670" s="254">
        <v>4.5199999999999996</v>
      </c>
      <c r="F670" s="219"/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  <c r="R670" s="219"/>
      <c r="S670" s="219"/>
      <c r="T670" s="219"/>
      <c r="U670" s="219"/>
      <c r="V670" s="219"/>
      <c r="W670" s="219"/>
      <c r="X670" s="219"/>
      <c r="Y670" s="210"/>
      <c r="Z670" s="210"/>
      <c r="AA670" s="210"/>
      <c r="AB670" s="210"/>
      <c r="AC670" s="210"/>
      <c r="AD670" s="210"/>
      <c r="AE670" s="210"/>
      <c r="AF670" s="210"/>
      <c r="AG670" s="210" t="s">
        <v>300</v>
      </c>
      <c r="AH670" s="210">
        <v>0</v>
      </c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  <c r="BA670" s="210"/>
      <c r="BB670" s="210"/>
      <c r="BC670" s="210"/>
      <c r="BD670" s="210"/>
      <c r="BE670" s="210"/>
      <c r="BF670" s="210"/>
      <c r="BG670" s="210"/>
      <c r="BH670" s="210"/>
    </row>
    <row r="671" spans="1:60" outlineLevel="1" x14ac:dyDescent="0.2">
      <c r="A671" s="227">
        <v>294</v>
      </c>
      <c r="B671" s="228" t="s">
        <v>835</v>
      </c>
      <c r="C671" s="246" t="s">
        <v>836</v>
      </c>
      <c r="D671" s="229" t="s">
        <v>352</v>
      </c>
      <c r="E671" s="230">
        <v>22.606089999999998</v>
      </c>
      <c r="F671" s="231"/>
      <c r="G671" s="232">
        <f>ROUND(E671*F671,2)</f>
        <v>0</v>
      </c>
      <c r="H671" s="231"/>
      <c r="I671" s="232">
        <f>ROUND(E671*H671,2)</f>
        <v>0</v>
      </c>
      <c r="J671" s="231"/>
      <c r="K671" s="232">
        <f>ROUND(E671*J671,2)</f>
        <v>0</v>
      </c>
      <c r="L671" s="232">
        <v>21</v>
      </c>
      <c r="M671" s="232">
        <f>G671*(1+L671/100)</f>
        <v>0</v>
      </c>
      <c r="N671" s="232">
        <v>0</v>
      </c>
      <c r="O671" s="232">
        <f>ROUND(E671*N671,2)</f>
        <v>0</v>
      </c>
      <c r="P671" s="232">
        <v>0</v>
      </c>
      <c r="Q671" s="232">
        <f>ROUND(E671*P671,2)</f>
        <v>0</v>
      </c>
      <c r="R671" s="232"/>
      <c r="S671" s="232" t="s">
        <v>296</v>
      </c>
      <c r="T671" s="233" t="s">
        <v>231</v>
      </c>
      <c r="U671" s="219">
        <v>0</v>
      </c>
      <c r="V671" s="219">
        <f>ROUND(E671*U671,2)</f>
        <v>0</v>
      </c>
      <c r="W671" s="219"/>
      <c r="X671" s="219" t="s">
        <v>297</v>
      </c>
      <c r="Y671" s="210"/>
      <c r="Z671" s="210"/>
      <c r="AA671" s="210"/>
      <c r="AB671" s="210"/>
      <c r="AC671" s="210"/>
      <c r="AD671" s="210"/>
      <c r="AE671" s="210"/>
      <c r="AF671" s="210"/>
      <c r="AG671" s="210" t="s">
        <v>829</v>
      </c>
      <c r="AH671" s="210"/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  <c r="BA671" s="210"/>
      <c r="BB671" s="210"/>
      <c r="BC671" s="210"/>
      <c r="BD671" s="210"/>
      <c r="BE671" s="210"/>
      <c r="BF671" s="210"/>
      <c r="BG671" s="210"/>
      <c r="BH671" s="210"/>
    </row>
    <row r="672" spans="1:60" outlineLevel="1" x14ac:dyDescent="0.2">
      <c r="A672" s="217"/>
      <c r="B672" s="218"/>
      <c r="C672" s="257" t="s">
        <v>830</v>
      </c>
      <c r="D672" s="253"/>
      <c r="E672" s="254"/>
      <c r="F672" s="219"/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  <c r="R672" s="219"/>
      <c r="S672" s="219"/>
      <c r="T672" s="219"/>
      <c r="U672" s="219"/>
      <c r="V672" s="219"/>
      <c r="W672" s="219"/>
      <c r="X672" s="219"/>
      <c r="Y672" s="210"/>
      <c r="Z672" s="210"/>
      <c r="AA672" s="210"/>
      <c r="AB672" s="210"/>
      <c r="AC672" s="210"/>
      <c r="AD672" s="210"/>
      <c r="AE672" s="210"/>
      <c r="AF672" s="210"/>
      <c r="AG672" s="210" t="s">
        <v>300</v>
      </c>
      <c r="AH672" s="210">
        <v>0</v>
      </c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</row>
    <row r="673" spans="1:60" outlineLevel="1" x14ac:dyDescent="0.2">
      <c r="A673" s="217"/>
      <c r="B673" s="218"/>
      <c r="C673" s="257" t="s">
        <v>1902</v>
      </c>
      <c r="D673" s="253"/>
      <c r="E673" s="254"/>
      <c r="F673" s="219"/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  <c r="R673" s="219"/>
      <c r="S673" s="219"/>
      <c r="T673" s="219"/>
      <c r="U673" s="219"/>
      <c r="V673" s="219"/>
      <c r="W673" s="219"/>
      <c r="X673" s="219"/>
      <c r="Y673" s="210"/>
      <c r="Z673" s="210"/>
      <c r="AA673" s="210"/>
      <c r="AB673" s="210"/>
      <c r="AC673" s="210"/>
      <c r="AD673" s="210"/>
      <c r="AE673" s="210"/>
      <c r="AF673" s="210"/>
      <c r="AG673" s="210" t="s">
        <v>300</v>
      </c>
      <c r="AH673" s="210">
        <v>0</v>
      </c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</row>
    <row r="674" spans="1:60" outlineLevel="1" x14ac:dyDescent="0.2">
      <c r="A674" s="217"/>
      <c r="B674" s="218"/>
      <c r="C674" s="257" t="s">
        <v>1904</v>
      </c>
      <c r="D674" s="253"/>
      <c r="E674" s="254">
        <v>22.61</v>
      </c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  <c r="R674" s="219"/>
      <c r="S674" s="219"/>
      <c r="T674" s="219"/>
      <c r="U674" s="219"/>
      <c r="V674" s="219"/>
      <c r="W674" s="219"/>
      <c r="X674" s="219"/>
      <c r="Y674" s="210"/>
      <c r="Z674" s="210"/>
      <c r="AA674" s="210"/>
      <c r="AB674" s="210"/>
      <c r="AC674" s="210"/>
      <c r="AD674" s="210"/>
      <c r="AE674" s="210"/>
      <c r="AF674" s="210"/>
      <c r="AG674" s="210" t="s">
        <v>300</v>
      </c>
      <c r="AH674" s="210">
        <v>0</v>
      </c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</row>
    <row r="675" spans="1:60" outlineLevel="1" x14ac:dyDescent="0.2">
      <c r="A675" s="227">
        <v>295</v>
      </c>
      <c r="B675" s="228" t="s">
        <v>1905</v>
      </c>
      <c r="C675" s="246" t="s">
        <v>1906</v>
      </c>
      <c r="D675" s="229" t="s">
        <v>352</v>
      </c>
      <c r="E675" s="230">
        <v>4.5212199999999996</v>
      </c>
      <c r="F675" s="231"/>
      <c r="G675" s="232">
        <f>ROUND(E675*F675,2)</f>
        <v>0</v>
      </c>
      <c r="H675" s="231"/>
      <c r="I675" s="232">
        <f>ROUND(E675*H675,2)</f>
        <v>0</v>
      </c>
      <c r="J675" s="231"/>
      <c r="K675" s="232">
        <f>ROUND(E675*J675,2)</f>
        <v>0</v>
      </c>
      <c r="L675" s="232">
        <v>21</v>
      </c>
      <c r="M675" s="232">
        <f>G675*(1+L675/100)</f>
        <v>0</v>
      </c>
      <c r="N675" s="232">
        <v>0</v>
      </c>
      <c r="O675" s="232">
        <f>ROUND(E675*N675,2)</f>
        <v>0</v>
      </c>
      <c r="P675" s="232">
        <v>0</v>
      </c>
      <c r="Q675" s="232">
        <f>ROUND(E675*P675,2)</f>
        <v>0</v>
      </c>
      <c r="R675" s="232"/>
      <c r="S675" s="232" t="s">
        <v>230</v>
      </c>
      <c r="T675" s="233" t="s">
        <v>231</v>
      </c>
      <c r="U675" s="219">
        <v>0.63800000000000001</v>
      </c>
      <c r="V675" s="219">
        <f>ROUND(E675*U675,2)</f>
        <v>2.88</v>
      </c>
      <c r="W675" s="219"/>
      <c r="X675" s="219" t="s">
        <v>297</v>
      </c>
      <c r="Y675" s="210"/>
      <c r="Z675" s="210"/>
      <c r="AA675" s="210"/>
      <c r="AB675" s="210"/>
      <c r="AC675" s="210"/>
      <c r="AD675" s="210"/>
      <c r="AE675" s="210"/>
      <c r="AF675" s="210"/>
      <c r="AG675" s="210" t="s">
        <v>829</v>
      </c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</row>
    <row r="676" spans="1:60" outlineLevel="1" x14ac:dyDescent="0.2">
      <c r="A676" s="217"/>
      <c r="B676" s="218"/>
      <c r="C676" s="257" t="s">
        <v>830</v>
      </c>
      <c r="D676" s="253"/>
      <c r="E676" s="254"/>
      <c r="F676" s="219"/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  <c r="R676" s="219"/>
      <c r="S676" s="219"/>
      <c r="T676" s="219"/>
      <c r="U676" s="219"/>
      <c r="V676" s="219"/>
      <c r="W676" s="219"/>
      <c r="X676" s="219"/>
      <c r="Y676" s="210"/>
      <c r="Z676" s="210"/>
      <c r="AA676" s="210"/>
      <c r="AB676" s="210"/>
      <c r="AC676" s="210"/>
      <c r="AD676" s="210"/>
      <c r="AE676" s="210"/>
      <c r="AF676" s="210"/>
      <c r="AG676" s="210" t="s">
        <v>300</v>
      </c>
      <c r="AH676" s="210">
        <v>0</v>
      </c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  <c r="BB676" s="210"/>
      <c r="BC676" s="210"/>
      <c r="BD676" s="210"/>
      <c r="BE676" s="210"/>
      <c r="BF676" s="210"/>
      <c r="BG676" s="210"/>
      <c r="BH676" s="210"/>
    </row>
    <row r="677" spans="1:60" outlineLevel="1" x14ac:dyDescent="0.2">
      <c r="A677" s="217"/>
      <c r="B677" s="218"/>
      <c r="C677" s="257" t="s">
        <v>1902</v>
      </c>
      <c r="D677" s="253"/>
      <c r="E677" s="254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  <c r="R677" s="219"/>
      <c r="S677" s="219"/>
      <c r="T677" s="219"/>
      <c r="U677" s="219"/>
      <c r="V677" s="219"/>
      <c r="W677" s="219"/>
      <c r="X677" s="219"/>
      <c r="Y677" s="210"/>
      <c r="Z677" s="210"/>
      <c r="AA677" s="210"/>
      <c r="AB677" s="210"/>
      <c r="AC677" s="210"/>
      <c r="AD677" s="210"/>
      <c r="AE677" s="210"/>
      <c r="AF677" s="210"/>
      <c r="AG677" s="210" t="s">
        <v>300</v>
      </c>
      <c r="AH677" s="210">
        <v>0</v>
      </c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  <c r="BA677" s="210"/>
      <c r="BB677" s="210"/>
      <c r="BC677" s="210"/>
      <c r="BD677" s="210"/>
      <c r="BE677" s="210"/>
      <c r="BF677" s="210"/>
      <c r="BG677" s="210"/>
      <c r="BH677" s="210"/>
    </row>
    <row r="678" spans="1:60" outlineLevel="1" x14ac:dyDescent="0.2">
      <c r="A678" s="217"/>
      <c r="B678" s="218"/>
      <c r="C678" s="257" t="s">
        <v>1903</v>
      </c>
      <c r="D678" s="253"/>
      <c r="E678" s="254">
        <v>4.5199999999999996</v>
      </c>
      <c r="F678" s="219"/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  <c r="R678" s="219"/>
      <c r="S678" s="219"/>
      <c r="T678" s="219"/>
      <c r="U678" s="219"/>
      <c r="V678" s="219"/>
      <c r="W678" s="219"/>
      <c r="X678" s="219"/>
      <c r="Y678" s="210"/>
      <c r="Z678" s="210"/>
      <c r="AA678" s="210"/>
      <c r="AB678" s="210"/>
      <c r="AC678" s="210"/>
      <c r="AD678" s="210"/>
      <c r="AE678" s="210"/>
      <c r="AF678" s="210"/>
      <c r="AG678" s="210" t="s">
        <v>300</v>
      </c>
      <c r="AH678" s="210">
        <v>0</v>
      </c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B678" s="210"/>
      <c r="BC678" s="210"/>
      <c r="BD678" s="210"/>
      <c r="BE678" s="210"/>
      <c r="BF678" s="210"/>
      <c r="BG678" s="210"/>
      <c r="BH678" s="210"/>
    </row>
    <row r="679" spans="1:60" outlineLevel="1" x14ac:dyDescent="0.2">
      <c r="A679" s="227">
        <v>296</v>
      </c>
      <c r="B679" s="228" t="s">
        <v>838</v>
      </c>
      <c r="C679" s="246" t="s">
        <v>839</v>
      </c>
      <c r="D679" s="229" t="s">
        <v>352</v>
      </c>
      <c r="E679" s="230">
        <v>4.5212199999999996</v>
      </c>
      <c r="F679" s="231"/>
      <c r="G679" s="232">
        <f>ROUND(E679*F679,2)</f>
        <v>0</v>
      </c>
      <c r="H679" s="231"/>
      <c r="I679" s="232">
        <f>ROUND(E679*H679,2)</f>
        <v>0</v>
      </c>
      <c r="J679" s="231"/>
      <c r="K679" s="232">
        <f>ROUND(E679*J679,2)</f>
        <v>0</v>
      </c>
      <c r="L679" s="232">
        <v>21</v>
      </c>
      <c r="M679" s="232">
        <f>G679*(1+L679/100)</f>
        <v>0</v>
      </c>
      <c r="N679" s="232">
        <v>0</v>
      </c>
      <c r="O679" s="232">
        <f>ROUND(E679*N679,2)</f>
        <v>0</v>
      </c>
      <c r="P679" s="232">
        <v>0</v>
      </c>
      <c r="Q679" s="232">
        <f>ROUND(E679*P679,2)</f>
        <v>0</v>
      </c>
      <c r="R679" s="232"/>
      <c r="S679" s="232" t="s">
        <v>296</v>
      </c>
      <c r="T679" s="233" t="s">
        <v>231</v>
      </c>
      <c r="U679" s="219">
        <v>6.0000000000000001E-3</v>
      </c>
      <c r="V679" s="219">
        <f>ROUND(E679*U679,2)</f>
        <v>0.03</v>
      </c>
      <c r="W679" s="219"/>
      <c r="X679" s="219" t="s">
        <v>297</v>
      </c>
      <c r="Y679" s="210"/>
      <c r="Z679" s="210"/>
      <c r="AA679" s="210"/>
      <c r="AB679" s="210"/>
      <c r="AC679" s="210"/>
      <c r="AD679" s="210"/>
      <c r="AE679" s="210"/>
      <c r="AF679" s="210"/>
      <c r="AG679" s="210" t="s">
        <v>829</v>
      </c>
      <c r="AH679" s="210"/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  <c r="BA679" s="210"/>
      <c r="BB679" s="210"/>
      <c r="BC679" s="210"/>
      <c r="BD679" s="210"/>
      <c r="BE679" s="210"/>
      <c r="BF679" s="210"/>
      <c r="BG679" s="210"/>
      <c r="BH679" s="210"/>
    </row>
    <row r="680" spans="1:60" outlineLevel="1" x14ac:dyDescent="0.2">
      <c r="A680" s="217"/>
      <c r="B680" s="218"/>
      <c r="C680" s="257" t="s">
        <v>830</v>
      </c>
      <c r="D680" s="253"/>
      <c r="E680" s="254"/>
      <c r="F680" s="219"/>
      <c r="G680" s="219"/>
      <c r="H680" s="219"/>
      <c r="I680" s="219"/>
      <c r="J680" s="219"/>
      <c r="K680" s="219"/>
      <c r="L680" s="219"/>
      <c r="M680" s="219"/>
      <c r="N680" s="219"/>
      <c r="O680" s="219"/>
      <c r="P680" s="219"/>
      <c r="Q680" s="219"/>
      <c r="R680" s="219"/>
      <c r="S680" s="219"/>
      <c r="T680" s="219"/>
      <c r="U680" s="219"/>
      <c r="V680" s="219"/>
      <c r="W680" s="219"/>
      <c r="X680" s="219"/>
      <c r="Y680" s="210"/>
      <c r="Z680" s="210"/>
      <c r="AA680" s="210"/>
      <c r="AB680" s="210"/>
      <c r="AC680" s="210"/>
      <c r="AD680" s="210"/>
      <c r="AE680" s="210"/>
      <c r="AF680" s="210"/>
      <c r="AG680" s="210" t="s">
        <v>300</v>
      </c>
      <c r="AH680" s="210">
        <v>0</v>
      </c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0"/>
      <c r="AT680" s="210"/>
      <c r="AU680" s="210"/>
      <c r="AV680" s="210"/>
      <c r="AW680" s="210"/>
      <c r="AX680" s="210"/>
      <c r="AY680" s="210"/>
      <c r="AZ680" s="210"/>
      <c r="BA680" s="210"/>
      <c r="BB680" s="210"/>
      <c r="BC680" s="210"/>
      <c r="BD680" s="210"/>
      <c r="BE680" s="210"/>
      <c r="BF680" s="210"/>
      <c r="BG680" s="210"/>
      <c r="BH680" s="210"/>
    </row>
    <row r="681" spans="1:60" outlineLevel="1" x14ac:dyDescent="0.2">
      <c r="A681" s="217"/>
      <c r="B681" s="218"/>
      <c r="C681" s="257" t="s">
        <v>1902</v>
      </c>
      <c r="D681" s="253"/>
      <c r="E681" s="254"/>
      <c r="F681" s="219"/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  <c r="R681" s="219"/>
      <c r="S681" s="219"/>
      <c r="T681" s="219"/>
      <c r="U681" s="219"/>
      <c r="V681" s="219"/>
      <c r="W681" s="219"/>
      <c r="X681" s="219"/>
      <c r="Y681" s="210"/>
      <c r="Z681" s="210"/>
      <c r="AA681" s="210"/>
      <c r="AB681" s="210"/>
      <c r="AC681" s="210"/>
      <c r="AD681" s="210"/>
      <c r="AE681" s="210"/>
      <c r="AF681" s="210"/>
      <c r="AG681" s="210" t="s">
        <v>300</v>
      </c>
      <c r="AH681" s="210">
        <v>0</v>
      </c>
      <c r="AI681" s="210"/>
      <c r="AJ681" s="210"/>
      <c r="AK681" s="210"/>
      <c r="AL681" s="210"/>
      <c r="AM681" s="210"/>
      <c r="AN681" s="210"/>
      <c r="AO681" s="210"/>
      <c r="AP681" s="210"/>
      <c r="AQ681" s="210"/>
      <c r="AR681" s="210"/>
      <c r="AS681" s="210"/>
      <c r="AT681" s="210"/>
      <c r="AU681" s="210"/>
      <c r="AV681" s="210"/>
      <c r="AW681" s="210"/>
      <c r="AX681" s="210"/>
      <c r="AY681" s="210"/>
      <c r="AZ681" s="210"/>
      <c r="BA681" s="210"/>
      <c r="BB681" s="210"/>
      <c r="BC681" s="210"/>
      <c r="BD681" s="210"/>
      <c r="BE681" s="210"/>
      <c r="BF681" s="210"/>
      <c r="BG681" s="210"/>
      <c r="BH681" s="210"/>
    </row>
    <row r="682" spans="1:60" outlineLevel="1" x14ac:dyDescent="0.2">
      <c r="A682" s="217"/>
      <c r="B682" s="218"/>
      <c r="C682" s="257" t="s">
        <v>1903</v>
      </c>
      <c r="D682" s="253"/>
      <c r="E682" s="254">
        <v>4.5199999999999996</v>
      </c>
      <c r="F682" s="219"/>
      <c r="G682" s="219"/>
      <c r="H682" s="219"/>
      <c r="I682" s="219"/>
      <c r="J682" s="219"/>
      <c r="K682" s="219"/>
      <c r="L682" s="219"/>
      <c r="M682" s="219"/>
      <c r="N682" s="219"/>
      <c r="O682" s="219"/>
      <c r="P682" s="219"/>
      <c r="Q682" s="219"/>
      <c r="R682" s="219"/>
      <c r="S682" s="219"/>
      <c r="T682" s="219"/>
      <c r="U682" s="219"/>
      <c r="V682" s="219"/>
      <c r="W682" s="219"/>
      <c r="X682" s="219"/>
      <c r="Y682" s="210"/>
      <c r="Z682" s="210"/>
      <c r="AA682" s="210"/>
      <c r="AB682" s="210"/>
      <c r="AC682" s="210"/>
      <c r="AD682" s="210"/>
      <c r="AE682" s="210"/>
      <c r="AF682" s="210"/>
      <c r="AG682" s="210" t="s">
        <v>300</v>
      </c>
      <c r="AH682" s="210">
        <v>0</v>
      </c>
      <c r="AI682" s="210"/>
      <c r="AJ682" s="210"/>
      <c r="AK682" s="210"/>
      <c r="AL682" s="210"/>
      <c r="AM682" s="210"/>
      <c r="AN682" s="210"/>
      <c r="AO682" s="210"/>
      <c r="AP682" s="210"/>
      <c r="AQ682" s="210"/>
      <c r="AR682" s="210"/>
      <c r="AS682" s="210"/>
      <c r="AT682" s="210"/>
      <c r="AU682" s="210"/>
      <c r="AV682" s="210"/>
      <c r="AW682" s="210"/>
      <c r="AX682" s="210"/>
      <c r="AY682" s="210"/>
      <c r="AZ682" s="210"/>
      <c r="BA682" s="210"/>
      <c r="BB682" s="210"/>
      <c r="BC682" s="210"/>
      <c r="BD682" s="210"/>
      <c r="BE682" s="210"/>
      <c r="BF682" s="210"/>
      <c r="BG682" s="210"/>
      <c r="BH682" s="210"/>
    </row>
    <row r="683" spans="1:60" outlineLevel="1" x14ac:dyDescent="0.2">
      <c r="A683" s="227">
        <v>297</v>
      </c>
      <c r="B683" s="228" t="s">
        <v>1907</v>
      </c>
      <c r="C683" s="246" t="s">
        <v>1908</v>
      </c>
      <c r="D683" s="229" t="s">
        <v>352</v>
      </c>
      <c r="E683" s="230">
        <v>3.1007500000000001</v>
      </c>
      <c r="F683" s="231"/>
      <c r="G683" s="232">
        <f>ROUND(E683*F683,2)</f>
        <v>0</v>
      </c>
      <c r="H683" s="231"/>
      <c r="I683" s="232">
        <f>ROUND(E683*H683,2)</f>
        <v>0</v>
      </c>
      <c r="J683" s="231"/>
      <c r="K683" s="232">
        <f>ROUND(E683*J683,2)</f>
        <v>0</v>
      </c>
      <c r="L683" s="232">
        <v>21</v>
      </c>
      <c r="M683" s="232">
        <f>G683*(1+L683/100)</f>
        <v>0</v>
      </c>
      <c r="N683" s="232">
        <v>0</v>
      </c>
      <c r="O683" s="232">
        <f>ROUND(E683*N683,2)</f>
        <v>0</v>
      </c>
      <c r="P683" s="232">
        <v>0</v>
      </c>
      <c r="Q683" s="232">
        <f>ROUND(E683*P683,2)</f>
        <v>0</v>
      </c>
      <c r="R683" s="232"/>
      <c r="S683" s="232" t="s">
        <v>296</v>
      </c>
      <c r="T683" s="233" t="s">
        <v>231</v>
      </c>
      <c r="U683" s="219">
        <v>0</v>
      </c>
      <c r="V683" s="219">
        <f>ROUND(E683*U683,2)</f>
        <v>0</v>
      </c>
      <c r="W683" s="219"/>
      <c r="X683" s="219" t="s">
        <v>297</v>
      </c>
      <c r="Y683" s="210"/>
      <c r="Z683" s="210"/>
      <c r="AA683" s="210"/>
      <c r="AB683" s="210"/>
      <c r="AC683" s="210"/>
      <c r="AD683" s="210"/>
      <c r="AE683" s="210"/>
      <c r="AF683" s="210"/>
      <c r="AG683" s="210" t="s">
        <v>298</v>
      </c>
      <c r="AH683" s="210"/>
      <c r="AI683" s="210"/>
      <c r="AJ683" s="210"/>
      <c r="AK683" s="210"/>
      <c r="AL683" s="210"/>
      <c r="AM683" s="210"/>
      <c r="AN683" s="210"/>
      <c r="AO683" s="210"/>
      <c r="AP683" s="210"/>
      <c r="AQ683" s="210"/>
      <c r="AR683" s="210"/>
      <c r="AS683" s="210"/>
      <c r="AT683" s="210"/>
      <c r="AU683" s="210"/>
      <c r="AV683" s="210"/>
      <c r="AW683" s="210"/>
      <c r="AX683" s="210"/>
      <c r="AY683" s="210"/>
      <c r="AZ683" s="210"/>
      <c r="BA683" s="210"/>
      <c r="BB683" s="210"/>
      <c r="BC683" s="210"/>
      <c r="BD683" s="210"/>
      <c r="BE683" s="210"/>
      <c r="BF683" s="210"/>
      <c r="BG683" s="210"/>
      <c r="BH683" s="210"/>
    </row>
    <row r="684" spans="1:60" outlineLevel="1" x14ac:dyDescent="0.2">
      <c r="A684" s="217"/>
      <c r="B684" s="218"/>
      <c r="C684" s="257" t="s">
        <v>1909</v>
      </c>
      <c r="D684" s="253"/>
      <c r="E684" s="254">
        <v>1.1000000000000001</v>
      </c>
      <c r="F684" s="219"/>
      <c r="G684" s="219"/>
      <c r="H684" s="219"/>
      <c r="I684" s="219"/>
      <c r="J684" s="219"/>
      <c r="K684" s="219"/>
      <c r="L684" s="219"/>
      <c r="M684" s="219"/>
      <c r="N684" s="219"/>
      <c r="O684" s="219"/>
      <c r="P684" s="219"/>
      <c r="Q684" s="219"/>
      <c r="R684" s="219"/>
      <c r="S684" s="219"/>
      <c r="T684" s="219"/>
      <c r="U684" s="219"/>
      <c r="V684" s="219"/>
      <c r="W684" s="219"/>
      <c r="X684" s="219"/>
      <c r="Y684" s="210"/>
      <c r="Z684" s="210"/>
      <c r="AA684" s="210"/>
      <c r="AB684" s="210"/>
      <c r="AC684" s="210"/>
      <c r="AD684" s="210"/>
      <c r="AE684" s="210"/>
      <c r="AF684" s="210"/>
      <c r="AG684" s="210" t="s">
        <v>300</v>
      </c>
      <c r="AH684" s="210">
        <v>7</v>
      </c>
      <c r="AI684" s="210"/>
      <c r="AJ684" s="210"/>
      <c r="AK684" s="210"/>
      <c r="AL684" s="210"/>
      <c r="AM684" s="210"/>
      <c r="AN684" s="210"/>
      <c r="AO684" s="210"/>
      <c r="AP684" s="210"/>
      <c r="AQ684" s="210"/>
      <c r="AR684" s="210"/>
      <c r="AS684" s="210"/>
      <c r="AT684" s="210"/>
      <c r="AU684" s="210"/>
      <c r="AV684" s="210"/>
      <c r="AW684" s="210"/>
      <c r="AX684" s="210"/>
      <c r="AY684" s="210"/>
      <c r="AZ684" s="210"/>
      <c r="BA684" s="210"/>
      <c r="BB684" s="210"/>
      <c r="BC684" s="210"/>
      <c r="BD684" s="210"/>
      <c r="BE684" s="210"/>
      <c r="BF684" s="210"/>
      <c r="BG684" s="210"/>
      <c r="BH684" s="210"/>
    </row>
    <row r="685" spans="1:60" outlineLevel="1" x14ac:dyDescent="0.2">
      <c r="A685" s="217"/>
      <c r="B685" s="218"/>
      <c r="C685" s="257" t="s">
        <v>1910</v>
      </c>
      <c r="D685" s="253"/>
      <c r="E685" s="254">
        <v>1.97</v>
      </c>
      <c r="F685" s="219"/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  <c r="R685" s="219"/>
      <c r="S685" s="219"/>
      <c r="T685" s="219"/>
      <c r="U685" s="219"/>
      <c r="V685" s="219"/>
      <c r="W685" s="219"/>
      <c r="X685" s="219"/>
      <c r="Y685" s="210"/>
      <c r="Z685" s="210"/>
      <c r="AA685" s="210"/>
      <c r="AB685" s="210"/>
      <c r="AC685" s="210"/>
      <c r="AD685" s="210"/>
      <c r="AE685" s="210"/>
      <c r="AF685" s="210"/>
      <c r="AG685" s="210" t="s">
        <v>300</v>
      </c>
      <c r="AH685" s="210">
        <v>7</v>
      </c>
      <c r="AI685" s="210"/>
      <c r="AJ685" s="210"/>
      <c r="AK685" s="210"/>
      <c r="AL685" s="210"/>
      <c r="AM685" s="210"/>
      <c r="AN685" s="210"/>
      <c r="AO685" s="210"/>
      <c r="AP685" s="210"/>
      <c r="AQ685" s="210"/>
      <c r="AR685" s="210"/>
      <c r="AS685" s="210"/>
      <c r="AT685" s="210"/>
      <c r="AU685" s="210"/>
      <c r="AV685" s="210"/>
      <c r="AW685" s="210"/>
      <c r="AX685" s="210"/>
      <c r="AY685" s="210"/>
      <c r="AZ685" s="210"/>
      <c r="BA685" s="210"/>
      <c r="BB685" s="210"/>
      <c r="BC685" s="210"/>
      <c r="BD685" s="210"/>
      <c r="BE685" s="210"/>
      <c r="BF685" s="210"/>
      <c r="BG685" s="210"/>
      <c r="BH685" s="210"/>
    </row>
    <row r="686" spans="1:60" outlineLevel="1" x14ac:dyDescent="0.2">
      <c r="A686" s="217"/>
      <c r="B686" s="218"/>
      <c r="C686" s="257" t="s">
        <v>1911</v>
      </c>
      <c r="D686" s="253"/>
      <c r="E686" s="254"/>
      <c r="F686" s="219"/>
      <c r="G686" s="219"/>
      <c r="H686" s="219"/>
      <c r="I686" s="219"/>
      <c r="J686" s="219"/>
      <c r="K686" s="219"/>
      <c r="L686" s="219"/>
      <c r="M686" s="219"/>
      <c r="N686" s="219"/>
      <c r="O686" s="219"/>
      <c r="P686" s="219"/>
      <c r="Q686" s="219"/>
      <c r="R686" s="219"/>
      <c r="S686" s="219"/>
      <c r="T686" s="219"/>
      <c r="U686" s="219"/>
      <c r="V686" s="219"/>
      <c r="W686" s="219"/>
      <c r="X686" s="219"/>
      <c r="Y686" s="210"/>
      <c r="Z686" s="210"/>
      <c r="AA686" s="210"/>
      <c r="AB686" s="210"/>
      <c r="AC686" s="210"/>
      <c r="AD686" s="210"/>
      <c r="AE686" s="210"/>
      <c r="AF686" s="210"/>
      <c r="AG686" s="210" t="s">
        <v>300</v>
      </c>
      <c r="AH686" s="210">
        <v>7</v>
      </c>
      <c r="AI686" s="210"/>
      <c r="AJ686" s="210"/>
      <c r="AK686" s="210"/>
      <c r="AL686" s="210"/>
      <c r="AM686" s="210"/>
      <c r="AN686" s="210"/>
      <c r="AO686" s="210"/>
      <c r="AP686" s="210"/>
      <c r="AQ686" s="210"/>
      <c r="AR686" s="210"/>
      <c r="AS686" s="210"/>
      <c r="AT686" s="210"/>
      <c r="AU686" s="210"/>
      <c r="AV686" s="210"/>
      <c r="AW686" s="210"/>
      <c r="AX686" s="210"/>
      <c r="AY686" s="210"/>
      <c r="AZ686" s="210"/>
      <c r="BA686" s="210"/>
      <c r="BB686" s="210"/>
      <c r="BC686" s="210"/>
      <c r="BD686" s="210"/>
      <c r="BE686" s="210"/>
      <c r="BF686" s="210"/>
      <c r="BG686" s="210"/>
      <c r="BH686" s="210"/>
    </row>
    <row r="687" spans="1:60" outlineLevel="1" x14ac:dyDescent="0.2">
      <c r="A687" s="217"/>
      <c r="B687" s="218"/>
      <c r="C687" s="257" t="s">
        <v>1912</v>
      </c>
      <c r="D687" s="253"/>
      <c r="E687" s="254">
        <v>0.02</v>
      </c>
      <c r="F687" s="219"/>
      <c r="G687" s="219"/>
      <c r="H687" s="219"/>
      <c r="I687" s="219"/>
      <c r="J687" s="219"/>
      <c r="K687" s="219"/>
      <c r="L687" s="219"/>
      <c r="M687" s="219"/>
      <c r="N687" s="219"/>
      <c r="O687" s="219"/>
      <c r="P687" s="219"/>
      <c r="Q687" s="219"/>
      <c r="R687" s="219"/>
      <c r="S687" s="219"/>
      <c r="T687" s="219"/>
      <c r="U687" s="219"/>
      <c r="V687" s="219"/>
      <c r="W687" s="219"/>
      <c r="X687" s="219"/>
      <c r="Y687" s="210"/>
      <c r="Z687" s="210"/>
      <c r="AA687" s="210"/>
      <c r="AB687" s="210"/>
      <c r="AC687" s="210"/>
      <c r="AD687" s="210"/>
      <c r="AE687" s="210"/>
      <c r="AF687" s="210"/>
      <c r="AG687" s="210" t="s">
        <v>300</v>
      </c>
      <c r="AH687" s="210">
        <v>7</v>
      </c>
      <c r="AI687" s="210"/>
      <c r="AJ687" s="210"/>
      <c r="AK687" s="210"/>
      <c r="AL687" s="210"/>
      <c r="AM687" s="210"/>
      <c r="AN687" s="210"/>
      <c r="AO687" s="210"/>
      <c r="AP687" s="210"/>
      <c r="AQ687" s="210"/>
      <c r="AR687" s="210"/>
      <c r="AS687" s="210"/>
      <c r="AT687" s="210"/>
      <c r="AU687" s="210"/>
      <c r="AV687" s="210"/>
      <c r="AW687" s="210"/>
      <c r="AX687" s="210"/>
      <c r="AY687" s="210"/>
      <c r="AZ687" s="210"/>
      <c r="BA687" s="210"/>
      <c r="BB687" s="210"/>
      <c r="BC687" s="210"/>
      <c r="BD687" s="210"/>
      <c r="BE687" s="210"/>
      <c r="BF687" s="210"/>
      <c r="BG687" s="210"/>
      <c r="BH687" s="210"/>
    </row>
    <row r="688" spans="1:60" outlineLevel="1" x14ac:dyDescent="0.2">
      <c r="A688" s="217"/>
      <c r="B688" s="218"/>
      <c r="C688" s="257" t="s">
        <v>1913</v>
      </c>
      <c r="D688" s="253"/>
      <c r="E688" s="254">
        <v>0.01</v>
      </c>
      <c r="F688" s="219"/>
      <c r="G688" s="219"/>
      <c r="H688" s="219"/>
      <c r="I688" s="219"/>
      <c r="J688" s="219"/>
      <c r="K688" s="219"/>
      <c r="L688" s="219"/>
      <c r="M688" s="219"/>
      <c r="N688" s="219"/>
      <c r="O688" s="219"/>
      <c r="P688" s="219"/>
      <c r="Q688" s="219"/>
      <c r="R688" s="219"/>
      <c r="S688" s="219"/>
      <c r="T688" s="219"/>
      <c r="U688" s="219"/>
      <c r="V688" s="219"/>
      <c r="W688" s="219"/>
      <c r="X688" s="219"/>
      <c r="Y688" s="210"/>
      <c r="Z688" s="210"/>
      <c r="AA688" s="210"/>
      <c r="AB688" s="210"/>
      <c r="AC688" s="210"/>
      <c r="AD688" s="210"/>
      <c r="AE688" s="210"/>
      <c r="AF688" s="210"/>
      <c r="AG688" s="210" t="s">
        <v>300</v>
      </c>
      <c r="AH688" s="210">
        <v>7</v>
      </c>
      <c r="AI688" s="210"/>
      <c r="AJ688" s="210"/>
      <c r="AK688" s="210"/>
      <c r="AL688" s="210"/>
      <c r="AM688" s="210"/>
      <c r="AN688" s="210"/>
      <c r="AO688" s="210"/>
      <c r="AP688" s="210"/>
      <c r="AQ688" s="210"/>
      <c r="AR688" s="210"/>
      <c r="AS688" s="210"/>
      <c r="AT688" s="210"/>
      <c r="AU688" s="210"/>
      <c r="AV688" s="210"/>
      <c r="AW688" s="210"/>
      <c r="AX688" s="210"/>
      <c r="AY688" s="210"/>
      <c r="AZ688" s="210"/>
      <c r="BA688" s="210"/>
      <c r="BB688" s="210"/>
      <c r="BC688" s="210"/>
      <c r="BD688" s="210"/>
      <c r="BE688" s="210"/>
      <c r="BF688" s="210"/>
      <c r="BG688" s="210"/>
      <c r="BH688" s="210"/>
    </row>
    <row r="689" spans="1:60" outlineLevel="1" x14ac:dyDescent="0.2">
      <c r="A689" s="227">
        <v>298</v>
      </c>
      <c r="B689" s="228" t="s">
        <v>1914</v>
      </c>
      <c r="C689" s="246" t="s">
        <v>1915</v>
      </c>
      <c r="D689" s="229" t="s">
        <v>352</v>
      </c>
      <c r="E689" s="230">
        <v>1.3469599999999999</v>
      </c>
      <c r="F689" s="231"/>
      <c r="G689" s="232">
        <f>ROUND(E689*F689,2)</f>
        <v>0</v>
      </c>
      <c r="H689" s="231"/>
      <c r="I689" s="232">
        <f>ROUND(E689*H689,2)</f>
        <v>0</v>
      </c>
      <c r="J689" s="231"/>
      <c r="K689" s="232">
        <f>ROUND(E689*J689,2)</f>
        <v>0</v>
      </c>
      <c r="L689" s="232">
        <v>21</v>
      </c>
      <c r="M689" s="232">
        <f>G689*(1+L689/100)</f>
        <v>0</v>
      </c>
      <c r="N689" s="232">
        <v>0</v>
      </c>
      <c r="O689" s="232">
        <f>ROUND(E689*N689,2)</f>
        <v>0</v>
      </c>
      <c r="P689" s="232">
        <v>0</v>
      </c>
      <c r="Q689" s="232">
        <f>ROUND(E689*P689,2)</f>
        <v>0</v>
      </c>
      <c r="R689" s="232"/>
      <c r="S689" s="232" t="s">
        <v>296</v>
      </c>
      <c r="T689" s="233" t="s">
        <v>231</v>
      </c>
      <c r="U689" s="219">
        <v>0</v>
      </c>
      <c r="V689" s="219">
        <f>ROUND(E689*U689,2)</f>
        <v>0</v>
      </c>
      <c r="W689" s="219"/>
      <c r="X689" s="219" t="s">
        <v>297</v>
      </c>
      <c r="Y689" s="210"/>
      <c r="Z689" s="210"/>
      <c r="AA689" s="210"/>
      <c r="AB689" s="210"/>
      <c r="AC689" s="210"/>
      <c r="AD689" s="210"/>
      <c r="AE689" s="210"/>
      <c r="AF689" s="210"/>
      <c r="AG689" s="210" t="s">
        <v>298</v>
      </c>
      <c r="AH689" s="210"/>
      <c r="AI689" s="210"/>
      <c r="AJ689" s="210"/>
      <c r="AK689" s="210"/>
      <c r="AL689" s="210"/>
      <c r="AM689" s="210"/>
      <c r="AN689" s="210"/>
      <c r="AO689" s="210"/>
      <c r="AP689" s="210"/>
      <c r="AQ689" s="210"/>
      <c r="AR689" s="210"/>
      <c r="AS689" s="210"/>
      <c r="AT689" s="210"/>
      <c r="AU689" s="210"/>
      <c r="AV689" s="210"/>
      <c r="AW689" s="210"/>
      <c r="AX689" s="210"/>
      <c r="AY689" s="210"/>
      <c r="AZ689" s="210"/>
      <c r="BA689" s="210"/>
      <c r="BB689" s="210"/>
      <c r="BC689" s="210"/>
      <c r="BD689" s="210"/>
      <c r="BE689" s="210"/>
      <c r="BF689" s="210"/>
      <c r="BG689" s="210"/>
      <c r="BH689" s="210"/>
    </row>
    <row r="690" spans="1:60" outlineLevel="1" x14ac:dyDescent="0.2">
      <c r="A690" s="217"/>
      <c r="B690" s="218"/>
      <c r="C690" s="257" t="s">
        <v>1901</v>
      </c>
      <c r="D690" s="253"/>
      <c r="E690" s="254">
        <v>1.35</v>
      </c>
      <c r="F690" s="219"/>
      <c r="G690" s="219"/>
      <c r="H690" s="219"/>
      <c r="I690" s="219"/>
      <c r="J690" s="219"/>
      <c r="K690" s="219"/>
      <c r="L690" s="219"/>
      <c r="M690" s="219"/>
      <c r="N690" s="219"/>
      <c r="O690" s="219"/>
      <c r="P690" s="219"/>
      <c r="Q690" s="219"/>
      <c r="R690" s="219"/>
      <c r="S690" s="219"/>
      <c r="T690" s="219"/>
      <c r="U690" s="219"/>
      <c r="V690" s="219"/>
      <c r="W690" s="219"/>
      <c r="X690" s="219"/>
      <c r="Y690" s="210"/>
      <c r="Z690" s="210"/>
      <c r="AA690" s="210"/>
      <c r="AB690" s="210"/>
      <c r="AC690" s="210"/>
      <c r="AD690" s="210"/>
      <c r="AE690" s="210"/>
      <c r="AF690" s="210"/>
      <c r="AG690" s="210" t="s">
        <v>300</v>
      </c>
      <c r="AH690" s="210">
        <v>7</v>
      </c>
      <c r="AI690" s="210"/>
      <c r="AJ690" s="210"/>
      <c r="AK690" s="210"/>
      <c r="AL690" s="210"/>
      <c r="AM690" s="210"/>
      <c r="AN690" s="210"/>
      <c r="AO690" s="210"/>
      <c r="AP690" s="210"/>
      <c r="AQ690" s="210"/>
      <c r="AR690" s="210"/>
      <c r="AS690" s="210"/>
      <c r="AT690" s="210"/>
      <c r="AU690" s="210"/>
      <c r="AV690" s="210"/>
      <c r="AW690" s="210"/>
      <c r="AX690" s="210"/>
      <c r="AY690" s="210"/>
      <c r="AZ690" s="210"/>
      <c r="BA690" s="210"/>
      <c r="BB690" s="210"/>
      <c r="BC690" s="210"/>
      <c r="BD690" s="210"/>
      <c r="BE690" s="210"/>
      <c r="BF690" s="210"/>
      <c r="BG690" s="210"/>
      <c r="BH690" s="210"/>
    </row>
    <row r="691" spans="1:60" x14ac:dyDescent="0.2">
      <c r="A691" s="3"/>
      <c r="B691" s="4"/>
      <c r="C691" s="250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AE691">
        <v>15</v>
      </c>
      <c r="AF691">
        <v>21</v>
      </c>
    </row>
    <row r="692" spans="1:60" x14ac:dyDescent="0.2">
      <c r="A692" s="213"/>
      <c r="B692" s="214" t="s">
        <v>29</v>
      </c>
      <c r="C692" s="251"/>
      <c r="D692" s="215"/>
      <c r="E692" s="216"/>
      <c r="F692" s="216"/>
      <c r="G692" s="244">
        <f>G8+G65+G101+G136+G175+G182+G204+G224+G237+G241+G246+G253+G264+G272+G282+G289+G305+G326+G358+G374+G396+G405+G416+G427+G435+G450+G463+G489+G515+G539+G572+G587+G598+G639+G651+G655+G664</f>
        <v>0</v>
      </c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AE692">
        <f>SUMIF(L7:L690,AE691,G7:G690)</f>
        <v>0</v>
      </c>
      <c r="AF692">
        <f>SUMIF(L7:L690,AF691,G7:G690)</f>
        <v>0</v>
      </c>
      <c r="AG692" t="s">
        <v>271</v>
      </c>
    </row>
    <row r="693" spans="1:60" x14ac:dyDescent="0.2">
      <c r="C693" s="252"/>
      <c r="D693" s="10"/>
      <c r="AG693" t="s">
        <v>272</v>
      </c>
    </row>
    <row r="694" spans="1:60" x14ac:dyDescent="0.2">
      <c r="D694" s="10"/>
    </row>
    <row r="695" spans="1:60" x14ac:dyDescent="0.2">
      <c r="D695" s="10"/>
    </row>
    <row r="696" spans="1:60" x14ac:dyDescent="0.2">
      <c r="D696" s="10"/>
    </row>
    <row r="697" spans="1:60" x14ac:dyDescent="0.2">
      <c r="D697" s="10"/>
    </row>
    <row r="698" spans="1:60" x14ac:dyDescent="0.2">
      <c r="D698" s="10"/>
    </row>
    <row r="699" spans="1:60" x14ac:dyDescent="0.2">
      <c r="D699" s="10"/>
    </row>
    <row r="700" spans="1:60" x14ac:dyDescent="0.2">
      <c r="D700" s="10"/>
    </row>
    <row r="701" spans="1:60" x14ac:dyDescent="0.2">
      <c r="D701" s="10"/>
    </row>
    <row r="702" spans="1:60" x14ac:dyDescent="0.2">
      <c r="D702" s="10"/>
    </row>
    <row r="703" spans="1:60" x14ac:dyDescent="0.2">
      <c r="D703" s="10"/>
    </row>
    <row r="704" spans="1:60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AVweOt/GsVXBWsIUhqZl3zPdwpc1niTV9lCmRZTBr1ecA7HHuOcqD0T/QKnbjcvXCXTBAWBFoJN7lFiGTMyDg==" saltValue="p8e5FDnPw4xbePndgMwHww==" spinCount="100000" sheet="1"/>
  <mergeCells count="25">
    <mergeCell ref="C553:G553"/>
    <mergeCell ref="C390:G390"/>
    <mergeCell ref="C391:G391"/>
    <mergeCell ref="C421:G421"/>
    <mergeCell ref="C447:G447"/>
    <mergeCell ref="C449:G449"/>
    <mergeCell ref="C550:G550"/>
    <mergeCell ref="C377:G377"/>
    <mergeCell ref="C378:G378"/>
    <mergeCell ref="C380:G380"/>
    <mergeCell ref="C382:G382"/>
    <mergeCell ref="C385:G385"/>
    <mergeCell ref="C387:G387"/>
    <mergeCell ref="C271:G271"/>
    <mergeCell ref="C294:G294"/>
    <mergeCell ref="C342:G342"/>
    <mergeCell ref="C344:G344"/>
    <mergeCell ref="C361:G361"/>
    <mergeCell ref="C363:G363"/>
    <mergeCell ref="A1:G1"/>
    <mergeCell ref="C2:G2"/>
    <mergeCell ref="C3:G3"/>
    <mergeCell ref="C4:G4"/>
    <mergeCell ref="C64:G64"/>
    <mergeCell ref="C268:G26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29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97" t="s">
        <v>41</v>
      </c>
      <c r="C1" s="98"/>
      <c r="D1" s="98"/>
      <c r="E1" s="98"/>
      <c r="F1" s="98"/>
      <c r="G1" s="98"/>
      <c r="H1" s="98"/>
      <c r="I1" s="98"/>
      <c r="J1" s="99"/>
    </row>
    <row r="2" spans="1:15" ht="36" customHeight="1" x14ac:dyDescent="0.2">
      <c r="A2" s="2"/>
      <c r="B2" s="111" t="s">
        <v>22</v>
      </c>
      <c r="C2" s="112"/>
      <c r="D2" s="113" t="s">
        <v>44</v>
      </c>
      <c r="E2" s="114" t="s">
        <v>45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1"/>
      <c r="E5" s="92"/>
      <c r="F5" s="92"/>
      <c r="G5" s="92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93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103"/>
      <c r="F15" s="103"/>
      <c r="G15" s="104"/>
      <c r="H15" s="104"/>
      <c r="I15" s="104" t="s">
        <v>29</v>
      </c>
      <c r="J15" s="105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2"/>
      <c r="F16" s="83"/>
      <c r="G16" s="82"/>
      <c r="H16" s="83"/>
      <c r="I16" s="82">
        <f>SUMIF(F65:F125,A16,I65:I125)+SUMIF(F65:F125,"PSU",I65:I125)</f>
        <v>0</v>
      </c>
      <c r="J16" s="84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2"/>
      <c r="F17" s="83"/>
      <c r="G17" s="82"/>
      <c r="H17" s="83"/>
      <c r="I17" s="82">
        <f>SUMIF(F65:F125,A17,I65:I125)</f>
        <v>0</v>
      </c>
      <c r="J17" s="84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2"/>
      <c r="F18" s="83"/>
      <c r="G18" s="82"/>
      <c r="H18" s="83"/>
      <c r="I18" s="82">
        <f>SUMIF(F65:F125,A18,I65:I125)</f>
        <v>0</v>
      </c>
      <c r="J18" s="84"/>
    </row>
    <row r="19" spans="1:10" ht="23.25" customHeight="1" x14ac:dyDescent="0.2">
      <c r="A19" s="194" t="s">
        <v>196</v>
      </c>
      <c r="B19" s="38" t="s">
        <v>27</v>
      </c>
      <c r="C19" s="62"/>
      <c r="D19" s="63"/>
      <c r="E19" s="82"/>
      <c r="F19" s="83"/>
      <c r="G19" s="82"/>
      <c r="H19" s="83"/>
      <c r="I19" s="82">
        <f>SUMIF(F65:F125,A19,I65:I125)</f>
        <v>0</v>
      </c>
      <c r="J19" s="84"/>
    </row>
    <row r="20" spans="1:10" ht="23.25" customHeight="1" x14ac:dyDescent="0.2">
      <c r="A20" s="194" t="s">
        <v>197</v>
      </c>
      <c r="B20" s="38" t="s">
        <v>28</v>
      </c>
      <c r="C20" s="62"/>
      <c r="D20" s="63"/>
      <c r="E20" s="82"/>
      <c r="F20" s="83"/>
      <c r="G20" s="82"/>
      <c r="H20" s="83"/>
      <c r="I20" s="82">
        <f>SUMIF(F65:F125,A20,I65:I125)</f>
        <v>0</v>
      </c>
      <c r="J20" s="84"/>
    </row>
    <row r="21" spans="1:10" ht="23.25" customHeight="1" x14ac:dyDescent="0.2">
      <c r="A21" s="2"/>
      <c r="B21" s="48" t="s">
        <v>29</v>
      </c>
      <c r="C21" s="64"/>
      <c r="D21" s="65"/>
      <c r="E21" s="85"/>
      <c r="F21" s="106"/>
      <c r="G21" s="85"/>
      <c r="H21" s="106"/>
      <c r="I21" s="85">
        <f>SUM(I16:J20)</f>
        <v>0</v>
      </c>
      <c r="J21" s="8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80">
        <f>ZakladDPHSniVypocet</f>
        <v>0</v>
      </c>
      <c r="H23" s="81"/>
      <c r="I23" s="8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78">
        <f>IF(A24&gt;50, ROUNDUP(A23, 0), ROUNDDOWN(A23, 0))</f>
        <v>0</v>
      </c>
      <c r="H24" s="79"/>
      <c r="I24" s="7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80">
        <f>ZakladDPHZaklVypocet</f>
        <v>0</v>
      </c>
      <c r="H25" s="81"/>
      <c r="I25" s="8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100">
        <f>IF(A26&gt;50, ROUNDUP(A25, 0), ROUNDDOWN(A25, 0))</f>
        <v>0</v>
      </c>
      <c r="H26" s="101"/>
      <c r="I26" s="10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102">
        <f>CenaCelkem-(ZakladDPHSni+DPHSni+ZakladDPHZakl+DPHZakl)</f>
        <v>0</v>
      </c>
      <c r="H27" s="102"/>
      <c r="I27" s="10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79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>
        <f ca="1">TODAY()</f>
        <v>43581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87"/>
      <c r="E34" s="88"/>
      <c r="G34" s="89"/>
      <c r="H34" s="90"/>
      <c r="I34" s="90"/>
      <c r="J34" s="25"/>
    </row>
    <row r="35" spans="1:10" ht="12.75" customHeight="1" x14ac:dyDescent="0.2">
      <c r="A35" s="2"/>
      <c r="B35" s="2"/>
      <c r="D35" s="77" t="s">
        <v>2</v>
      </c>
      <c r="E35" s="7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46</v>
      </c>
      <c r="C39" s="146"/>
      <c r="D39" s="146"/>
      <c r="E39" s="146"/>
      <c r="F39" s="147">
        <f>'OVN 00 Naklady'!AE35+'OVN 01 Naklady'!AE27+'SO.01 01 Pol'!AE230+'SO.01 2 Pol'!AE56+'SO.02 01 Pol'!AE185+'SO.03 01 Pol'!AE91+'SO.03a 02 Pol'!AE74+'SO.04 01 Pol'!AE105+'SO.05 1 Pol'!AE43+'SO.06 1 Pol'!AE692</f>
        <v>0</v>
      </c>
      <c r="G39" s="148">
        <f>'OVN 00 Naklady'!AF35+'OVN 01 Naklady'!AF27+'SO.01 01 Pol'!AF230+'SO.01 2 Pol'!AF56+'SO.02 01 Pol'!AF185+'SO.03 01 Pol'!AF91+'SO.03a 02 Pol'!AF74+'SO.04 01 Pol'!AF105+'SO.05 1 Pol'!AF43+'SO.06 1 Pol'!AF692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 t="s">
        <v>47</v>
      </c>
      <c r="C40" s="152" t="s">
        <v>48</v>
      </c>
      <c r="D40" s="152"/>
      <c r="E40" s="152"/>
      <c r="F40" s="153">
        <f>'OVN 00 Naklady'!AE35+'OVN 01 Naklady'!AE27</f>
        <v>0</v>
      </c>
      <c r="G40" s="154">
        <f>'OVN 00 Naklady'!AF35+'OVN 01 Naklady'!AF27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49</v>
      </c>
      <c r="C41" s="146" t="s">
        <v>50</v>
      </c>
      <c r="D41" s="146"/>
      <c r="E41" s="146"/>
      <c r="F41" s="157">
        <f>'OVN 00 Naklady'!AE35</f>
        <v>0</v>
      </c>
      <c r="G41" s="149">
        <f>'OVN 00 Naklady'!AF35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3</v>
      </c>
      <c r="B42" s="156" t="s">
        <v>51</v>
      </c>
      <c r="C42" s="146" t="s">
        <v>52</v>
      </c>
      <c r="D42" s="146"/>
      <c r="E42" s="146"/>
      <c r="F42" s="157">
        <f>'OVN 01 Naklady'!AE27</f>
        <v>0</v>
      </c>
      <c r="G42" s="149">
        <f>'OVN 01 Naklady'!AF27</f>
        <v>0</v>
      </c>
      <c r="H42" s="149">
        <f>(F42*SazbaDPH1/100)+(G42*SazbaDPH2/100)</f>
        <v>0</v>
      </c>
      <c r="I42" s="149">
        <f>F42+G42+H42</f>
        <v>0</v>
      </c>
      <c r="J42" s="150" t="str">
        <f>IF(CenaCelkemVypocet=0,"",I42/CenaCelkemVypocet*100)</f>
        <v/>
      </c>
    </row>
    <row r="43" spans="1:10" ht="25.5" customHeight="1" x14ac:dyDescent="0.2">
      <c r="A43" s="135">
        <v>2</v>
      </c>
      <c r="B43" s="151" t="s">
        <v>53</v>
      </c>
      <c r="C43" s="152" t="s">
        <v>54</v>
      </c>
      <c r="D43" s="152"/>
      <c r="E43" s="152"/>
      <c r="F43" s="153">
        <f>'SO.01 01 Pol'!AE230+'SO.01 2 Pol'!AE56</f>
        <v>0</v>
      </c>
      <c r="G43" s="154">
        <f>'SO.01 01 Pol'!AF230+'SO.01 2 Pol'!AF56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51</v>
      </c>
      <c r="C44" s="146" t="s">
        <v>55</v>
      </c>
      <c r="D44" s="146"/>
      <c r="E44" s="146"/>
      <c r="F44" s="157">
        <f>'SO.01 01 Pol'!AE230</f>
        <v>0</v>
      </c>
      <c r="G44" s="149">
        <f>'SO.01 01 Pol'!AF230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3</v>
      </c>
      <c r="B45" s="156" t="s">
        <v>56</v>
      </c>
      <c r="C45" s="146" t="s">
        <v>57</v>
      </c>
      <c r="D45" s="146"/>
      <c r="E45" s="146"/>
      <c r="F45" s="157">
        <f>'SO.01 2 Pol'!AE56</f>
        <v>0</v>
      </c>
      <c r="G45" s="149">
        <f>'SO.01 2 Pol'!AF56</f>
        <v>0</v>
      </c>
      <c r="H45" s="149">
        <f>(F45*SazbaDPH1/100)+(G45*SazbaDPH2/100)</f>
        <v>0</v>
      </c>
      <c r="I45" s="149">
        <f>F45+G45+H45</f>
        <v>0</v>
      </c>
      <c r="J45" s="150" t="str">
        <f>IF(CenaCelkemVypocet=0,"",I45/CenaCelkemVypocet*100)</f>
        <v/>
      </c>
    </row>
    <row r="46" spans="1:10" ht="25.5" customHeight="1" x14ac:dyDescent="0.2">
      <c r="A46" s="135">
        <v>2</v>
      </c>
      <c r="B46" s="151" t="s">
        <v>58</v>
      </c>
      <c r="C46" s="152" t="s">
        <v>59</v>
      </c>
      <c r="D46" s="152"/>
      <c r="E46" s="152"/>
      <c r="F46" s="153">
        <f>'SO.02 01 Pol'!AE185</f>
        <v>0</v>
      </c>
      <c r="G46" s="154">
        <f>'SO.02 01 Pol'!AF185</f>
        <v>0</v>
      </c>
      <c r="H46" s="154">
        <f>(F46*SazbaDPH1/100)+(G46*SazbaDPH2/100)</f>
        <v>0</v>
      </c>
      <c r="I46" s="154">
        <f>F46+G46+H46</f>
        <v>0</v>
      </c>
      <c r="J46" s="155" t="str">
        <f>IF(CenaCelkemVypocet=0,"",I46/CenaCelkemVypocet*100)</f>
        <v/>
      </c>
    </row>
    <row r="47" spans="1:10" ht="25.5" customHeight="1" x14ac:dyDescent="0.2">
      <c r="A47" s="135">
        <v>3</v>
      </c>
      <c r="B47" s="156" t="s">
        <v>51</v>
      </c>
      <c r="C47" s="146" t="s">
        <v>60</v>
      </c>
      <c r="D47" s="146"/>
      <c r="E47" s="146"/>
      <c r="F47" s="157">
        <f>'SO.02 01 Pol'!AE185</f>
        <v>0</v>
      </c>
      <c r="G47" s="149">
        <f>'SO.02 01 Pol'!AF185</f>
        <v>0</v>
      </c>
      <c r="H47" s="149">
        <f>(F47*SazbaDPH1/100)+(G47*SazbaDPH2/100)</f>
        <v>0</v>
      </c>
      <c r="I47" s="149">
        <f>F47+G47+H47</f>
        <v>0</v>
      </c>
      <c r="J47" s="150" t="str">
        <f>IF(CenaCelkemVypocet=0,"",I47/CenaCelkemVypocet*100)</f>
        <v/>
      </c>
    </row>
    <row r="48" spans="1:10" ht="25.5" customHeight="1" x14ac:dyDescent="0.2">
      <c r="A48" s="135">
        <v>2</v>
      </c>
      <c r="B48" s="151" t="s">
        <v>61</v>
      </c>
      <c r="C48" s="152" t="s">
        <v>62</v>
      </c>
      <c r="D48" s="152"/>
      <c r="E48" s="152"/>
      <c r="F48" s="153">
        <f>'SO.03 01 Pol'!AE91</f>
        <v>0</v>
      </c>
      <c r="G48" s="154">
        <f>'SO.03 01 Pol'!AF91</f>
        <v>0</v>
      </c>
      <c r="H48" s="154">
        <f>(F48*SazbaDPH1/100)+(G48*SazbaDPH2/100)</f>
        <v>0</v>
      </c>
      <c r="I48" s="154">
        <f>F48+G48+H48</f>
        <v>0</v>
      </c>
      <c r="J48" s="155" t="str">
        <f>IF(CenaCelkemVypocet=0,"",I48/CenaCelkemVypocet*100)</f>
        <v/>
      </c>
    </row>
    <row r="49" spans="1:10" ht="25.5" customHeight="1" x14ac:dyDescent="0.2">
      <c r="A49" s="135">
        <v>3</v>
      </c>
      <c r="B49" s="156" t="s">
        <v>51</v>
      </c>
      <c r="C49" s="146" t="s">
        <v>63</v>
      </c>
      <c r="D49" s="146"/>
      <c r="E49" s="146"/>
      <c r="F49" s="157">
        <f>'SO.03 01 Pol'!AE91</f>
        <v>0</v>
      </c>
      <c r="G49" s="149">
        <f>'SO.03 01 Pol'!AF91</f>
        <v>0</v>
      </c>
      <c r="H49" s="149">
        <f>(F49*SazbaDPH1/100)+(G49*SazbaDPH2/100)</f>
        <v>0</v>
      </c>
      <c r="I49" s="149">
        <f>F49+G49+H49</f>
        <v>0</v>
      </c>
      <c r="J49" s="150" t="str">
        <f>IF(CenaCelkemVypocet=0,"",I49/CenaCelkemVypocet*100)</f>
        <v/>
      </c>
    </row>
    <row r="50" spans="1:10" ht="25.5" customHeight="1" x14ac:dyDescent="0.2">
      <c r="A50" s="135">
        <v>2</v>
      </c>
      <c r="B50" s="151" t="s">
        <v>64</v>
      </c>
      <c r="C50" s="152" t="s">
        <v>65</v>
      </c>
      <c r="D50" s="152"/>
      <c r="E50" s="152"/>
      <c r="F50" s="153">
        <f>'SO.03a 02 Pol'!AE74</f>
        <v>0</v>
      </c>
      <c r="G50" s="154">
        <f>'SO.03a 02 Pol'!AF74</f>
        <v>0</v>
      </c>
      <c r="H50" s="154">
        <f>(F50*SazbaDPH1/100)+(G50*SazbaDPH2/100)</f>
        <v>0</v>
      </c>
      <c r="I50" s="154">
        <f>F50+G50+H50</f>
        <v>0</v>
      </c>
      <c r="J50" s="155" t="str">
        <f>IF(CenaCelkemVypocet=0,"",I50/CenaCelkemVypocet*100)</f>
        <v/>
      </c>
    </row>
    <row r="51" spans="1:10" ht="25.5" customHeight="1" x14ac:dyDescent="0.2">
      <c r="A51" s="135">
        <v>3</v>
      </c>
      <c r="B51" s="156" t="s">
        <v>66</v>
      </c>
      <c r="C51" s="146" t="s">
        <v>67</v>
      </c>
      <c r="D51" s="146"/>
      <c r="E51" s="146"/>
      <c r="F51" s="157">
        <f>'SO.03a 02 Pol'!AE74</f>
        <v>0</v>
      </c>
      <c r="G51" s="149">
        <f>'SO.03a 02 Pol'!AF74</f>
        <v>0</v>
      </c>
      <c r="H51" s="149">
        <f>(F51*SazbaDPH1/100)+(G51*SazbaDPH2/100)</f>
        <v>0</v>
      </c>
      <c r="I51" s="149">
        <f>F51+G51+H51</f>
        <v>0</v>
      </c>
      <c r="J51" s="150" t="str">
        <f>IF(CenaCelkemVypocet=0,"",I51/CenaCelkemVypocet*100)</f>
        <v/>
      </c>
    </row>
    <row r="52" spans="1:10" ht="25.5" customHeight="1" x14ac:dyDescent="0.2">
      <c r="A52" s="135">
        <v>2</v>
      </c>
      <c r="B52" s="151" t="s">
        <v>68</v>
      </c>
      <c r="C52" s="152" t="s">
        <v>69</v>
      </c>
      <c r="D52" s="152"/>
      <c r="E52" s="152"/>
      <c r="F52" s="153">
        <f>'SO.04 01 Pol'!AE105</f>
        <v>0</v>
      </c>
      <c r="G52" s="154">
        <f>'SO.04 01 Pol'!AF105</f>
        <v>0</v>
      </c>
      <c r="H52" s="154">
        <f>(F52*SazbaDPH1/100)+(G52*SazbaDPH2/100)</f>
        <v>0</v>
      </c>
      <c r="I52" s="154">
        <f>F52+G52+H52</f>
        <v>0</v>
      </c>
      <c r="J52" s="155" t="str">
        <f>IF(CenaCelkemVypocet=0,"",I52/CenaCelkemVypocet*100)</f>
        <v/>
      </c>
    </row>
    <row r="53" spans="1:10" ht="25.5" customHeight="1" x14ac:dyDescent="0.2">
      <c r="A53" s="135">
        <v>3</v>
      </c>
      <c r="B53" s="156" t="s">
        <v>51</v>
      </c>
      <c r="C53" s="146" t="s">
        <v>70</v>
      </c>
      <c r="D53" s="146"/>
      <c r="E53" s="146"/>
      <c r="F53" s="157">
        <f>'SO.04 01 Pol'!AE105</f>
        <v>0</v>
      </c>
      <c r="G53" s="149">
        <f>'SO.04 01 Pol'!AF105</f>
        <v>0</v>
      </c>
      <c r="H53" s="149">
        <f>(F53*SazbaDPH1/100)+(G53*SazbaDPH2/100)</f>
        <v>0</v>
      </c>
      <c r="I53" s="149">
        <f>F53+G53+H53</f>
        <v>0</v>
      </c>
      <c r="J53" s="150" t="str">
        <f>IF(CenaCelkemVypocet=0,"",I53/CenaCelkemVypocet*100)</f>
        <v/>
      </c>
    </row>
    <row r="54" spans="1:10" ht="25.5" customHeight="1" x14ac:dyDescent="0.2">
      <c r="A54" s="135">
        <v>2</v>
      </c>
      <c r="B54" s="151" t="s">
        <v>71</v>
      </c>
      <c r="C54" s="152" t="s">
        <v>72</v>
      </c>
      <c r="D54" s="152"/>
      <c r="E54" s="152"/>
      <c r="F54" s="153">
        <f>'SO.05 1 Pol'!AE43</f>
        <v>0</v>
      </c>
      <c r="G54" s="154">
        <f>'SO.05 1 Pol'!AF43</f>
        <v>0</v>
      </c>
      <c r="H54" s="154">
        <f>(F54*SazbaDPH1/100)+(G54*SazbaDPH2/100)</f>
        <v>0</v>
      </c>
      <c r="I54" s="154">
        <f>F54+G54+H54</f>
        <v>0</v>
      </c>
      <c r="J54" s="155" t="str">
        <f>IF(CenaCelkemVypocet=0,"",I54/CenaCelkemVypocet*100)</f>
        <v/>
      </c>
    </row>
    <row r="55" spans="1:10" ht="25.5" customHeight="1" x14ac:dyDescent="0.2">
      <c r="A55" s="135">
        <v>3</v>
      </c>
      <c r="B55" s="156" t="s">
        <v>73</v>
      </c>
      <c r="C55" s="146" t="s">
        <v>74</v>
      </c>
      <c r="D55" s="146"/>
      <c r="E55" s="146"/>
      <c r="F55" s="157">
        <f>'SO.05 1 Pol'!AE43</f>
        <v>0</v>
      </c>
      <c r="G55" s="149">
        <f>'SO.05 1 Pol'!AF43</f>
        <v>0</v>
      </c>
      <c r="H55" s="149">
        <f>(F55*SazbaDPH1/100)+(G55*SazbaDPH2/100)</f>
        <v>0</v>
      </c>
      <c r="I55" s="149">
        <f>F55+G55+H55</f>
        <v>0</v>
      </c>
      <c r="J55" s="150" t="str">
        <f>IF(CenaCelkemVypocet=0,"",I55/CenaCelkemVypocet*100)</f>
        <v/>
      </c>
    </row>
    <row r="56" spans="1:10" ht="25.5" customHeight="1" x14ac:dyDescent="0.2">
      <c r="A56" s="135">
        <v>2</v>
      </c>
      <c r="B56" s="151" t="s">
        <v>75</v>
      </c>
      <c r="C56" s="152" t="s">
        <v>76</v>
      </c>
      <c r="D56" s="152"/>
      <c r="E56" s="152"/>
      <c r="F56" s="153">
        <f>'SO.06 1 Pol'!AE692</f>
        <v>0</v>
      </c>
      <c r="G56" s="154">
        <f>'SO.06 1 Pol'!AF692</f>
        <v>0</v>
      </c>
      <c r="H56" s="154">
        <f>(F56*SazbaDPH1/100)+(G56*SazbaDPH2/100)</f>
        <v>0</v>
      </c>
      <c r="I56" s="154">
        <f>F56+G56+H56</f>
        <v>0</v>
      </c>
      <c r="J56" s="155" t="str">
        <f>IF(CenaCelkemVypocet=0,"",I56/CenaCelkemVypocet*100)</f>
        <v/>
      </c>
    </row>
    <row r="57" spans="1:10" ht="25.5" customHeight="1" x14ac:dyDescent="0.2">
      <c r="A57" s="135">
        <v>3</v>
      </c>
      <c r="B57" s="156" t="s">
        <v>73</v>
      </c>
      <c r="C57" s="146" t="s">
        <v>77</v>
      </c>
      <c r="D57" s="146"/>
      <c r="E57" s="146"/>
      <c r="F57" s="157">
        <f>'SO.06 1 Pol'!AE692</f>
        <v>0</v>
      </c>
      <c r="G57" s="149">
        <f>'SO.06 1 Pol'!AF692</f>
        <v>0</v>
      </c>
      <c r="H57" s="149">
        <f>(F57*SazbaDPH1/100)+(G57*SazbaDPH2/100)</f>
        <v>0</v>
      </c>
      <c r="I57" s="149">
        <f>F57+G57+H57</f>
        <v>0</v>
      </c>
      <c r="J57" s="150" t="str">
        <f>IF(CenaCelkemVypocet=0,"",I57/CenaCelkemVypocet*100)</f>
        <v/>
      </c>
    </row>
    <row r="58" spans="1:10" ht="25.5" customHeight="1" x14ac:dyDescent="0.2">
      <c r="A58" s="135"/>
      <c r="B58" s="158" t="s">
        <v>78</v>
      </c>
      <c r="C58" s="159"/>
      <c r="D58" s="159"/>
      <c r="E58" s="160"/>
      <c r="F58" s="161">
        <f>SUMIF(A39:A57,"=1",F39:F57)</f>
        <v>0</v>
      </c>
      <c r="G58" s="162">
        <f>SUMIF(A39:A57,"=1",G39:G57)</f>
        <v>0</v>
      </c>
      <c r="H58" s="162">
        <f>SUMIF(A39:A57,"=1",H39:H57)</f>
        <v>0</v>
      </c>
      <c r="I58" s="162">
        <f>SUMIF(A39:A57,"=1",I39:I57)</f>
        <v>0</v>
      </c>
      <c r="J58" s="163">
        <f>SUMIF(A39:A57,"=1",J39:J57)</f>
        <v>0</v>
      </c>
    </row>
    <row r="62" spans="1:10" ht="15.75" x14ac:dyDescent="0.25">
      <c r="B62" s="174" t="s">
        <v>80</v>
      </c>
    </row>
    <row r="64" spans="1:10" ht="25.5" customHeight="1" x14ac:dyDescent="0.2">
      <c r="A64" s="176"/>
      <c r="B64" s="179" t="s">
        <v>17</v>
      </c>
      <c r="C64" s="179" t="s">
        <v>5</v>
      </c>
      <c r="D64" s="180"/>
      <c r="E64" s="180"/>
      <c r="F64" s="181" t="s">
        <v>81</v>
      </c>
      <c r="G64" s="181"/>
      <c r="H64" s="181"/>
      <c r="I64" s="181" t="s">
        <v>29</v>
      </c>
      <c r="J64" s="181" t="s">
        <v>0</v>
      </c>
    </row>
    <row r="65" spans="1:10" ht="25.5" customHeight="1" x14ac:dyDescent="0.2">
      <c r="A65" s="177"/>
      <c r="B65" s="182" t="s">
        <v>73</v>
      </c>
      <c r="C65" s="183" t="s">
        <v>82</v>
      </c>
      <c r="D65" s="184"/>
      <c r="E65" s="184"/>
      <c r="F65" s="190" t="s">
        <v>24</v>
      </c>
      <c r="G65" s="191"/>
      <c r="H65" s="191"/>
      <c r="I65" s="191">
        <f>'SO.01 01 Pol'!G8+'SO.02 01 Pol'!G8+'SO.03 01 Pol'!G8+'SO.03a 02 Pol'!G8+'SO.04 01 Pol'!G8+'SO.06 1 Pol'!G8</f>
        <v>0</v>
      </c>
      <c r="J65" s="188" t="str">
        <f>IF(I126=0,"",I65/I126*100)</f>
        <v/>
      </c>
    </row>
    <row r="66" spans="1:10" ht="25.5" customHeight="1" x14ac:dyDescent="0.2">
      <c r="A66" s="177"/>
      <c r="B66" s="182" t="s">
        <v>83</v>
      </c>
      <c r="C66" s="183" t="s">
        <v>84</v>
      </c>
      <c r="D66" s="184"/>
      <c r="E66" s="184"/>
      <c r="F66" s="190" t="s">
        <v>24</v>
      </c>
      <c r="G66" s="191"/>
      <c r="H66" s="191"/>
      <c r="I66" s="191">
        <f>'SO.02 01 Pol'!G31</f>
        <v>0</v>
      </c>
      <c r="J66" s="188" t="str">
        <f>IF(I126=0,"",I66/I126*100)</f>
        <v/>
      </c>
    </row>
    <row r="67" spans="1:10" ht="25.5" customHeight="1" x14ac:dyDescent="0.2">
      <c r="A67" s="177"/>
      <c r="B67" s="182" t="s">
        <v>85</v>
      </c>
      <c r="C67" s="183" t="s">
        <v>86</v>
      </c>
      <c r="D67" s="184"/>
      <c r="E67" s="184"/>
      <c r="F67" s="190" t="s">
        <v>24</v>
      </c>
      <c r="G67" s="191"/>
      <c r="H67" s="191"/>
      <c r="I67" s="191">
        <f>'SO.01 01 Pol'!G33</f>
        <v>0</v>
      </c>
      <c r="J67" s="188" t="str">
        <f>IF(I126=0,"",I67/I126*100)</f>
        <v/>
      </c>
    </row>
    <row r="68" spans="1:10" ht="25.5" customHeight="1" x14ac:dyDescent="0.2">
      <c r="A68" s="177"/>
      <c r="B68" s="182" t="s">
        <v>87</v>
      </c>
      <c r="C68" s="183" t="s">
        <v>88</v>
      </c>
      <c r="D68" s="184"/>
      <c r="E68" s="184"/>
      <c r="F68" s="190" t="s">
        <v>24</v>
      </c>
      <c r="G68" s="191"/>
      <c r="H68" s="191"/>
      <c r="I68" s="191">
        <f>'SO.02 01 Pol'!G35+'SO.03a 02 Pol'!G16</f>
        <v>0</v>
      </c>
      <c r="J68" s="188" t="str">
        <f>IF(I126=0,"",I68/I126*100)</f>
        <v/>
      </c>
    </row>
    <row r="69" spans="1:10" ht="25.5" customHeight="1" x14ac:dyDescent="0.2">
      <c r="A69" s="177"/>
      <c r="B69" s="182" t="s">
        <v>89</v>
      </c>
      <c r="C69" s="183" t="s">
        <v>90</v>
      </c>
      <c r="D69" s="184"/>
      <c r="E69" s="184"/>
      <c r="F69" s="190" t="s">
        <v>24</v>
      </c>
      <c r="G69" s="191"/>
      <c r="H69" s="191"/>
      <c r="I69" s="191">
        <f>'SO.03a 02 Pol'!G23</f>
        <v>0</v>
      </c>
      <c r="J69" s="188" t="str">
        <f>IF(I126=0,"",I69/I126*100)</f>
        <v/>
      </c>
    </row>
    <row r="70" spans="1:10" ht="25.5" customHeight="1" x14ac:dyDescent="0.2">
      <c r="A70" s="177"/>
      <c r="B70" s="182" t="s">
        <v>56</v>
      </c>
      <c r="C70" s="183" t="s">
        <v>91</v>
      </c>
      <c r="D70" s="184"/>
      <c r="E70" s="184"/>
      <c r="F70" s="190" t="s">
        <v>24</v>
      </c>
      <c r="G70" s="191"/>
      <c r="H70" s="191"/>
      <c r="I70" s="191">
        <f>'SO.01 01 Pol'!G41+'SO.03 01 Pol'!G39+'SO.04 01 Pol'!G24+'SO.06 1 Pol'!G65</f>
        <v>0</v>
      </c>
      <c r="J70" s="188" t="str">
        <f>IF(I126=0,"",I70/I126*100)</f>
        <v/>
      </c>
    </row>
    <row r="71" spans="1:10" ht="25.5" customHeight="1" x14ac:dyDescent="0.2">
      <c r="A71" s="177"/>
      <c r="B71" s="182" t="s">
        <v>92</v>
      </c>
      <c r="C71" s="183" t="s">
        <v>93</v>
      </c>
      <c r="D71" s="184"/>
      <c r="E71" s="184"/>
      <c r="F71" s="190" t="s">
        <v>24</v>
      </c>
      <c r="G71" s="191"/>
      <c r="H71" s="191"/>
      <c r="I71" s="191">
        <f>'SO.01 2 Pol'!G8+'SO.05 1 Pol'!G8</f>
        <v>0</v>
      </c>
      <c r="J71" s="188" t="str">
        <f>IF(I126=0,"",I71/I126*100)</f>
        <v/>
      </c>
    </row>
    <row r="72" spans="1:10" ht="25.5" customHeight="1" x14ac:dyDescent="0.2">
      <c r="A72" s="177"/>
      <c r="B72" s="182" t="s">
        <v>94</v>
      </c>
      <c r="C72" s="183" t="s">
        <v>95</v>
      </c>
      <c r="D72" s="184"/>
      <c r="E72" s="184"/>
      <c r="F72" s="190" t="s">
        <v>24</v>
      </c>
      <c r="G72" s="191"/>
      <c r="H72" s="191"/>
      <c r="I72" s="191">
        <f>'SO.02 01 Pol'!G40+'SO.06 1 Pol'!G101</f>
        <v>0</v>
      </c>
      <c r="J72" s="188" t="str">
        <f>IF(I126=0,"",I72/I126*100)</f>
        <v/>
      </c>
    </row>
    <row r="73" spans="1:10" ht="25.5" customHeight="1" x14ac:dyDescent="0.2">
      <c r="A73" s="177"/>
      <c r="B73" s="182" t="s">
        <v>96</v>
      </c>
      <c r="C73" s="183" t="s">
        <v>97</v>
      </c>
      <c r="D73" s="184"/>
      <c r="E73" s="184"/>
      <c r="F73" s="190" t="s">
        <v>24</v>
      </c>
      <c r="G73" s="191"/>
      <c r="H73" s="191"/>
      <c r="I73" s="191">
        <f>'SO.06 1 Pol'!G136</f>
        <v>0</v>
      </c>
      <c r="J73" s="188" t="str">
        <f>IF(I126=0,"",I73/I126*100)</f>
        <v/>
      </c>
    </row>
    <row r="74" spans="1:10" ht="25.5" customHeight="1" x14ac:dyDescent="0.2">
      <c r="A74" s="177"/>
      <c r="B74" s="182" t="s">
        <v>98</v>
      </c>
      <c r="C74" s="183" t="s">
        <v>99</v>
      </c>
      <c r="D74" s="184"/>
      <c r="E74" s="184"/>
      <c r="F74" s="190" t="s">
        <v>24</v>
      </c>
      <c r="G74" s="191"/>
      <c r="H74" s="191"/>
      <c r="I74" s="191">
        <f>'SO.05 1 Pol'!G32</f>
        <v>0</v>
      </c>
      <c r="J74" s="188" t="str">
        <f>IF(I126=0,"",I74/I126*100)</f>
        <v/>
      </c>
    </row>
    <row r="75" spans="1:10" ht="25.5" customHeight="1" x14ac:dyDescent="0.2">
      <c r="A75" s="177"/>
      <c r="B75" s="182" t="s">
        <v>100</v>
      </c>
      <c r="C75" s="183" t="s">
        <v>101</v>
      </c>
      <c r="D75" s="184"/>
      <c r="E75" s="184"/>
      <c r="F75" s="190" t="s">
        <v>24</v>
      </c>
      <c r="G75" s="191"/>
      <c r="H75" s="191"/>
      <c r="I75" s="191">
        <f>'SO.02 01 Pol'!G47+'SO.03 01 Pol'!G59+'SO.04 01 Pol'!G37</f>
        <v>0</v>
      </c>
      <c r="J75" s="188" t="str">
        <f>IF(I126=0,"",I75/I126*100)</f>
        <v/>
      </c>
    </row>
    <row r="76" spans="1:10" ht="25.5" customHeight="1" x14ac:dyDescent="0.2">
      <c r="A76" s="177"/>
      <c r="B76" s="182" t="s">
        <v>102</v>
      </c>
      <c r="C76" s="183" t="s">
        <v>103</v>
      </c>
      <c r="D76" s="184"/>
      <c r="E76" s="184"/>
      <c r="F76" s="190" t="s">
        <v>24</v>
      </c>
      <c r="G76" s="191"/>
      <c r="H76" s="191"/>
      <c r="I76" s="191">
        <f>'SO.02 01 Pol'!G66</f>
        <v>0</v>
      </c>
      <c r="J76" s="188" t="str">
        <f>IF(I126=0,"",I76/I126*100)</f>
        <v/>
      </c>
    </row>
    <row r="77" spans="1:10" ht="25.5" customHeight="1" x14ac:dyDescent="0.2">
      <c r="A77" s="177"/>
      <c r="B77" s="182" t="s">
        <v>104</v>
      </c>
      <c r="C77" s="183" t="s">
        <v>105</v>
      </c>
      <c r="D77" s="184"/>
      <c r="E77" s="184"/>
      <c r="F77" s="190" t="s">
        <v>24</v>
      </c>
      <c r="G77" s="191"/>
      <c r="H77" s="191"/>
      <c r="I77" s="191">
        <f>'SO.03 01 Pol'!G70</f>
        <v>0</v>
      </c>
      <c r="J77" s="188" t="str">
        <f>IF(I126=0,"",I77/I126*100)</f>
        <v/>
      </c>
    </row>
    <row r="78" spans="1:10" ht="25.5" customHeight="1" x14ac:dyDescent="0.2">
      <c r="A78" s="177"/>
      <c r="B78" s="182" t="s">
        <v>106</v>
      </c>
      <c r="C78" s="183" t="s">
        <v>107</v>
      </c>
      <c r="D78" s="184"/>
      <c r="E78" s="184"/>
      <c r="F78" s="190" t="s">
        <v>24</v>
      </c>
      <c r="G78" s="191"/>
      <c r="H78" s="191"/>
      <c r="I78" s="191">
        <f>'SO.02 01 Pol'!G69</f>
        <v>0</v>
      </c>
      <c r="J78" s="188" t="str">
        <f>IF(I126=0,"",I78/I126*100)</f>
        <v/>
      </c>
    </row>
    <row r="79" spans="1:10" ht="25.5" customHeight="1" x14ac:dyDescent="0.2">
      <c r="A79" s="177"/>
      <c r="B79" s="182" t="s">
        <v>108</v>
      </c>
      <c r="C79" s="183" t="s">
        <v>109</v>
      </c>
      <c r="D79" s="184"/>
      <c r="E79" s="184"/>
      <c r="F79" s="190" t="s">
        <v>24</v>
      </c>
      <c r="G79" s="191"/>
      <c r="H79" s="191"/>
      <c r="I79" s="191">
        <f>'SO.06 1 Pol'!G175</f>
        <v>0</v>
      </c>
      <c r="J79" s="188" t="str">
        <f>IF(I126=0,"",I79/I126*100)</f>
        <v/>
      </c>
    </row>
    <row r="80" spans="1:10" ht="25.5" customHeight="1" x14ac:dyDescent="0.2">
      <c r="A80" s="177"/>
      <c r="B80" s="182" t="s">
        <v>110</v>
      </c>
      <c r="C80" s="183" t="s">
        <v>111</v>
      </c>
      <c r="D80" s="184"/>
      <c r="E80" s="184"/>
      <c r="F80" s="190" t="s">
        <v>24</v>
      </c>
      <c r="G80" s="191"/>
      <c r="H80" s="191"/>
      <c r="I80" s="191">
        <f>'SO.02 01 Pol'!G106+'SO.03 01 Pol'!G75+'SO.04 01 Pol'!G44</f>
        <v>0</v>
      </c>
      <c r="J80" s="188" t="str">
        <f>IF(I126=0,"",I80/I126*100)</f>
        <v/>
      </c>
    </row>
    <row r="81" spans="1:10" ht="25.5" customHeight="1" x14ac:dyDescent="0.2">
      <c r="A81" s="177"/>
      <c r="B81" s="182" t="s">
        <v>112</v>
      </c>
      <c r="C81" s="183" t="s">
        <v>113</v>
      </c>
      <c r="D81" s="184"/>
      <c r="E81" s="184"/>
      <c r="F81" s="190" t="s">
        <v>24</v>
      </c>
      <c r="G81" s="191"/>
      <c r="H81" s="191"/>
      <c r="I81" s="191">
        <f>'SO.06 1 Pol'!G182</f>
        <v>0</v>
      </c>
      <c r="J81" s="188" t="str">
        <f>IF(I126=0,"",I81/I126*100)</f>
        <v/>
      </c>
    </row>
    <row r="82" spans="1:10" ht="25.5" customHeight="1" x14ac:dyDescent="0.2">
      <c r="A82" s="177"/>
      <c r="B82" s="182" t="s">
        <v>114</v>
      </c>
      <c r="C82" s="183" t="s">
        <v>115</v>
      </c>
      <c r="D82" s="184"/>
      <c r="E82" s="184"/>
      <c r="F82" s="190" t="s">
        <v>24</v>
      </c>
      <c r="G82" s="191"/>
      <c r="H82" s="191"/>
      <c r="I82" s="191">
        <f>'SO.01 01 Pol'!G58+'SO.04 01 Pol'!G61+'SO.06 1 Pol'!G204</f>
        <v>0</v>
      </c>
      <c r="J82" s="188" t="str">
        <f>IF(I126=0,"",I82/I126*100)</f>
        <v/>
      </c>
    </row>
    <row r="83" spans="1:10" ht="25.5" customHeight="1" x14ac:dyDescent="0.2">
      <c r="A83" s="177"/>
      <c r="B83" s="182" t="s">
        <v>116</v>
      </c>
      <c r="C83" s="183" t="s">
        <v>117</v>
      </c>
      <c r="D83" s="184"/>
      <c r="E83" s="184"/>
      <c r="F83" s="190" t="s">
        <v>24</v>
      </c>
      <c r="G83" s="191"/>
      <c r="H83" s="191"/>
      <c r="I83" s="191">
        <f>'SO.06 1 Pol'!G224</f>
        <v>0</v>
      </c>
      <c r="J83" s="188" t="str">
        <f>IF(I126=0,"",I83/I126*100)</f>
        <v/>
      </c>
    </row>
    <row r="84" spans="1:10" ht="25.5" customHeight="1" x14ac:dyDescent="0.2">
      <c r="A84" s="177"/>
      <c r="B84" s="182" t="s">
        <v>118</v>
      </c>
      <c r="C84" s="183" t="s">
        <v>109</v>
      </c>
      <c r="D84" s="184"/>
      <c r="E84" s="184"/>
      <c r="F84" s="190" t="s">
        <v>24</v>
      </c>
      <c r="G84" s="191"/>
      <c r="H84" s="191"/>
      <c r="I84" s="191">
        <f>'SO.04 01 Pol'!G64</f>
        <v>0</v>
      </c>
      <c r="J84" s="188" t="str">
        <f>IF(I126=0,"",I84/I126*100)</f>
        <v/>
      </c>
    </row>
    <row r="85" spans="1:10" ht="25.5" customHeight="1" x14ac:dyDescent="0.2">
      <c r="A85" s="177"/>
      <c r="B85" s="182" t="s">
        <v>119</v>
      </c>
      <c r="C85" s="183" t="s">
        <v>120</v>
      </c>
      <c r="D85" s="184"/>
      <c r="E85" s="184"/>
      <c r="F85" s="190" t="s">
        <v>24</v>
      </c>
      <c r="G85" s="191"/>
      <c r="H85" s="191"/>
      <c r="I85" s="191">
        <f>'SO.06 1 Pol'!G237</f>
        <v>0</v>
      </c>
      <c r="J85" s="188" t="str">
        <f>IF(I126=0,"",I85/I126*100)</f>
        <v/>
      </c>
    </row>
    <row r="86" spans="1:10" ht="25.5" customHeight="1" x14ac:dyDescent="0.2">
      <c r="A86" s="177"/>
      <c r="B86" s="182" t="s">
        <v>121</v>
      </c>
      <c r="C86" s="183" t="s">
        <v>122</v>
      </c>
      <c r="D86" s="184"/>
      <c r="E86" s="184"/>
      <c r="F86" s="190" t="s">
        <v>24</v>
      </c>
      <c r="G86" s="191"/>
      <c r="H86" s="191"/>
      <c r="I86" s="191">
        <f>'SO.01 01 Pol'!G61</f>
        <v>0</v>
      </c>
      <c r="J86" s="188" t="str">
        <f>IF(I126=0,"",I86/I126*100)</f>
        <v/>
      </c>
    </row>
    <row r="87" spans="1:10" ht="25.5" customHeight="1" x14ac:dyDescent="0.2">
      <c r="A87" s="177"/>
      <c r="B87" s="182" t="s">
        <v>123</v>
      </c>
      <c r="C87" s="183" t="s">
        <v>124</v>
      </c>
      <c r="D87" s="184"/>
      <c r="E87" s="184"/>
      <c r="F87" s="190" t="s">
        <v>24</v>
      </c>
      <c r="G87" s="191"/>
      <c r="H87" s="191"/>
      <c r="I87" s="191">
        <f>'SO.03 01 Pol'!G79</f>
        <v>0</v>
      </c>
      <c r="J87" s="188" t="str">
        <f>IF(I126=0,"",I87/I126*100)</f>
        <v/>
      </c>
    </row>
    <row r="88" spans="1:10" ht="25.5" customHeight="1" x14ac:dyDescent="0.2">
      <c r="A88" s="177"/>
      <c r="B88" s="182" t="s">
        <v>125</v>
      </c>
      <c r="C88" s="183" t="s">
        <v>126</v>
      </c>
      <c r="D88" s="184"/>
      <c r="E88" s="184"/>
      <c r="F88" s="190" t="s">
        <v>24</v>
      </c>
      <c r="G88" s="191"/>
      <c r="H88" s="191"/>
      <c r="I88" s="191">
        <f>'SO.04 01 Pol'!G67</f>
        <v>0</v>
      </c>
      <c r="J88" s="188" t="str">
        <f>IF(I126=0,"",I88/I126*100)</f>
        <v/>
      </c>
    </row>
    <row r="89" spans="1:10" ht="25.5" customHeight="1" x14ac:dyDescent="0.2">
      <c r="A89" s="177"/>
      <c r="B89" s="182" t="s">
        <v>127</v>
      </c>
      <c r="C89" s="183" t="s">
        <v>128</v>
      </c>
      <c r="D89" s="184"/>
      <c r="E89" s="184"/>
      <c r="F89" s="190" t="s">
        <v>24</v>
      </c>
      <c r="G89" s="191"/>
      <c r="H89" s="191"/>
      <c r="I89" s="191">
        <f>'SO.06 1 Pol'!G241</f>
        <v>0</v>
      </c>
      <c r="J89" s="188" t="str">
        <f>IF(I126=0,"",I89/I126*100)</f>
        <v/>
      </c>
    </row>
    <row r="90" spans="1:10" ht="25.5" customHeight="1" x14ac:dyDescent="0.2">
      <c r="A90" s="177"/>
      <c r="B90" s="182" t="s">
        <v>129</v>
      </c>
      <c r="C90" s="183" t="s">
        <v>130</v>
      </c>
      <c r="D90" s="184"/>
      <c r="E90" s="184"/>
      <c r="F90" s="190" t="s">
        <v>24</v>
      </c>
      <c r="G90" s="191"/>
      <c r="H90" s="191"/>
      <c r="I90" s="191">
        <f>'SO.06 1 Pol'!G246</f>
        <v>0</v>
      </c>
      <c r="J90" s="188" t="str">
        <f>IF(I126=0,"",I90/I126*100)</f>
        <v/>
      </c>
    </row>
    <row r="91" spans="1:10" ht="25.5" customHeight="1" x14ac:dyDescent="0.2">
      <c r="A91" s="177"/>
      <c r="B91" s="182" t="s">
        <v>131</v>
      </c>
      <c r="C91" s="183" t="s">
        <v>132</v>
      </c>
      <c r="D91" s="184"/>
      <c r="E91" s="184"/>
      <c r="F91" s="190" t="s">
        <v>24</v>
      </c>
      <c r="G91" s="191"/>
      <c r="H91" s="191"/>
      <c r="I91" s="191">
        <f>'SO.06 1 Pol'!G253</f>
        <v>0</v>
      </c>
      <c r="J91" s="188" t="str">
        <f>IF(I126=0,"",I91/I126*100)</f>
        <v/>
      </c>
    </row>
    <row r="92" spans="1:10" ht="25.5" customHeight="1" x14ac:dyDescent="0.2">
      <c r="A92" s="177"/>
      <c r="B92" s="182" t="s">
        <v>133</v>
      </c>
      <c r="C92" s="183" t="s">
        <v>134</v>
      </c>
      <c r="D92" s="184"/>
      <c r="E92" s="184"/>
      <c r="F92" s="190" t="s">
        <v>24</v>
      </c>
      <c r="G92" s="191"/>
      <c r="H92" s="191"/>
      <c r="I92" s="191">
        <f>'SO.02 01 Pol'!G131+'SO.06 1 Pol'!G264</f>
        <v>0</v>
      </c>
      <c r="J92" s="188" t="str">
        <f>IF(I126=0,"",I92/I126*100)</f>
        <v/>
      </c>
    </row>
    <row r="93" spans="1:10" ht="25.5" customHeight="1" x14ac:dyDescent="0.2">
      <c r="A93" s="177"/>
      <c r="B93" s="182" t="s">
        <v>135</v>
      </c>
      <c r="C93" s="183" t="s">
        <v>136</v>
      </c>
      <c r="D93" s="184"/>
      <c r="E93" s="184"/>
      <c r="F93" s="190" t="s">
        <v>24</v>
      </c>
      <c r="G93" s="191"/>
      <c r="H93" s="191"/>
      <c r="I93" s="191">
        <f>'SO.04 01 Pol'!G83</f>
        <v>0</v>
      </c>
      <c r="J93" s="188" t="str">
        <f>IF(I126=0,"",I93/I126*100)</f>
        <v/>
      </c>
    </row>
    <row r="94" spans="1:10" ht="25.5" customHeight="1" x14ac:dyDescent="0.2">
      <c r="A94" s="177"/>
      <c r="B94" s="182" t="s">
        <v>137</v>
      </c>
      <c r="C94" s="183" t="s">
        <v>138</v>
      </c>
      <c r="D94" s="184"/>
      <c r="E94" s="184"/>
      <c r="F94" s="190" t="s">
        <v>24</v>
      </c>
      <c r="G94" s="191"/>
      <c r="H94" s="191"/>
      <c r="I94" s="191">
        <f>'SO.03a 02 Pol'!G66+'SO.06 1 Pol'!G272</f>
        <v>0</v>
      </c>
      <c r="J94" s="188" t="str">
        <f>IF(I126=0,"",I94/I126*100)</f>
        <v/>
      </c>
    </row>
    <row r="95" spans="1:10" ht="25.5" customHeight="1" x14ac:dyDescent="0.2">
      <c r="A95" s="177"/>
      <c r="B95" s="182" t="s">
        <v>139</v>
      </c>
      <c r="C95" s="183" t="s">
        <v>140</v>
      </c>
      <c r="D95" s="184"/>
      <c r="E95" s="184"/>
      <c r="F95" s="190" t="s">
        <v>24</v>
      </c>
      <c r="G95" s="191"/>
      <c r="H95" s="191"/>
      <c r="I95" s="191">
        <f>'SO.01 01 Pol'!G65+'SO.02 01 Pol'!G134+'SO.03 01 Pol'!G85+'SO.03a 02 Pol'!G68+'SO.04 01 Pol'!G90+'SO.06 1 Pol'!G282</f>
        <v>0</v>
      </c>
      <c r="J95" s="188" t="str">
        <f>IF(I126=0,"",I95/I126*100)</f>
        <v/>
      </c>
    </row>
    <row r="96" spans="1:10" ht="25.5" customHeight="1" x14ac:dyDescent="0.2">
      <c r="A96" s="177"/>
      <c r="B96" s="182" t="s">
        <v>141</v>
      </c>
      <c r="C96" s="183" t="s">
        <v>142</v>
      </c>
      <c r="D96" s="184"/>
      <c r="E96" s="184"/>
      <c r="F96" s="190" t="s">
        <v>25</v>
      </c>
      <c r="G96" s="191"/>
      <c r="H96" s="191"/>
      <c r="I96" s="191">
        <f>'SO.06 1 Pol'!G289</f>
        <v>0</v>
      </c>
      <c r="J96" s="188" t="str">
        <f>IF(I126=0,"",I96/I126*100)</f>
        <v/>
      </c>
    </row>
    <row r="97" spans="1:10" ht="25.5" customHeight="1" x14ac:dyDescent="0.2">
      <c r="A97" s="177"/>
      <c r="B97" s="182" t="s">
        <v>143</v>
      </c>
      <c r="C97" s="183" t="s">
        <v>144</v>
      </c>
      <c r="D97" s="184"/>
      <c r="E97" s="184"/>
      <c r="F97" s="190" t="s">
        <v>25</v>
      </c>
      <c r="G97" s="191"/>
      <c r="H97" s="191"/>
      <c r="I97" s="191">
        <f>'SO.01 01 Pol'!G70</f>
        <v>0</v>
      </c>
      <c r="J97" s="188" t="str">
        <f>IF(I126=0,"",I97/I126*100)</f>
        <v/>
      </c>
    </row>
    <row r="98" spans="1:10" ht="25.5" customHeight="1" x14ac:dyDescent="0.2">
      <c r="A98" s="177"/>
      <c r="B98" s="182" t="s">
        <v>143</v>
      </c>
      <c r="C98" s="183" t="s">
        <v>145</v>
      </c>
      <c r="D98" s="184"/>
      <c r="E98" s="184"/>
      <c r="F98" s="190" t="s">
        <v>25</v>
      </c>
      <c r="G98" s="191"/>
      <c r="H98" s="191"/>
      <c r="I98" s="191">
        <f>'SO.06 1 Pol'!G305</f>
        <v>0</v>
      </c>
      <c r="J98" s="188" t="str">
        <f>IF(I126=0,"",I98/I126*100)</f>
        <v/>
      </c>
    </row>
    <row r="99" spans="1:10" ht="25.5" customHeight="1" x14ac:dyDescent="0.2">
      <c r="A99" s="177"/>
      <c r="B99" s="182" t="s">
        <v>146</v>
      </c>
      <c r="C99" s="183" t="s">
        <v>147</v>
      </c>
      <c r="D99" s="184"/>
      <c r="E99" s="184"/>
      <c r="F99" s="190" t="s">
        <v>25</v>
      </c>
      <c r="G99" s="191"/>
      <c r="H99" s="191"/>
      <c r="I99" s="191">
        <f>'SO.06 1 Pol'!G326</f>
        <v>0</v>
      </c>
      <c r="J99" s="188" t="str">
        <f>IF(I126=0,"",I99/I126*100)</f>
        <v/>
      </c>
    </row>
    <row r="100" spans="1:10" ht="25.5" customHeight="1" x14ac:dyDescent="0.2">
      <c r="A100" s="177"/>
      <c r="B100" s="182" t="s">
        <v>148</v>
      </c>
      <c r="C100" s="183" t="s">
        <v>149</v>
      </c>
      <c r="D100" s="184"/>
      <c r="E100" s="184"/>
      <c r="F100" s="190" t="s">
        <v>25</v>
      </c>
      <c r="G100" s="191"/>
      <c r="H100" s="191"/>
      <c r="I100" s="191">
        <f>'SO.06 1 Pol'!G358</f>
        <v>0</v>
      </c>
      <c r="J100" s="188" t="str">
        <f>IF(I126=0,"",I100/I126*100)</f>
        <v/>
      </c>
    </row>
    <row r="101" spans="1:10" ht="25.5" customHeight="1" x14ac:dyDescent="0.2">
      <c r="A101" s="177"/>
      <c r="B101" s="182" t="s">
        <v>150</v>
      </c>
      <c r="C101" s="183" t="s">
        <v>151</v>
      </c>
      <c r="D101" s="184"/>
      <c r="E101" s="184"/>
      <c r="F101" s="190" t="s">
        <v>25</v>
      </c>
      <c r="G101" s="191"/>
      <c r="H101" s="191"/>
      <c r="I101" s="191">
        <f>'SO.06 1 Pol'!G374</f>
        <v>0</v>
      </c>
      <c r="J101" s="188" t="str">
        <f>IF(I126=0,"",I101/I126*100)</f>
        <v/>
      </c>
    </row>
    <row r="102" spans="1:10" ht="25.5" customHeight="1" x14ac:dyDescent="0.2">
      <c r="A102" s="177"/>
      <c r="B102" s="182" t="s">
        <v>152</v>
      </c>
      <c r="C102" s="183" t="s">
        <v>153</v>
      </c>
      <c r="D102" s="184"/>
      <c r="E102" s="184"/>
      <c r="F102" s="190" t="s">
        <v>25</v>
      </c>
      <c r="G102" s="191"/>
      <c r="H102" s="191"/>
      <c r="I102" s="191">
        <f>'SO.06 1 Pol'!G396</f>
        <v>0</v>
      </c>
      <c r="J102" s="188" t="str">
        <f>IF(I126=0,"",I102/I126*100)</f>
        <v/>
      </c>
    </row>
    <row r="103" spans="1:10" ht="25.5" customHeight="1" x14ac:dyDescent="0.2">
      <c r="A103" s="177"/>
      <c r="B103" s="182" t="s">
        <v>154</v>
      </c>
      <c r="C103" s="183" t="s">
        <v>155</v>
      </c>
      <c r="D103" s="184"/>
      <c r="E103" s="184"/>
      <c r="F103" s="190" t="s">
        <v>25</v>
      </c>
      <c r="G103" s="191"/>
      <c r="H103" s="191"/>
      <c r="I103" s="191">
        <f>'SO.06 1 Pol'!G405</f>
        <v>0</v>
      </c>
      <c r="J103" s="188" t="str">
        <f>IF(I126=0,"",I103/I126*100)</f>
        <v/>
      </c>
    </row>
    <row r="104" spans="1:10" ht="25.5" customHeight="1" x14ac:dyDescent="0.2">
      <c r="A104" s="177"/>
      <c r="B104" s="182" t="s">
        <v>156</v>
      </c>
      <c r="C104" s="183" t="s">
        <v>157</v>
      </c>
      <c r="D104" s="184"/>
      <c r="E104" s="184"/>
      <c r="F104" s="190" t="s">
        <v>25</v>
      </c>
      <c r="G104" s="191"/>
      <c r="H104" s="191"/>
      <c r="I104" s="191">
        <f>'SO.06 1 Pol'!G416</f>
        <v>0</v>
      </c>
      <c r="J104" s="188" t="str">
        <f>IF(I126=0,"",I104/I126*100)</f>
        <v/>
      </c>
    </row>
    <row r="105" spans="1:10" ht="25.5" customHeight="1" x14ac:dyDescent="0.2">
      <c r="A105" s="177"/>
      <c r="B105" s="182" t="s">
        <v>158</v>
      </c>
      <c r="C105" s="183" t="s">
        <v>159</v>
      </c>
      <c r="D105" s="184"/>
      <c r="E105" s="184"/>
      <c r="F105" s="190" t="s">
        <v>25</v>
      </c>
      <c r="G105" s="191"/>
      <c r="H105" s="191"/>
      <c r="I105" s="191">
        <f>'SO.06 1 Pol'!G427</f>
        <v>0</v>
      </c>
      <c r="J105" s="188" t="str">
        <f>IF(I126=0,"",I105/I126*100)</f>
        <v/>
      </c>
    </row>
    <row r="106" spans="1:10" ht="25.5" customHeight="1" x14ac:dyDescent="0.2">
      <c r="A106" s="177"/>
      <c r="B106" s="182" t="s">
        <v>160</v>
      </c>
      <c r="C106" s="183" t="s">
        <v>161</v>
      </c>
      <c r="D106" s="184"/>
      <c r="E106" s="184"/>
      <c r="F106" s="190" t="s">
        <v>25</v>
      </c>
      <c r="G106" s="191"/>
      <c r="H106" s="191"/>
      <c r="I106" s="191">
        <f>'SO.06 1 Pol'!G435</f>
        <v>0</v>
      </c>
      <c r="J106" s="188" t="str">
        <f>IF(I126=0,"",I106/I126*100)</f>
        <v/>
      </c>
    </row>
    <row r="107" spans="1:10" ht="25.5" customHeight="1" x14ac:dyDescent="0.2">
      <c r="A107" s="177"/>
      <c r="B107" s="182" t="s">
        <v>162</v>
      </c>
      <c r="C107" s="183" t="s">
        <v>163</v>
      </c>
      <c r="D107" s="184"/>
      <c r="E107" s="184"/>
      <c r="F107" s="190" t="s">
        <v>25</v>
      </c>
      <c r="G107" s="191"/>
      <c r="H107" s="191"/>
      <c r="I107" s="191">
        <f>'SO.01 01 Pol'!G81+'SO.06 1 Pol'!G450</f>
        <v>0</v>
      </c>
      <c r="J107" s="188" t="str">
        <f>IF(I126=0,"",I107/I126*100)</f>
        <v/>
      </c>
    </row>
    <row r="108" spans="1:10" ht="25.5" customHeight="1" x14ac:dyDescent="0.2">
      <c r="A108" s="177"/>
      <c r="B108" s="182" t="s">
        <v>164</v>
      </c>
      <c r="C108" s="183" t="s">
        <v>165</v>
      </c>
      <c r="D108" s="184"/>
      <c r="E108" s="184"/>
      <c r="F108" s="190" t="s">
        <v>25</v>
      </c>
      <c r="G108" s="191"/>
      <c r="H108" s="191"/>
      <c r="I108" s="191">
        <f>'SO.01 01 Pol'!G159+'SO.02 01 Pol'!G139+'SO.06 1 Pol'!G463</f>
        <v>0</v>
      </c>
      <c r="J108" s="188" t="str">
        <f>IF(I126=0,"",I108/I126*100)</f>
        <v/>
      </c>
    </row>
    <row r="109" spans="1:10" ht="25.5" customHeight="1" x14ac:dyDescent="0.2">
      <c r="A109" s="177"/>
      <c r="B109" s="182" t="s">
        <v>166</v>
      </c>
      <c r="C109" s="183" t="s">
        <v>167</v>
      </c>
      <c r="D109" s="184"/>
      <c r="E109" s="184"/>
      <c r="F109" s="190" t="s">
        <v>25</v>
      </c>
      <c r="G109" s="191"/>
      <c r="H109" s="191"/>
      <c r="I109" s="191">
        <f>'SO.02 01 Pol'!G148+'SO.04 01 Pol'!G95+'SO.06 1 Pol'!G489</f>
        <v>0</v>
      </c>
      <c r="J109" s="188" t="str">
        <f>IF(I126=0,"",I109/I126*100)</f>
        <v/>
      </c>
    </row>
    <row r="110" spans="1:10" ht="25.5" customHeight="1" x14ac:dyDescent="0.2">
      <c r="A110" s="177"/>
      <c r="B110" s="182" t="s">
        <v>168</v>
      </c>
      <c r="C110" s="183" t="s">
        <v>169</v>
      </c>
      <c r="D110" s="184"/>
      <c r="E110" s="184"/>
      <c r="F110" s="190" t="s">
        <v>25</v>
      </c>
      <c r="G110" s="191"/>
      <c r="H110" s="191"/>
      <c r="I110" s="191">
        <f>'SO.01 01 Pol'!G181</f>
        <v>0</v>
      </c>
      <c r="J110" s="188" t="str">
        <f>IF(I126=0,"",I110/I126*100)</f>
        <v/>
      </c>
    </row>
    <row r="111" spans="1:10" ht="25.5" customHeight="1" x14ac:dyDescent="0.2">
      <c r="A111" s="177"/>
      <c r="B111" s="182" t="s">
        <v>170</v>
      </c>
      <c r="C111" s="183" t="s">
        <v>171</v>
      </c>
      <c r="D111" s="184"/>
      <c r="E111" s="184"/>
      <c r="F111" s="190" t="s">
        <v>25</v>
      </c>
      <c r="G111" s="191"/>
      <c r="H111" s="191"/>
      <c r="I111" s="191">
        <f>'SO.01 01 Pol'!G188+'SO.02 01 Pol'!G155</f>
        <v>0</v>
      </c>
      <c r="J111" s="188" t="str">
        <f>IF(I126=0,"",I111/I126*100)</f>
        <v/>
      </c>
    </row>
    <row r="112" spans="1:10" ht="25.5" customHeight="1" x14ac:dyDescent="0.2">
      <c r="A112" s="177"/>
      <c r="B112" s="182" t="s">
        <v>172</v>
      </c>
      <c r="C112" s="183" t="s">
        <v>173</v>
      </c>
      <c r="D112" s="184"/>
      <c r="E112" s="184"/>
      <c r="F112" s="190" t="s">
        <v>25</v>
      </c>
      <c r="G112" s="191"/>
      <c r="H112" s="191"/>
      <c r="I112" s="191">
        <f>'SO.01 01 Pol'!G197</f>
        <v>0</v>
      </c>
      <c r="J112" s="188" t="str">
        <f>IF(I126=0,"",I112/I126*100)</f>
        <v/>
      </c>
    </row>
    <row r="113" spans="1:10" ht="25.5" customHeight="1" x14ac:dyDescent="0.2">
      <c r="A113" s="177"/>
      <c r="B113" s="182" t="s">
        <v>174</v>
      </c>
      <c r="C113" s="183" t="s">
        <v>175</v>
      </c>
      <c r="D113" s="184"/>
      <c r="E113" s="184"/>
      <c r="F113" s="190" t="s">
        <v>25</v>
      </c>
      <c r="G113" s="191"/>
      <c r="H113" s="191"/>
      <c r="I113" s="191">
        <f>'SO.06 1 Pol'!G515</f>
        <v>0</v>
      </c>
      <c r="J113" s="188" t="str">
        <f>IF(I126=0,"",I113/I126*100)</f>
        <v/>
      </c>
    </row>
    <row r="114" spans="1:10" ht="25.5" customHeight="1" x14ac:dyDescent="0.2">
      <c r="A114" s="177"/>
      <c r="B114" s="182" t="s">
        <v>176</v>
      </c>
      <c r="C114" s="183" t="s">
        <v>177</v>
      </c>
      <c r="D114" s="184"/>
      <c r="E114" s="184"/>
      <c r="F114" s="190" t="s">
        <v>25</v>
      </c>
      <c r="G114" s="191"/>
      <c r="H114" s="191"/>
      <c r="I114" s="191">
        <f>'SO.06 1 Pol'!G539</f>
        <v>0</v>
      </c>
      <c r="J114" s="188" t="str">
        <f>IF(I126=0,"",I114/I126*100)</f>
        <v/>
      </c>
    </row>
    <row r="115" spans="1:10" ht="25.5" customHeight="1" x14ac:dyDescent="0.2">
      <c r="A115" s="177"/>
      <c r="B115" s="182" t="s">
        <v>178</v>
      </c>
      <c r="C115" s="183" t="s">
        <v>179</v>
      </c>
      <c r="D115" s="184"/>
      <c r="E115" s="184"/>
      <c r="F115" s="190" t="s">
        <v>25</v>
      </c>
      <c r="G115" s="191"/>
      <c r="H115" s="191"/>
      <c r="I115" s="191">
        <f>'SO.06 1 Pol'!G572</f>
        <v>0</v>
      </c>
      <c r="J115" s="188" t="str">
        <f>IF(I126=0,"",I115/I126*100)</f>
        <v/>
      </c>
    </row>
    <row r="116" spans="1:10" ht="25.5" customHeight="1" x14ac:dyDescent="0.2">
      <c r="A116" s="177"/>
      <c r="B116" s="182" t="s">
        <v>180</v>
      </c>
      <c r="C116" s="183" t="s">
        <v>181</v>
      </c>
      <c r="D116" s="184"/>
      <c r="E116" s="184"/>
      <c r="F116" s="190" t="s">
        <v>25</v>
      </c>
      <c r="G116" s="191"/>
      <c r="H116" s="191"/>
      <c r="I116" s="191">
        <f>'SO.01 01 Pol'!G209</f>
        <v>0</v>
      </c>
      <c r="J116" s="188" t="str">
        <f>IF(I126=0,"",I116/I126*100)</f>
        <v/>
      </c>
    </row>
    <row r="117" spans="1:10" ht="25.5" customHeight="1" x14ac:dyDescent="0.2">
      <c r="A117" s="177"/>
      <c r="B117" s="182" t="s">
        <v>182</v>
      </c>
      <c r="C117" s="183" t="s">
        <v>183</v>
      </c>
      <c r="D117" s="184"/>
      <c r="E117" s="184"/>
      <c r="F117" s="190" t="s">
        <v>25</v>
      </c>
      <c r="G117" s="191"/>
      <c r="H117" s="191"/>
      <c r="I117" s="191">
        <f>'SO.06 1 Pol'!G587</f>
        <v>0</v>
      </c>
      <c r="J117" s="188" t="str">
        <f>IF(I126=0,"",I117/I126*100)</f>
        <v/>
      </c>
    </row>
    <row r="118" spans="1:10" ht="25.5" customHeight="1" x14ac:dyDescent="0.2">
      <c r="A118" s="177"/>
      <c r="B118" s="182" t="s">
        <v>184</v>
      </c>
      <c r="C118" s="183" t="s">
        <v>185</v>
      </c>
      <c r="D118" s="184"/>
      <c r="E118" s="184"/>
      <c r="F118" s="190" t="s">
        <v>25</v>
      </c>
      <c r="G118" s="191"/>
      <c r="H118" s="191"/>
      <c r="I118" s="191">
        <f>'SO.01 01 Pol'!G223</f>
        <v>0</v>
      </c>
      <c r="J118" s="188" t="str">
        <f>IF(I126=0,"",I118/I126*100)</f>
        <v/>
      </c>
    </row>
    <row r="119" spans="1:10" ht="25.5" customHeight="1" x14ac:dyDescent="0.2">
      <c r="A119" s="177"/>
      <c r="B119" s="182" t="s">
        <v>186</v>
      </c>
      <c r="C119" s="183" t="s">
        <v>93</v>
      </c>
      <c r="D119" s="184"/>
      <c r="E119" s="184"/>
      <c r="F119" s="190" t="s">
        <v>26</v>
      </c>
      <c r="G119" s="191"/>
      <c r="H119" s="191"/>
      <c r="I119" s="191">
        <f>'SO.06 1 Pol'!G598</f>
        <v>0</v>
      </c>
      <c r="J119" s="188" t="str">
        <f>IF(I126=0,"",I119/I126*100)</f>
        <v/>
      </c>
    </row>
    <row r="120" spans="1:10" ht="25.5" customHeight="1" x14ac:dyDescent="0.2">
      <c r="A120" s="177"/>
      <c r="B120" s="182" t="s">
        <v>187</v>
      </c>
      <c r="C120" s="183" t="s">
        <v>188</v>
      </c>
      <c r="D120" s="184"/>
      <c r="E120" s="184"/>
      <c r="F120" s="190" t="s">
        <v>26</v>
      </c>
      <c r="G120" s="191"/>
      <c r="H120" s="191"/>
      <c r="I120" s="191">
        <f>'SO.06 1 Pol'!G639</f>
        <v>0</v>
      </c>
      <c r="J120" s="188" t="str">
        <f>IF(I126=0,"",I120/I126*100)</f>
        <v/>
      </c>
    </row>
    <row r="121" spans="1:10" ht="25.5" customHeight="1" x14ac:dyDescent="0.2">
      <c r="A121" s="177"/>
      <c r="B121" s="182" t="s">
        <v>189</v>
      </c>
      <c r="C121" s="183" t="s">
        <v>190</v>
      </c>
      <c r="D121" s="184"/>
      <c r="E121" s="184"/>
      <c r="F121" s="190" t="s">
        <v>26</v>
      </c>
      <c r="G121" s="191"/>
      <c r="H121" s="191"/>
      <c r="I121" s="191">
        <f>'SO.06 1 Pol'!G651</f>
        <v>0</v>
      </c>
      <c r="J121" s="188" t="str">
        <f>IF(I126=0,"",I121/I126*100)</f>
        <v/>
      </c>
    </row>
    <row r="122" spans="1:10" ht="25.5" customHeight="1" x14ac:dyDescent="0.2">
      <c r="A122" s="177"/>
      <c r="B122" s="182" t="s">
        <v>191</v>
      </c>
      <c r="C122" s="183" t="s">
        <v>192</v>
      </c>
      <c r="D122" s="184"/>
      <c r="E122" s="184"/>
      <c r="F122" s="190" t="s">
        <v>26</v>
      </c>
      <c r="G122" s="191"/>
      <c r="H122" s="191"/>
      <c r="I122" s="191">
        <f>'SO.06 1 Pol'!G655</f>
        <v>0</v>
      </c>
      <c r="J122" s="188" t="str">
        <f>IF(I126=0,"",I122/I126*100)</f>
        <v/>
      </c>
    </row>
    <row r="123" spans="1:10" ht="25.5" customHeight="1" x14ac:dyDescent="0.2">
      <c r="A123" s="177"/>
      <c r="B123" s="182" t="s">
        <v>193</v>
      </c>
      <c r="C123" s="183" t="s">
        <v>194</v>
      </c>
      <c r="D123" s="184"/>
      <c r="E123" s="184"/>
      <c r="F123" s="190" t="s">
        <v>195</v>
      </c>
      <c r="G123" s="191"/>
      <c r="H123" s="191"/>
      <c r="I123" s="191">
        <f>'SO.02 01 Pol'!G162+'SO.06 1 Pol'!G664</f>
        <v>0</v>
      </c>
      <c r="J123" s="188" t="str">
        <f>IF(I126=0,"",I123/I126*100)</f>
        <v/>
      </c>
    </row>
    <row r="124" spans="1:10" ht="25.5" customHeight="1" x14ac:dyDescent="0.2">
      <c r="A124" s="177"/>
      <c r="B124" s="182" t="s">
        <v>196</v>
      </c>
      <c r="C124" s="183" t="s">
        <v>27</v>
      </c>
      <c r="D124" s="184"/>
      <c r="E124" s="184"/>
      <c r="F124" s="190" t="s">
        <v>196</v>
      </c>
      <c r="G124" s="191"/>
      <c r="H124" s="191"/>
      <c r="I124" s="191">
        <f>'OVN 00 Naklady'!G8+'OVN 01 Naklady'!G8</f>
        <v>0</v>
      </c>
      <c r="J124" s="188" t="str">
        <f>IF(I126=0,"",I124/I126*100)</f>
        <v/>
      </c>
    </row>
    <row r="125" spans="1:10" ht="25.5" customHeight="1" x14ac:dyDescent="0.2">
      <c r="A125" s="177"/>
      <c r="B125" s="182" t="s">
        <v>197</v>
      </c>
      <c r="C125" s="183" t="s">
        <v>28</v>
      </c>
      <c r="D125" s="184"/>
      <c r="E125" s="184"/>
      <c r="F125" s="190" t="s">
        <v>197</v>
      </c>
      <c r="G125" s="191"/>
      <c r="H125" s="191"/>
      <c r="I125" s="191">
        <f>'OVN 00 Naklady'!G19+'OVN 01 Naklady'!G19</f>
        <v>0</v>
      </c>
      <c r="J125" s="188" t="str">
        <f>IF(I126=0,"",I125/I126*100)</f>
        <v/>
      </c>
    </row>
    <row r="126" spans="1:10" ht="25.5" customHeight="1" x14ac:dyDescent="0.2">
      <c r="A126" s="178"/>
      <c r="B126" s="185" t="s">
        <v>1</v>
      </c>
      <c r="C126" s="186"/>
      <c r="D126" s="187"/>
      <c r="E126" s="187"/>
      <c r="F126" s="192"/>
      <c r="G126" s="193"/>
      <c r="H126" s="193"/>
      <c r="I126" s="193">
        <f>SUM(I65:I125)</f>
        <v>0</v>
      </c>
      <c r="J126" s="189">
        <f>SUM(J65:J125)</f>
        <v>0</v>
      </c>
    </row>
    <row r="127" spans="1:10" x14ac:dyDescent="0.2">
      <c r="F127" s="133"/>
      <c r="G127" s="133"/>
      <c r="H127" s="133"/>
      <c r="I127" s="133"/>
      <c r="J127" s="134"/>
    </row>
    <row r="128" spans="1:10" x14ac:dyDescent="0.2">
      <c r="F128" s="133"/>
      <c r="G128" s="133"/>
      <c r="H128" s="133"/>
      <c r="I128" s="133"/>
      <c r="J128" s="134"/>
    </row>
    <row r="129" spans="6:10" x14ac:dyDescent="0.2">
      <c r="F129" s="133"/>
      <c r="G129" s="133"/>
      <c r="H129" s="133"/>
      <c r="I129" s="133"/>
      <c r="J129" s="134"/>
    </row>
  </sheetData>
  <sheetProtection algorithmName="SHA-512" hashValue="yd+QDT82ouTD+kxU/DjFytaqccoUhlGPLGW2uQ0Hm3xiuQuKlegBTZB+JS0OTtyxc17M+hgvRSYG0m8TlNchkg==" saltValue="3cr3f2rEQ4U+5qIPoEfVG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22">
    <mergeCell ref="C125:E125"/>
    <mergeCell ref="C120:E120"/>
    <mergeCell ref="C121:E121"/>
    <mergeCell ref="C122:E122"/>
    <mergeCell ref="C123:E123"/>
    <mergeCell ref="C124:E124"/>
    <mergeCell ref="C115:E115"/>
    <mergeCell ref="C116:E116"/>
    <mergeCell ref="C117:E117"/>
    <mergeCell ref="C118:E118"/>
    <mergeCell ref="C119:E119"/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54:E54"/>
    <mergeCell ref="C55:E55"/>
    <mergeCell ref="C56:E56"/>
    <mergeCell ref="C57:E57"/>
    <mergeCell ref="B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X2otD0huAWyJjDBAeslao4cg5CCrqVU12CIqnnMIko9Pn0Ghzj+YpnI/Ulb1Mdlk2EYCBEOsB6vSPerxcJHTdA==" saltValue="uu75rYSIMT4CYrvTXVDGb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198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47</v>
      </c>
      <c r="C3" s="199" t="s">
        <v>48</v>
      </c>
      <c r="D3" s="197"/>
      <c r="E3" s="197"/>
      <c r="F3" s="197"/>
      <c r="G3" s="198"/>
      <c r="AC3" s="175" t="s">
        <v>201</v>
      </c>
      <c r="AG3" t="s">
        <v>202</v>
      </c>
    </row>
    <row r="4" spans="1:60" ht="24.95" customHeight="1" x14ac:dyDescent="0.2">
      <c r="A4" s="200" t="s">
        <v>9</v>
      </c>
      <c r="B4" s="201" t="s">
        <v>49</v>
      </c>
      <c r="C4" s="202" t="s">
        <v>50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196</v>
      </c>
      <c r="C8" s="245" t="s">
        <v>27</v>
      </c>
      <c r="D8" s="223"/>
      <c r="E8" s="224"/>
      <c r="F8" s="225"/>
      <c r="G8" s="225">
        <f>SUMIF(AG9:AG18,"&lt;&gt;NOR",G9:G18)</f>
        <v>0</v>
      </c>
      <c r="H8" s="225"/>
      <c r="I8" s="225">
        <f>SUM(I9:I18)</f>
        <v>0</v>
      </c>
      <c r="J8" s="225"/>
      <c r="K8" s="225">
        <f>SUM(K9:K18)</f>
        <v>0</v>
      </c>
      <c r="L8" s="225"/>
      <c r="M8" s="225">
        <f>SUM(M9:M18)</f>
        <v>0</v>
      </c>
      <c r="N8" s="225"/>
      <c r="O8" s="225">
        <f>SUM(O9:O18)</f>
        <v>0</v>
      </c>
      <c r="P8" s="225"/>
      <c r="Q8" s="225">
        <f>SUM(Q9:Q18)</f>
        <v>0</v>
      </c>
      <c r="R8" s="225"/>
      <c r="S8" s="225"/>
      <c r="T8" s="226"/>
      <c r="U8" s="220"/>
      <c r="V8" s="220">
        <f>SUM(V9:V18)</f>
        <v>0</v>
      </c>
      <c r="W8" s="220"/>
      <c r="X8" s="220"/>
      <c r="AG8" t="s">
        <v>226</v>
      </c>
    </row>
    <row r="9" spans="1:60" outlineLevel="1" x14ac:dyDescent="0.2">
      <c r="A9" s="227">
        <v>1</v>
      </c>
      <c r="B9" s="228" t="s">
        <v>227</v>
      </c>
      <c r="C9" s="246" t="s">
        <v>228</v>
      </c>
      <c r="D9" s="229" t="s">
        <v>229</v>
      </c>
      <c r="E9" s="230">
        <v>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230</v>
      </c>
      <c r="T9" s="233" t="s">
        <v>231</v>
      </c>
      <c r="U9" s="219">
        <v>0</v>
      </c>
      <c r="V9" s="219">
        <f>ROUND(E9*U9,2)</f>
        <v>0</v>
      </c>
      <c r="W9" s="219"/>
      <c r="X9" s="219" t="s">
        <v>232</v>
      </c>
      <c r="Y9" s="210"/>
      <c r="Z9" s="210"/>
      <c r="AA9" s="210"/>
      <c r="AB9" s="210"/>
      <c r="AC9" s="210"/>
      <c r="AD9" s="210"/>
      <c r="AE9" s="210"/>
      <c r="AF9" s="210"/>
      <c r="AG9" s="210" t="s">
        <v>233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7" t="s">
        <v>234</v>
      </c>
      <c r="D10" s="234"/>
      <c r="E10" s="234"/>
      <c r="F10" s="234"/>
      <c r="G10" s="234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235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1" x14ac:dyDescent="0.2">
      <c r="A11" s="217"/>
      <c r="B11" s="218"/>
      <c r="C11" s="248" t="s">
        <v>236</v>
      </c>
      <c r="D11" s="236"/>
      <c r="E11" s="236"/>
      <c r="F11" s="236"/>
      <c r="G11" s="236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235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35" t="str">
        <f>C11</f>
        <v>Vyhotovení protokolu o vytyčení stavby se seznamem souřadnic vytyčených bodů a jejich polohopisnými (S-JTSK) a výškopisnými (Bpv) hodnotami.</v>
      </c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>
        <v>2</v>
      </c>
      <c r="B12" s="228" t="s">
        <v>237</v>
      </c>
      <c r="C12" s="246" t="s">
        <v>238</v>
      </c>
      <c r="D12" s="229" t="s">
        <v>229</v>
      </c>
      <c r="E12" s="230">
        <v>1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230</v>
      </c>
      <c r="T12" s="233" t="s">
        <v>231</v>
      </c>
      <c r="U12" s="219">
        <v>0</v>
      </c>
      <c r="V12" s="219">
        <f>ROUND(E12*U12,2)</f>
        <v>0</v>
      </c>
      <c r="W12" s="219"/>
      <c r="X12" s="219" t="s">
        <v>232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233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7" t="s">
        <v>239</v>
      </c>
      <c r="D13" s="234"/>
      <c r="E13" s="234"/>
      <c r="F13" s="234"/>
      <c r="G13" s="234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235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35" t="str">
        <f>C13</f>
        <v>Zaměření a vytýčení stávajících inženýrských sítí v místě stavby z hlediska jejich ochrany při provádění stavby.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7">
        <v>3</v>
      </c>
      <c r="B14" s="238" t="s">
        <v>240</v>
      </c>
      <c r="C14" s="249" t="s">
        <v>241</v>
      </c>
      <c r="D14" s="239" t="s">
        <v>229</v>
      </c>
      <c r="E14" s="240">
        <v>1</v>
      </c>
      <c r="F14" s="241"/>
      <c r="G14" s="242">
        <f>ROUND(E14*F14,2)</f>
        <v>0</v>
      </c>
      <c r="H14" s="241"/>
      <c r="I14" s="242">
        <f>ROUND(E14*H14,2)</f>
        <v>0</v>
      </c>
      <c r="J14" s="241"/>
      <c r="K14" s="242">
        <f>ROUND(E14*J14,2)</f>
        <v>0</v>
      </c>
      <c r="L14" s="242">
        <v>21</v>
      </c>
      <c r="M14" s="242">
        <f>G14*(1+L14/100)</f>
        <v>0</v>
      </c>
      <c r="N14" s="242">
        <v>0</v>
      </c>
      <c r="O14" s="242">
        <f>ROUND(E14*N14,2)</f>
        <v>0</v>
      </c>
      <c r="P14" s="242">
        <v>0</v>
      </c>
      <c r="Q14" s="242">
        <f>ROUND(E14*P14,2)</f>
        <v>0</v>
      </c>
      <c r="R14" s="242"/>
      <c r="S14" s="242" t="s">
        <v>230</v>
      </c>
      <c r="T14" s="243" t="s">
        <v>231</v>
      </c>
      <c r="U14" s="219">
        <v>0</v>
      </c>
      <c r="V14" s="219">
        <f>ROUND(E14*U14,2)</f>
        <v>0</v>
      </c>
      <c r="W14" s="219"/>
      <c r="X14" s="219" t="s">
        <v>232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242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7">
        <v>4</v>
      </c>
      <c r="B15" s="228" t="s">
        <v>243</v>
      </c>
      <c r="C15" s="246" t="s">
        <v>244</v>
      </c>
      <c r="D15" s="229" t="s">
        <v>229</v>
      </c>
      <c r="E15" s="230">
        <v>1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230</v>
      </c>
      <c r="T15" s="233" t="s">
        <v>231</v>
      </c>
      <c r="U15" s="219">
        <v>0</v>
      </c>
      <c r="V15" s="219">
        <f>ROUND(E15*U15,2)</f>
        <v>0</v>
      </c>
      <c r="W15" s="219"/>
      <c r="X15" s="219" t="s">
        <v>232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233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47" t="s">
        <v>245</v>
      </c>
      <c r="D16" s="234"/>
      <c r="E16" s="234"/>
      <c r="F16" s="234"/>
      <c r="G16" s="234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235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7">
        <v>5</v>
      </c>
      <c r="B17" s="228" t="s">
        <v>246</v>
      </c>
      <c r="C17" s="246" t="s">
        <v>247</v>
      </c>
      <c r="D17" s="229" t="s">
        <v>229</v>
      </c>
      <c r="E17" s="230">
        <v>1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230</v>
      </c>
      <c r="T17" s="233" t="s">
        <v>231</v>
      </c>
      <c r="U17" s="219">
        <v>0</v>
      </c>
      <c r="V17" s="219">
        <f>ROUND(E17*U17,2)</f>
        <v>0</v>
      </c>
      <c r="W17" s="219"/>
      <c r="X17" s="219" t="s">
        <v>232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233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ht="22.5" outlineLevel="1" x14ac:dyDescent="0.2">
      <c r="A18" s="217"/>
      <c r="B18" s="218"/>
      <c r="C18" s="247" t="s">
        <v>248</v>
      </c>
      <c r="D18" s="234"/>
      <c r="E18" s="234"/>
      <c r="F18" s="234"/>
      <c r="G18" s="234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235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35" t="str">
        <f>C18</f>
        <v>Náklady na ztížené provádění stavebních prací v důsledku nepřerušeného provozu na staveništi nebo v případech nepřerušeného provozu v objektech v nichž se stavební práce provádí.</v>
      </c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1" t="s">
        <v>225</v>
      </c>
      <c r="B19" s="222" t="s">
        <v>197</v>
      </c>
      <c r="C19" s="245" t="s">
        <v>28</v>
      </c>
      <c r="D19" s="223"/>
      <c r="E19" s="224"/>
      <c r="F19" s="225"/>
      <c r="G19" s="225">
        <f>SUMIF(AG20:AG33,"&lt;&gt;NOR",G20:G33)</f>
        <v>0</v>
      </c>
      <c r="H19" s="225"/>
      <c r="I19" s="225">
        <f>SUM(I20:I33)</f>
        <v>0</v>
      </c>
      <c r="J19" s="225"/>
      <c r="K19" s="225">
        <f>SUM(K20:K33)</f>
        <v>0</v>
      </c>
      <c r="L19" s="225"/>
      <c r="M19" s="225">
        <f>SUM(M20:M33)</f>
        <v>0</v>
      </c>
      <c r="N19" s="225"/>
      <c r="O19" s="225">
        <f>SUM(O20:O33)</f>
        <v>0</v>
      </c>
      <c r="P19" s="225"/>
      <c r="Q19" s="225">
        <f>SUM(Q20:Q33)</f>
        <v>0</v>
      </c>
      <c r="R19" s="225"/>
      <c r="S19" s="225"/>
      <c r="T19" s="226"/>
      <c r="U19" s="220"/>
      <c r="V19" s="220">
        <f>SUM(V20:V33)</f>
        <v>0</v>
      </c>
      <c r="W19" s="220"/>
      <c r="X19" s="220"/>
      <c r="AG19" t="s">
        <v>226</v>
      </c>
    </row>
    <row r="20" spans="1:60" outlineLevel="1" x14ac:dyDescent="0.2">
      <c r="A20" s="227">
        <v>6</v>
      </c>
      <c r="B20" s="228" t="s">
        <v>249</v>
      </c>
      <c r="C20" s="246" t="s">
        <v>250</v>
      </c>
      <c r="D20" s="229" t="s">
        <v>229</v>
      </c>
      <c r="E20" s="230">
        <v>1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230</v>
      </c>
      <c r="T20" s="233" t="s">
        <v>231</v>
      </c>
      <c r="U20" s="219">
        <v>0</v>
      </c>
      <c r="V20" s="219">
        <f>ROUND(E20*U20,2)</f>
        <v>0</v>
      </c>
      <c r="W20" s="219"/>
      <c r="X20" s="219" t="s">
        <v>232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233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33.75" outlineLevel="1" x14ac:dyDescent="0.2">
      <c r="A21" s="217"/>
      <c r="B21" s="218"/>
      <c r="C21" s="247" t="s">
        <v>251</v>
      </c>
      <c r="D21" s="234"/>
      <c r="E21" s="234"/>
      <c r="F21" s="234"/>
      <c r="G21" s="234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235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35" t="str">
        <f>C21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7">
        <v>7</v>
      </c>
      <c r="B22" s="238" t="s">
        <v>252</v>
      </c>
      <c r="C22" s="249" t="s">
        <v>253</v>
      </c>
      <c r="D22" s="239" t="s">
        <v>229</v>
      </c>
      <c r="E22" s="240">
        <v>1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230</v>
      </c>
      <c r="T22" s="243" t="s">
        <v>231</v>
      </c>
      <c r="U22" s="219">
        <v>0</v>
      </c>
      <c r="V22" s="219">
        <f>ROUND(E22*U22,2)</f>
        <v>0</v>
      </c>
      <c r="W22" s="219"/>
      <c r="X22" s="219" t="s">
        <v>232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233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7">
        <v>8</v>
      </c>
      <c r="B23" s="228" t="s">
        <v>254</v>
      </c>
      <c r="C23" s="246" t="s">
        <v>255</v>
      </c>
      <c r="D23" s="229" t="s">
        <v>229</v>
      </c>
      <c r="E23" s="230">
        <v>1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230</v>
      </c>
      <c r="T23" s="233" t="s">
        <v>231</v>
      </c>
      <c r="U23" s="219">
        <v>0</v>
      </c>
      <c r="V23" s="219">
        <f>ROUND(E23*U23,2)</f>
        <v>0</v>
      </c>
      <c r="W23" s="219"/>
      <c r="X23" s="219" t="s">
        <v>232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233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22.5" outlineLevel="1" x14ac:dyDescent="0.2">
      <c r="A24" s="217"/>
      <c r="B24" s="218"/>
      <c r="C24" s="247" t="s">
        <v>256</v>
      </c>
      <c r="D24" s="234"/>
      <c r="E24" s="234"/>
      <c r="F24" s="234"/>
      <c r="G24" s="234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235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35" t="str">
        <f>C24</f>
        <v>Náklady zhotovitele na vypracování provozních řádů pro zkušební či trvalý provoz včetně nákladů na předání všech návodů k obsluze a údržbě pro technologická zařízení a včetně zaškolení obsluhy objednatele.</v>
      </c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7">
        <v>9</v>
      </c>
      <c r="B25" s="238" t="s">
        <v>257</v>
      </c>
      <c r="C25" s="249" t="s">
        <v>258</v>
      </c>
      <c r="D25" s="239" t="s">
        <v>229</v>
      </c>
      <c r="E25" s="240">
        <v>1</v>
      </c>
      <c r="F25" s="241"/>
      <c r="G25" s="242">
        <f>ROUND(E25*F25,2)</f>
        <v>0</v>
      </c>
      <c r="H25" s="241"/>
      <c r="I25" s="242">
        <f>ROUND(E25*H25,2)</f>
        <v>0</v>
      </c>
      <c r="J25" s="241"/>
      <c r="K25" s="242">
        <f>ROUND(E25*J25,2)</f>
        <v>0</v>
      </c>
      <c r="L25" s="242">
        <v>21</v>
      </c>
      <c r="M25" s="242">
        <f>G25*(1+L25/100)</f>
        <v>0</v>
      </c>
      <c r="N25" s="242">
        <v>0</v>
      </c>
      <c r="O25" s="242">
        <f>ROUND(E25*N25,2)</f>
        <v>0</v>
      </c>
      <c r="P25" s="242">
        <v>0</v>
      </c>
      <c r="Q25" s="242">
        <f>ROUND(E25*P25,2)</f>
        <v>0</v>
      </c>
      <c r="R25" s="242"/>
      <c r="S25" s="242" t="s">
        <v>230</v>
      </c>
      <c r="T25" s="243" t="s">
        <v>231</v>
      </c>
      <c r="U25" s="219">
        <v>0</v>
      </c>
      <c r="V25" s="219">
        <f>ROUND(E25*U25,2)</f>
        <v>0</v>
      </c>
      <c r="W25" s="219"/>
      <c r="X25" s="219" t="s">
        <v>232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233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>
        <v>10</v>
      </c>
      <c r="B26" s="228" t="s">
        <v>259</v>
      </c>
      <c r="C26" s="246" t="s">
        <v>260</v>
      </c>
      <c r="D26" s="229" t="s">
        <v>229</v>
      </c>
      <c r="E26" s="230">
        <v>1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/>
      <c r="S26" s="232" t="s">
        <v>230</v>
      </c>
      <c r="T26" s="233" t="s">
        <v>231</v>
      </c>
      <c r="U26" s="219">
        <v>0</v>
      </c>
      <c r="V26" s="219">
        <f>ROUND(E26*U26,2)</f>
        <v>0</v>
      </c>
      <c r="W26" s="219"/>
      <c r="X26" s="219" t="s">
        <v>232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233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7" t="s">
        <v>261</v>
      </c>
      <c r="D27" s="234"/>
      <c r="E27" s="234"/>
      <c r="F27" s="234"/>
      <c r="G27" s="234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235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35" t="str">
        <f>C27</f>
        <v>Náklady zhotovitele, které vzniknou v souvislosti s povinnostmi zhotovitele při předání a převzetí díla.</v>
      </c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27">
        <v>11</v>
      </c>
      <c r="B28" s="228" t="s">
        <v>262</v>
      </c>
      <c r="C28" s="246" t="s">
        <v>263</v>
      </c>
      <c r="D28" s="229" t="s">
        <v>229</v>
      </c>
      <c r="E28" s="230">
        <v>1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/>
      <c r="S28" s="232" t="s">
        <v>230</v>
      </c>
      <c r="T28" s="233" t="s">
        <v>231</v>
      </c>
      <c r="U28" s="219">
        <v>0</v>
      </c>
      <c r="V28" s="219">
        <f>ROUND(E28*U28,2)</f>
        <v>0</v>
      </c>
      <c r="W28" s="219"/>
      <c r="X28" s="219" t="s">
        <v>232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233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7" t="s">
        <v>264</v>
      </c>
      <c r="D29" s="234"/>
      <c r="E29" s="234"/>
      <c r="F29" s="234"/>
      <c r="G29" s="234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235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35" t="str">
        <f>C29</f>
        <v>Náklady na vyhotovení dokumentace skutečného provedení stavby a její předání objednateli v požadované formě a požadovaném počtu.</v>
      </c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>
        <v>12</v>
      </c>
      <c r="B30" s="228" t="s">
        <v>265</v>
      </c>
      <c r="C30" s="246" t="s">
        <v>266</v>
      </c>
      <c r="D30" s="229" t="s">
        <v>229</v>
      </c>
      <c r="E30" s="230">
        <v>1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/>
      <c r="S30" s="232" t="s">
        <v>230</v>
      </c>
      <c r="T30" s="233" t="s">
        <v>231</v>
      </c>
      <c r="U30" s="219">
        <v>0</v>
      </c>
      <c r="V30" s="219">
        <f>ROUND(E30*U30,2)</f>
        <v>0</v>
      </c>
      <c r="W30" s="219"/>
      <c r="X30" s="219" t="s">
        <v>232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233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47" t="s">
        <v>267</v>
      </c>
      <c r="D31" s="234"/>
      <c r="E31" s="234"/>
      <c r="F31" s="234"/>
      <c r="G31" s="234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235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35" t="str">
        <f>C31</f>
        <v>Náklady na provedení skutečného zaměření stavby v rozsahu nezbytném pro zápis změny do katastru nemovitostí.</v>
      </c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>
        <v>13</v>
      </c>
      <c r="B32" s="228" t="s">
        <v>268</v>
      </c>
      <c r="C32" s="246" t="s">
        <v>269</v>
      </c>
      <c r="D32" s="229" t="s">
        <v>229</v>
      </c>
      <c r="E32" s="230">
        <v>1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/>
      <c r="S32" s="232" t="s">
        <v>230</v>
      </c>
      <c r="T32" s="233" t="s">
        <v>231</v>
      </c>
      <c r="U32" s="219">
        <v>0</v>
      </c>
      <c r="V32" s="219">
        <f>ROUND(E32*U32,2)</f>
        <v>0</v>
      </c>
      <c r="W32" s="219"/>
      <c r="X32" s="219" t="s">
        <v>232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233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17"/>
      <c r="B33" s="218"/>
      <c r="C33" s="247" t="s">
        <v>270</v>
      </c>
      <c r="D33" s="234"/>
      <c r="E33" s="234"/>
      <c r="F33" s="234"/>
      <c r="G33" s="234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235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35" t="str">
        <f>C33</f>
        <v>Náklady spojené s povinnou publicitou, pokud ji objednatel požaduje. Zahrnuje zejména náklady na propagační a informační billboardy, tabule, internetovou propagaci, tiskoviny apod.</v>
      </c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3"/>
      <c r="B34" s="4"/>
      <c r="C34" s="250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E34">
        <v>15</v>
      </c>
      <c r="AF34">
        <v>21</v>
      </c>
    </row>
    <row r="35" spans="1:60" x14ac:dyDescent="0.2">
      <c r="A35" s="213"/>
      <c r="B35" s="214" t="s">
        <v>29</v>
      </c>
      <c r="C35" s="251"/>
      <c r="D35" s="215"/>
      <c r="E35" s="216"/>
      <c r="F35" s="216"/>
      <c r="G35" s="244">
        <f>G8+G19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AE35">
        <f>SUMIF(L7:L33,AE34,G7:G33)</f>
        <v>0</v>
      </c>
      <c r="AF35">
        <f>SUMIF(L7:L33,AF34,G7:G33)</f>
        <v>0</v>
      </c>
      <c r="AG35" t="s">
        <v>271</v>
      </c>
    </row>
    <row r="36" spans="1:60" x14ac:dyDescent="0.2">
      <c r="C36" s="252"/>
      <c r="D36" s="10"/>
      <c r="AG36" t="s">
        <v>272</v>
      </c>
    </row>
    <row r="37" spans="1:60" x14ac:dyDescent="0.2">
      <c r="D37" s="10"/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TvrWDmk33opU0oG2PGvYh2ALflNCsS+5YJDAO2HAujiMtaFTWV0qmf0S8Z8hZX7M/pKaqlLzAjoVWWcIh+4zbw==" saltValue="NLcujnQ2NaaFJtKYZ9XQYw==" spinCount="100000" sheet="1"/>
  <mergeCells count="15">
    <mergeCell ref="C29:G29"/>
    <mergeCell ref="C31:G31"/>
    <mergeCell ref="C33:G33"/>
    <mergeCell ref="C13:G13"/>
    <mergeCell ref="C16:G16"/>
    <mergeCell ref="C18:G18"/>
    <mergeCell ref="C21:G21"/>
    <mergeCell ref="C24:G24"/>
    <mergeCell ref="C27:G27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198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47</v>
      </c>
      <c r="C3" s="199" t="s">
        <v>48</v>
      </c>
      <c r="D3" s="197"/>
      <c r="E3" s="197"/>
      <c r="F3" s="197"/>
      <c r="G3" s="198"/>
      <c r="AC3" s="175" t="s">
        <v>201</v>
      </c>
      <c r="AG3" t="s">
        <v>202</v>
      </c>
    </row>
    <row r="4" spans="1:60" ht="24.95" customHeight="1" x14ac:dyDescent="0.2">
      <c r="A4" s="200" t="s">
        <v>9</v>
      </c>
      <c r="B4" s="201" t="s">
        <v>51</v>
      </c>
      <c r="C4" s="202" t="s">
        <v>52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196</v>
      </c>
      <c r="C8" s="245" t="s">
        <v>27</v>
      </c>
      <c r="D8" s="223"/>
      <c r="E8" s="224"/>
      <c r="F8" s="225"/>
      <c r="G8" s="225">
        <f>SUMIF(AG9:AG18,"&lt;&gt;NOR",G9:G18)</f>
        <v>0</v>
      </c>
      <c r="H8" s="225"/>
      <c r="I8" s="225">
        <f>SUM(I9:I18)</f>
        <v>0</v>
      </c>
      <c r="J8" s="225"/>
      <c r="K8" s="225">
        <f>SUM(K9:K18)</f>
        <v>0</v>
      </c>
      <c r="L8" s="225"/>
      <c r="M8" s="225">
        <f>SUM(M9:M18)</f>
        <v>0</v>
      </c>
      <c r="N8" s="225"/>
      <c r="O8" s="225">
        <f>SUM(O9:O18)</f>
        <v>0</v>
      </c>
      <c r="P8" s="225"/>
      <c r="Q8" s="225">
        <f>SUM(Q9:Q18)</f>
        <v>0</v>
      </c>
      <c r="R8" s="225"/>
      <c r="S8" s="225"/>
      <c r="T8" s="226"/>
      <c r="U8" s="220"/>
      <c r="V8" s="220">
        <f>SUM(V9:V18)</f>
        <v>0</v>
      </c>
      <c r="W8" s="220"/>
      <c r="X8" s="220"/>
      <c r="AG8" t="s">
        <v>226</v>
      </c>
    </row>
    <row r="9" spans="1:60" outlineLevel="1" x14ac:dyDescent="0.2">
      <c r="A9" s="237">
        <v>1</v>
      </c>
      <c r="B9" s="238" t="s">
        <v>273</v>
      </c>
      <c r="C9" s="249" t="s">
        <v>274</v>
      </c>
      <c r="D9" s="239" t="s">
        <v>229</v>
      </c>
      <c r="E9" s="240">
        <v>1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21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230</v>
      </c>
      <c r="T9" s="243" t="s">
        <v>231</v>
      </c>
      <c r="U9" s="219">
        <v>0</v>
      </c>
      <c r="V9" s="219">
        <f>ROUND(E9*U9,2)</f>
        <v>0</v>
      </c>
      <c r="W9" s="219"/>
      <c r="X9" s="219" t="s">
        <v>232</v>
      </c>
      <c r="Y9" s="210"/>
      <c r="Z9" s="210"/>
      <c r="AA9" s="210"/>
      <c r="AB9" s="210"/>
      <c r="AC9" s="210"/>
      <c r="AD9" s="210"/>
      <c r="AE9" s="210"/>
      <c r="AF9" s="210"/>
      <c r="AG9" s="210" t="s">
        <v>233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7">
        <v>2</v>
      </c>
      <c r="B10" s="238" t="s">
        <v>227</v>
      </c>
      <c r="C10" s="249" t="s">
        <v>228</v>
      </c>
      <c r="D10" s="239" t="s">
        <v>229</v>
      </c>
      <c r="E10" s="240">
        <v>1</v>
      </c>
      <c r="F10" s="241"/>
      <c r="G10" s="242">
        <f>ROUND(E10*F10,2)</f>
        <v>0</v>
      </c>
      <c r="H10" s="241"/>
      <c r="I10" s="242">
        <f>ROUND(E10*H10,2)</f>
        <v>0</v>
      </c>
      <c r="J10" s="241"/>
      <c r="K10" s="242">
        <f>ROUND(E10*J10,2)</f>
        <v>0</v>
      </c>
      <c r="L10" s="242">
        <v>21</v>
      </c>
      <c r="M10" s="242">
        <f>G10*(1+L10/100)</f>
        <v>0</v>
      </c>
      <c r="N10" s="242">
        <v>0</v>
      </c>
      <c r="O10" s="242">
        <f>ROUND(E10*N10,2)</f>
        <v>0</v>
      </c>
      <c r="P10" s="242">
        <v>0</v>
      </c>
      <c r="Q10" s="242">
        <f>ROUND(E10*P10,2)</f>
        <v>0</v>
      </c>
      <c r="R10" s="242"/>
      <c r="S10" s="242" t="s">
        <v>230</v>
      </c>
      <c r="T10" s="243" t="s">
        <v>231</v>
      </c>
      <c r="U10" s="219">
        <v>0</v>
      </c>
      <c r="V10" s="219">
        <f>ROUND(E10*U10,2)</f>
        <v>0</v>
      </c>
      <c r="W10" s="219"/>
      <c r="X10" s="219" t="s">
        <v>232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233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7">
        <v>3</v>
      </c>
      <c r="B11" s="238" t="s">
        <v>237</v>
      </c>
      <c r="C11" s="249" t="s">
        <v>238</v>
      </c>
      <c r="D11" s="239" t="s">
        <v>229</v>
      </c>
      <c r="E11" s="240">
        <v>1</v>
      </c>
      <c r="F11" s="241"/>
      <c r="G11" s="242">
        <f>ROUND(E11*F11,2)</f>
        <v>0</v>
      </c>
      <c r="H11" s="241"/>
      <c r="I11" s="242">
        <f>ROUND(E11*H11,2)</f>
        <v>0</v>
      </c>
      <c r="J11" s="241"/>
      <c r="K11" s="242">
        <f>ROUND(E11*J11,2)</f>
        <v>0</v>
      </c>
      <c r="L11" s="242">
        <v>21</v>
      </c>
      <c r="M11" s="242">
        <f>G11*(1+L11/100)</f>
        <v>0</v>
      </c>
      <c r="N11" s="242">
        <v>0</v>
      </c>
      <c r="O11" s="242">
        <f>ROUND(E11*N11,2)</f>
        <v>0</v>
      </c>
      <c r="P11" s="242">
        <v>0</v>
      </c>
      <c r="Q11" s="242">
        <f>ROUND(E11*P11,2)</f>
        <v>0</v>
      </c>
      <c r="R11" s="242"/>
      <c r="S11" s="242" t="s">
        <v>230</v>
      </c>
      <c r="T11" s="243" t="s">
        <v>231</v>
      </c>
      <c r="U11" s="219">
        <v>0</v>
      </c>
      <c r="V11" s="219">
        <f>ROUND(E11*U11,2)</f>
        <v>0</v>
      </c>
      <c r="W11" s="219"/>
      <c r="X11" s="219" t="s">
        <v>232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233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7">
        <v>4</v>
      </c>
      <c r="B12" s="238" t="s">
        <v>240</v>
      </c>
      <c r="C12" s="249" t="s">
        <v>241</v>
      </c>
      <c r="D12" s="239" t="s">
        <v>229</v>
      </c>
      <c r="E12" s="240">
        <v>1</v>
      </c>
      <c r="F12" s="241"/>
      <c r="G12" s="242">
        <f>ROUND(E12*F12,2)</f>
        <v>0</v>
      </c>
      <c r="H12" s="241"/>
      <c r="I12" s="242">
        <f>ROUND(E12*H12,2)</f>
        <v>0</v>
      </c>
      <c r="J12" s="241"/>
      <c r="K12" s="242">
        <f>ROUND(E12*J12,2)</f>
        <v>0</v>
      </c>
      <c r="L12" s="242">
        <v>21</v>
      </c>
      <c r="M12" s="242">
        <f>G12*(1+L12/100)</f>
        <v>0</v>
      </c>
      <c r="N12" s="242">
        <v>0</v>
      </c>
      <c r="O12" s="242">
        <f>ROUND(E12*N12,2)</f>
        <v>0</v>
      </c>
      <c r="P12" s="242">
        <v>0</v>
      </c>
      <c r="Q12" s="242">
        <f>ROUND(E12*P12,2)</f>
        <v>0</v>
      </c>
      <c r="R12" s="242"/>
      <c r="S12" s="242" t="s">
        <v>230</v>
      </c>
      <c r="T12" s="243" t="s">
        <v>231</v>
      </c>
      <c r="U12" s="219">
        <v>0</v>
      </c>
      <c r="V12" s="219">
        <f>ROUND(E12*U12,2)</f>
        <v>0</v>
      </c>
      <c r="W12" s="219"/>
      <c r="X12" s="219" t="s">
        <v>232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233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7">
        <v>5</v>
      </c>
      <c r="B13" s="238" t="s">
        <v>275</v>
      </c>
      <c r="C13" s="249" t="s">
        <v>276</v>
      </c>
      <c r="D13" s="239" t="s">
        <v>229</v>
      </c>
      <c r="E13" s="240">
        <v>1</v>
      </c>
      <c r="F13" s="241"/>
      <c r="G13" s="242">
        <f>ROUND(E13*F13,2)</f>
        <v>0</v>
      </c>
      <c r="H13" s="241"/>
      <c r="I13" s="242">
        <f>ROUND(E13*H13,2)</f>
        <v>0</v>
      </c>
      <c r="J13" s="241"/>
      <c r="K13" s="242">
        <f>ROUND(E13*J13,2)</f>
        <v>0</v>
      </c>
      <c r="L13" s="242">
        <v>21</v>
      </c>
      <c r="M13" s="242">
        <f>G13*(1+L13/100)</f>
        <v>0</v>
      </c>
      <c r="N13" s="242">
        <v>0</v>
      </c>
      <c r="O13" s="242">
        <f>ROUND(E13*N13,2)</f>
        <v>0</v>
      </c>
      <c r="P13" s="242">
        <v>0</v>
      </c>
      <c r="Q13" s="242">
        <f>ROUND(E13*P13,2)</f>
        <v>0</v>
      </c>
      <c r="R13" s="242"/>
      <c r="S13" s="242" t="s">
        <v>230</v>
      </c>
      <c r="T13" s="243" t="s">
        <v>231</v>
      </c>
      <c r="U13" s="219">
        <v>0</v>
      </c>
      <c r="V13" s="219">
        <f>ROUND(E13*U13,2)</f>
        <v>0</v>
      </c>
      <c r="W13" s="219"/>
      <c r="X13" s="219" t="s">
        <v>232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233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7">
        <v>6</v>
      </c>
      <c r="B14" s="238" t="s">
        <v>277</v>
      </c>
      <c r="C14" s="249" t="s">
        <v>278</v>
      </c>
      <c r="D14" s="239" t="s">
        <v>229</v>
      </c>
      <c r="E14" s="240">
        <v>1</v>
      </c>
      <c r="F14" s="241"/>
      <c r="G14" s="242">
        <f>ROUND(E14*F14,2)</f>
        <v>0</v>
      </c>
      <c r="H14" s="241"/>
      <c r="I14" s="242">
        <f>ROUND(E14*H14,2)</f>
        <v>0</v>
      </c>
      <c r="J14" s="241"/>
      <c r="K14" s="242">
        <f>ROUND(E14*J14,2)</f>
        <v>0</v>
      </c>
      <c r="L14" s="242">
        <v>21</v>
      </c>
      <c r="M14" s="242">
        <f>G14*(1+L14/100)</f>
        <v>0</v>
      </c>
      <c r="N14" s="242">
        <v>0</v>
      </c>
      <c r="O14" s="242">
        <f>ROUND(E14*N14,2)</f>
        <v>0</v>
      </c>
      <c r="P14" s="242">
        <v>0</v>
      </c>
      <c r="Q14" s="242">
        <f>ROUND(E14*P14,2)</f>
        <v>0</v>
      </c>
      <c r="R14" s="242"/>
      <c r="S14" s="242" t="s">
        <v>230</v>
      </c>
      <c r="T14" s="243" t="s">
        <v>231</v>
      </c>
      <c r="U14" s="219">
        <v>0</v>
      </c>
      <c r="V14" s="219">
        <f>ROUND(E14*U14,2)</f>
        <v>0</v>
      </c>
      <c r="W14" s="219"/>
      <c r="X14" s="219" t="s">
        <v>232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233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7">
        <v>7</v>
      </c>
      <c r="B15" s="238" t="s">
        <v>279</v>
      </c>
      <c r="C15" s="249" t="s">
        <v>280</v>
      </c>
      <c r="D15" s="239" t="s">
        <v>229</v>
      </c>
      <c r="E15" s="240">
        <v>1</v>
      </c>
      <c r="F15" s="241"/>
      <c r="G15" s="242">
        <f>ROUND(E15*F15,2)</f>
        <v>0</v>
      </c>
      <c r="H15" s="241"/>
      <c r="I15" s="242">
        <f>ROUND(E15*H15,2)</f>
        <v>0</v>
      </c>
      <c r="J15" s="241"/>
      <c r="K15" s="242">
        <f>ROUND(E15*J15,2)</f>
        <v>0</v>
      </c>
      <c r="L15" s="242">
        <v>21</v>
      </c>
      <c r="M15" s="242">
        <f>G15*(1+L15/100)</f>
        <v>0</v>
      </c>
      <c r="N15" s="242">
        <v>0</v>
      </c>
      <c r="O15" s="242">
        <f>ROUND(E15*N15,2)</f>
        <v>0</v>
      </c>
      <c r="P15" s="242">
        <v>0</v>
      </c>
      <c r="Q15" s="242">
        <f>ROUND(E15*P15,2)</f>
        <v>0</v>
      </c>
      <c r="R15" s="242"/>
      <c r="S15" s="242" t="s">
        <v>230</v>
      </c>
      <c r="T15" s="243" t="s">
        <v>231</v>
      </c>
      <c r="U15" s="219">
        <v>0</v>
      </c>
      <c r="V15" s="219">
        <f>ROUND(E15*U15,2)</f>
        <v>0</v>
      </c>
      <c r="W15" s="219"/>
      <c r="X15" s="219" t="s">
        <v>232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233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7">
        <v>8</v>
      </c>
      <c r="B16" s="238" t="s">
        <v>281</v>
      </c>
      <c r="C16" s="249" t="s">
        <v>282</v>
      </c>
      <c r="D16" s="239" t="s">
        <v>229</v>
      </c>
      <c r="E16" s="240">
        <v>1</v>
      </c>
      <c r="F16" s="241"/>
      <c r="G16" s="242">
        <f>ROUND(E16*F16,2)</f>
        <v>0</v>
      </c>
      <c r="H16" s="241"/>
      <c r="I16" s="242">
        <f>ROUND(E16*H16,2)</f>
        <v>0</v>
      </c>
      <c r="J16" s="241"/>
      <c r="K16" s="242">
        <f>ROUND(E16*J16,2)</f>
        <v>0</v>
      </c>
      <c r="L16" s="242">
        <v>21</v>
      </c>
      <c r="M16" s="242">
        <f>G16*(1+L16/100)</f>
        <v>0</v>
      </c>
      <c r="N16" s="242">
        <v>0</v>
      </c>
      <c r="O16" s="242">
        <f>ROUND(E16*N16,2)</f>
        <v>0</v>
      </c>
      <c r="P16" s="242">
        <v>0</v>
      </c>
      <c r="Q16" s="242">
        <f>ROUND(E16*P16,2)</f>
        <v>0</v>
      </c>
      <c r="R16" s="242"/>
      <c r="S16" s="242" t="s">
        <v>230</v>
      </c>
      <c r="T16" s="243" t="s">
        <v>231</v>
      </c>
      <c r="U16" s="219">
        <v>0</v>
      </c>
      <c r="V16" s="219">
        <f>ROUND(E16*U16,2)</f>
        <v>0</v>
      </c>
      <c r="W16" s="219"/>
      <c r="X16" s="219" t="s">
        <v>232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233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7">
        <v>9</v>
      </c>
      <c r="B17" s="238" t="s">
        <v>283</v>
      </c>
      <c r="C17" s="249" t="s">
        <v>284</v>
      </c>
      <c r="D17" s="239" t="s">
        <v>229</v>
      </c>
      <c r="E17" s="240">
        <v>1</v>
      </c>
      <c r="F17" s="241"/>
      <c r="G17" s="242">
        <f>ROUND(E17*F17,2)</f>
        <v>0</v>
      </c>
      <c r="H17" s="241"/>
      <c r="I17" s="242">
        <f>ROUND(E17*H17,2)</f>
        <v>0</v>
      </c>
      <c r="J17" s="241"/>
      <c r="K17" s="242">
        <f>ROUND(E17*J17,2)</f>
        <v>0</v>
      </c>
      <c r="L17" s="242">
        <v>21</v>
      </c>
      <c r="M17" s="242">
        <f>G17*(1+L17/100)</f>
        <v>0</v>
      </c>
      <c r="N17" s="242">
        <v>0</v>
      </c>
      <c r="O17" s="242">
        <f>ROUND(E17*N17,2)</f>
        <v>0</v>
      </c>
      <c r="P17" s="242">
        <v>0</v>
      </c>
      <c r="Q17" s="242">
        <f>ROUND(E17*P17,2)</f>
        <v>0</v>
      </c>
      <c r="R17" s="242"/>
      <c r="S17" s="242" t="s">
        <v>230</v>
      </c>
      <c r="T17" s="243" t="s">
        <v>231</v>
      </c>
      <c r="U17" s="219">
        <v>0</v>
      </c>
      <c r="V17" s="219">
        <f>ROUND(E17*U17,2)</f>
        <v>0</v>
      </c>
      <c r="W17" s="219"/>
      <c r="X17" s="219" t="s">
        <v>232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233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7">
        <v>10</v>
      </c>
      <c r="B18" s="238" t="s">
        <v>246</v>
      </c>
      <c r="C18" s="249" t="s">
        <v>247</v>
      </c>
      <c r="D18" s="239" t="s">
        <v>229</v>
      </c>
      <c r="E18" s="240">
        <v>1</v>
      </c>
      <c r="F18" s="241"/>
      <c r="G18" s="242">
        <f>ROUND(E18*F18,2)</f>
        <v>0</v>
      </c>
      <c r="H18" s="241"/>
      <c r="I18" s="242">
        <f>ROUND(E18*H18,2)</f>
        <v>0</v>
      </c>
      <c r="J18" s="241"/>
      <c r="K18" s="242">
        <f>ROUND(E18*J18,2)</f>
        <v>0</v>
      </c>
      <c r="L18" s="242">
        <v>21</v>
      </c>
      <c r="M18" s="242">
        <f>G18*(1+L18/100)</f>
        <v>0</v>
      </c>
      <c r="N18" s="242">
        <v>0</v>
      </c>
      <c r="O18" s="242">
        <f>ROUND(E18*N18,2)</f>
        <v>0</v>
      </c>
      <c r="P18" s="242">
        <v>0</v>
      </c>
      <c r="Q18" s="242">
        <f>ROUND(E18*P18,2)</f>
        <v>0</v>
      </c>
      <c r="R18" s="242"/>
      <c r="S18" s="242" t="s">
        <v>230</v>
      </c>
      <c r="T18" s="243" t="s">
        <v>231</v>
      </c>
      <c r="U18" s="219">
        <v>0</v>
      </c>
      <c r="V18" s="219">
        <f>ROUND(E18*U18,2)</f>
        <v>0</v>
      </c>
      <c r="W18" s="219"/>
      <c r="X18" s="219" t="s">
        <v>232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233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1" t="s">
        <v>225</v>
      </c>
      <c r="B19" s="222" t="s">
        <v>197</v>
      </c>
      <c r="C19" s="245" t="s">
        <v>28</v>
      </c>
      <c r="D19" s="223"/>
      <c r="E19" s="224"/>
      <c r="F19" s="225"/>
      <c r="G19" s="225">
        <f>SUMIF(AG20:AG25,"&lt;&gt;NOR",G20:G25)</f>
        <v>0</v>
      </c>
      <c r="H19" s="225"/>
      <c r="I19" s="225">
        <f>SUM(I20:I25)</f>
        <v>0</v>
      </c>
      <c r="J19" s="225"/>
      <c r="K19" s="225">
        <f>SUM(K20:K25)</f>
        <v>0</v>
      </c>
      <c r="L19" s="225"/>
      <c r="M19" s="225">
        <f>SUM(M20:M25)</f>
        <v>0</v>
      </c>
      <c r="N19" s="225"/>
      <c r="O19" s="225">
        <f>SUM(O20:O25)</f>
        <v>0</v>
      </c>
      <c r="P19" s="225"/>
      <c r="Q19" s="225">
        <f>SUM(Q20:Q25)</f>
        <v>0</v>
      </c>
      <c r="R19" s="225"/>
      <c r="S19" s="225"/>
      <c r="T19" s="226"/>
      <c r="U19" s="220"/>
      <c r="V19" s="220">
        <f>SUM(V20:V25)</f>
        <v>0</v>
      </c>
      <c r="W19" s="220"/>
      <c r="X19" s="220"/>
      <c r="AG19" t="s">
        <v>226</v>
      </c>
    </row>
    <row r="20" spans="1:60" outlineLevel="1" x14ac:dyDescent="0.2">
      <c r="A20" s="237">
        <v>11</v>
      </c>
      <c r="B20" s="238" t="s">
        <v>285</v>
      </c>
      <c r="C20" s="249" t="s">
        <v>286</v>
      </c>
      <c r="D20" s="239" t="s">
        <v>229</v>
      </c>
      <c r="E20" s="240">
        <v>1</v>
      </c>
      <c r="F20" s="241"/>
      <c r="G20" s="242">
        <f>ROUND(E20*F20,2)</f>
        <v>0</v>
      </c>
      <c r="H20" s="241"/>
      <c r="I20" s="242">
        <f>ROUND(E20*H20,2)</f>
        <v>0</v>
      </c>
      <c r="J20" s="241"/>
      <c r="K20" s="242">
        <f>ROUND(E20*J20,2)</f>
        <v>0</v>
      </c>
      <c r="L20" s="242">
        <v>21</v>
      </c>
      <c r="M20" s="242">
        <f>G20*(1+L20/100)</f>
        <v>0</v>
      </c>
      <c r="N20" s="242">
        <v>0</v>
      </c>
      <c r="O20" s="242">
        <f>ROUND(E20*N20,2)</f>
        <v>0</v>
      </c>
      <c r="P20" s="242">
        <v>0</v>
      </c>
      <c r="Q20" s="242">
        <f>ROUND(E20*P20,2)</f>
        <v>0</v>
      </c>
      <c r="R20" s="242"/>
      <c r="S20" s="242" t="s">
        <v>230</v>
      </c>
      <c r="T20" s="243" t="s">
        <v>231</v>
      </c>
      <c r="U20" s="219">
        <v>0</v>
      </c>
      <c r="V20" s="219">
        <f>ROUND(E20*U20,2)</f>
        <v>0</v>
      </c>
      <c r="W20" s="219"/>
      <c r="X20" s="219" t="s">
        <v>232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233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7">
        <v>12</v>
      </c>
      <c r="B21" s="238" t="s">
        <v>259</v>
      </c>
      <c r="C21" s="249" t="s">
        <v>287</v>
      </c>
      <c r="D21" s="239" t="s">
        <v>229</v>
      </c>
      <c r="E21" s="240">
        <v>1</v>
      </c>
      <c r="F21" s="241"/>
      <c r="G21" s="242">
        <f>ROUND(E21*F21,2)</f>
        <v>0</v>
      </c>
      <c r="H21" s="241"/>
      <c r="I21" s="242">
        <f>ROUND(E21*H21,2)</f>
        <v>0</v>
      </c>
      <c r="J21" s="241"/>
      <c r="K21" s="242">
        <f>ROUND(E21*J21,2)</f>
        <v>0</v>
      </c>
      <c r="L21" s="242">
        <v>21</v>
      </c>
      <c r="M21" s="242">
        <f>G21*(1+L21/100)</f>
        <v>0</v>
      </c>
      <c r="N21" s="242">
        <v>0</v>
      </c>
      <c r="O21" s="242">
        <f>ROUND(E21*N21,2)</f>
        <v>0</v>
      </c>
      <c r="P21" s="242">
        <v>0</v>
      </c>
      <c r="Q21" s="242">
        <f>ROUND(E21*P21,2)</f>
        <v>0</v>
      </c>
      <c r="R21" s="242"/>
      <c r="S21" s="242" t="s">
        <v>230</v>
      </c>
      <c r="T21" s="243" t="s">
        <v>231</v>
      </c>
      <c r="U21" s="219">
        <v>0</v>
      </c>
      <c r="V21" s="219">
        <f>ROUND(E21*U21,2)</f>
        <v>0</v>
      </c>
      <c r="W21" s="219"/>
      <c r="X21" s="219" t="s">
        <v>232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233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7">
        <v>13</v>
      </c>
      <c r="B22" s="238" t="s">
        <v>262</v>
      </c>
      <c r="C22" s="249" t="s">
        <v>263</v>
      </c>
      <c r="D22" s="239" t="s">
        <v>229</v>
      </c>
      <c r="E22" s="240">
        <v>1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230</v>
      </c>
      <c r="T22" s="243" t="s">
        <v>231</v>
      </c>
      <c r="U22" s="219">
        <v>0</v>
      </c>
      <c r="V22" s="219">
        <f>ROUND(E22*U22,2)</f>
        <v>0</v>
      </c>
      <c r="W22" s="219"/>
      <c r="X22" s="219" t="s">
        <v>232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233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7">
        <v>14</v>
      </c>
      <c r="B23" s="238" t="s">
        <v>265</v>
      </c>
      <c r="C23" s="249" t="s">
        <v>266</v>
      </c>
      <c r="D23" s="239" t="s">
        <v>229</v>
      </c>
      <c r="E23" s="240">
        <v>1</v>
      </c>
      <c r="F23" s="241"/>
      <c r="G23" s="242">
        <f>ROUND(E23*F23,2)</f>
        <v>0</v>
      </c>
      <c r="H23" s="241"/>
      <c r="I23" s="242">
        <f>ROUND(E23*H23,2)</f>
        <v>0</v>
      </c>
      <c r="J23" s="241"/>
      <c r="K23" s="242">
        <f>ROUND(E23*J23,2)</f>
        <v>0</v>
      </c>
      <c r="L23" s="242">
        <v>21</v>
      </c>
      <c r="M23" s="242">
        <f>G23*(1+L23/100)</f>
        <v>0</v>
      </c>
      <c r="N23" s="242">
        <v>0</v>
      </c>
      <c r="O23" s="242">
        <f>ROUND(E23*N23,2)</f>
        <v>0</v>
      </c>
      <c r="P23" s="242">
        <v>0</v>
      </c>
      <c r="Q23" s="242">
        <f>ROUND(E23*P23,2)</f>
        <v>0</v>
      </c>
      <c r="R23" s="242"/>
      <c r="S23" s="242" t="s">
        <v>230</v>
      </c>
      <c r="T23" s="243" t="s">
        <v>231</v>
      </c>
      <c r="U23" s="219">
        <v>0</v>
      </c>
      <c r="V23" s="219">
        <f>ROUND(E23*U23,2)</f>
        <v>0</v>
      </c>
      <c r="W23" s="219"/>
      <c r="X23" s="219" t="s">
        <v>232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233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7">
        <v>15</v>
      </c>
      <c r="B24" s="238" t="s">
        <v>288</v>
      </c>
      <c r="C24" s="249" t="s">
        <v>289</v>
      </c>
      <c r="D24" s="239" t="s">
        <v>229</v>
      </c>
      <c r="E24" s="240">
        <v>1</v>
      </c>
      <c r="F24" s="241"/>
      <c r="G24" s="242">
        <f>ROUND(E24*F24,2)</f>
        <v>0</v>
      </c>
      <c r="H24" s="241"/>
      <c r="I24" s="242">
        <f>ROUND(E24*H24,2)</f>
        <v>0</v>
      </c>
      <c r="J24" s="241"/>
      <c r="K24" s="242">
        <f>ROUND(E24*J24,2)</f>
        <v>0</v>
      </c>
      <c r="L24" s="242">
        <v>21</v>
      </c>
      <c r="M24" s="242">
        <f>G24*(1+L24/100)</f>
        <v>0</v>
      </c>
      <c r="N24" s="242">
        <v>0</v>
      </c>
      <c r="O24" s="242">
        <f>ROUND(E24*N24,2)</f>
        <v>0</v>
      </c>
      <c r="P24" s="242">
        <v>0</v>
      </c>
      <c r="Q24" s="242">
        <f>ROUND(E24*P24,2)</f>
        <v>0</v>
      </c>
      <c r="R24" s="242"/>
      <c r="S24" s="242" t="s">
        <v>230</v>
      </c>
      <c r="T24" s="243" t="s">
        <v>231</v>
      </c>
      <c r="U24" s="219">
        <v>0</v>
      </c>
      <c r="V24" s="219">
        <f>ROUND(E24*U24,2)</f>
        <v>0</v>
      </c>
      <c r="W24" s="219"/>
      <c r="X24" s="219" t="s">
        <v>232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233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>
        <v>16</v>
      </c>
      <c r="B25" s="228" t="s">
        <v>290</v>
      </c>
      <c r="C25" s="246" t="s">
        <v>291</v>
      </c>
      <c r="D25" s="229" t="s">
        <v>229</v>
      </c>
      <c r="E25" s="230">
        <v>1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230</v>
      </c>
      <c r="T25" s="233" t="s">
        <v>231</v>
      </c>
      <c r="U25" s="219">
        <v>0</v>
      </c>
      <c r="V25" s="219">
        <f>ROUND(E25*U25,2)</f>
        <v>0</v>
      </c>
      <c r="W25" s="219"/>
      <c r="X25" s="219" t="s">
        <v>232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233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3"/>
      <c r="B26" s="4"/>
      <c r="C26" s="250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v>15</v>
      </c>
      <c r="AF26">
        <v>21</v>
      </c>
    </row>
    <row r="27" spans="1:60" x14ac:dyDescent="0.2">
      <c r="A27" s="213"/>
      <c r="B27" s="214" t="s">
        <v>29</v>
      </c>
      <c r="C27" s="251"/>
      <c r="D27" s="215"/>
      <c r="E27" s="216"/>
      <c r="F27" s="216"/>
      <c r="G27" s="244">
        <f>G8+G19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f>SUMIF(L7:L25,AE26,G7:G25)</f>
        <v>0</v>
      </c>
      <c r="AF27">
        <f>SUMIF(L7:L25,AF26,G7:G25)</f>
        <v>0</v>
      </c>
      <c r="AG27" t="s">
        <v>271</v>
      </c>
    </row>
    <row r="28" spans="1:60" x14ac:dyDescent="0.2">
      <c r="C28" s="252"/>
      <c r="D28" s="10"/>
      <c r="AG28" t="s">
        <v>272</v>
      </c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xgWICvs9JimayWYnpNl/t4lCTpF1wIOSmjkWO7/wvowUC0GRurZ34EHybxf5frA/4+u/33cRN/eDZJqsYO5YA==" saltValue="zjF7dmCpbT1+jiiGNPYhe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53</v>
      </c>
      <c r="C3" s="199" t="s">
        <v>54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51</v>
      </c>
      <c r="C4" s="202" t="s">
        <v>55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73</v>
      </c>
      <c r="C8" s="245" t="s">
        <v>82</v>
      </c>
      <c r="D8" s="223"/>
      <c r="E8" s="224"/>
      <c r="F8" s="225"/>
      <c r="G8" s="225">
        <f>SUMIF(AG9:AG32,"&lt;&gt;NOR",G9:G32)</f>
        <v>0</v>
      </c>
      <c r="H8" s="225"/>
      <c r="I8" s="225">
        <f>SUM(I9:I32)</f>
        <v>0</v>
      </c>
      <c r="J8" s="225"/>
      <c r="K8" s="225">
        <f>SUM(K9:K32)</f>
        <v>0</v>
      </c>
      <c r="L8" s="225"/>
      <c r="M8" s="225">
        <f>SUM(M9:M32)</f>
        <v>0</v>
      </c>
      <c r="N8" s="225"/>
      <c r="O8" s="225">
        <f>SUM(O9:O32)</f>
        <v>0</v>
      </c>
      <c r="P8" s="225"/>
      <c r="Q8" s="225">
        <f>SUM(Q9:Q32)</f>
        <v>0</v>
      </c>
      <c r="R8" s="225"/>
      <c r="S8" s="225"/>
      <c r="T8" s="226"/>
      <c r="U8" s="220"/>
      <c r="V8" s="220">
        <f>SUM(V9:V32)</f>
        <v>27.07</v>
      </c>
      <c r="W8" s="220"/>
      <c r="X8" s="220"/>
      <c r="AG8" t="s">
        <v>226</v>
      </c>
    </row>
    <row r="9" spans="1:60" outlineLevel="1" x14ac:dyDescent="0.2">
      <c r="A9" s="227">
        <v>1</v>
      </c>
      <c r="B9" s="228" t="s">
        <v>293</v>
      </c>
      <c r="C9" s="246" t="s">
        <v>294</v>
      </c>
      <c r="D9" s="229" t="s">
        <v>295</v>
      </c>
      <c r="E9" s="230">
        <v>12.875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296</v>
      </c>
      <c r="T9" s="233" t="s">
        <v>231</v>
      </c>
      <c r="U9" s="219">
        <v>0.26666000000000001</v>
      </c>
      <c r="V9" s="219">
        <f>ROUND(E9*U9,2)</f>
        <v>3.43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299</v>
      </c>
      <c r="D10" s="253"/>
      <c r="E10" s="254">
        <v>12.5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300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7" t="s">
        <v>301</v>
      </c>
      <c r="D11" s="253"/>
      <c r="E11" s="254">
        <v>0.38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300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>
        <v>2</v>
      </c>
      <c r="B12" s="228" t="s">
        <v>302</v>
      </c>
      <c r="C12" s="246" t="s">
        <v>303</v>
      </c>
      <c r="D12" s="229" t="s">
        <v>295</v>
      </c>
      <c r="E12" s="230">
        <v>12.875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296</v>
      </c>
      <c r="T12" s="233" t="s">
        <v>231</v>
      </c>
      <c r="U12" s="219">
        <v>4.3099999999999999E-2</v>
      </c>
      <c r="V12" s="219">
        <f>ROUND(E12*U12,2)</f>
        <v>0.55000000000000004</v>
      </c>
      <c r="W12" s="219"/>
      <c r="X12" s="219" t="s">
        <v>297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298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7" t="s">
        <v>304</v>
      </c>
      <c r="D13" s="253"/>
      <c r="E13" s="254">
        <v>12.88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300</v>
      </c>
      <c r="AH13" s="210">
        <v>5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27">
        <v>3</v>
      </c>
      <c r="B14" s="228" t="s">
        <v>305</v>
      </c>
      <c r="C14" s="246" t="s">
        <v>306</v>
      </c>
      <c r="D14" s="229" t="s">
        <v>295</v>
      </c>
      <c r="E14" s="230">
        <v>13.5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296</v>
      </c>
      <c r="T14" s="233" t="s">
        <v>231</v>
      </c>
      <c r="U14" s="219">
        <v>0.36499999999999999</v>
      </c>
      <c r="V14" s="219">
        <f>ROUND(E14*U14,2)</f>
        <v>4.93</v>
      </c>
      <c r="W14" s="219"/>
      <c r="X14" s="219" t="s">
        <v>297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298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7" t="s">
        <v>307</v>
      </c>
      <c r="D15" s="253"/>
      <c r="E15" s="254">
        <v>1.98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300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7" t="s">
        <v>308</v>
      </c>
      <c r="D16" s="253"/>
      <c r="E16" s="254">
        <v>2.88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300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7" t="s">
        <v>309</v>
      </c>
      <c r="D17" s="253"/>
      <c r="E17" s="254">
        <v>8.64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300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27">
        <v>4</v>
      </c>
      <c r="B18" s="228" t="s">
        <v>310</v>
      </c>
      <c r="C18" s="246" t="s">
        <v>311</v>
      </c>
      <c r="D18" s="229" t="s">
        <v>295</v>
      </c>
      <c r="E18" s="230">
        <v>13.5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296</v>
      </c>
      <c r="T18" s="233" t="s">
        <v>231</v>
      </c>
      <c r="U18" s="219">
        <v>8.4000000000000005E-2</v>
      </c>
      <c r="V18" s="219">
        <f>ROUND(E18*U18,2)</f>
        <v>1.1299999999999999</v>
      </c>
      <c r="W18" s="219"/>
      <c r="X18" s="219" t="s">
        <v>297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298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7" t="s">
        <v>312</v>
      </c>
      <c r="D19" s="253"/>
      <c r="E19" s="254">
        <v>13.5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300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27">
        <v>5</v>
      </c>
      <c r="B20" s="228" t="s">
        <v>313</v>
      </c>
      <c r="C20" s="246" t="s">
        <v>314</v>
      </c>
      <c r="D20" s="229" t="s">
        <v>295</v>
      </c>
      <c r="E20" s="230">
        <v>12.875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296</v>
      </c>
      <c r="T20" s="233" t="s">
        <v>231</v>
      </c>
      <c r="U20" s="219">
        <v>1.0999999999999999E-2</v>
      </c>
      <c r="V20" s="219">
        <f>ROUND(E20*U20,2)</f>
        <v>0.14000000000000001</v>
      </c>
      <c r="W20" s="219"/>
      <c r="X20" s="219" t="s">
        <v>297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298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7" t="s">
        <v>315</v>
      </c>
      <c r="D21" s="253"/>
      <c r="E21" s="254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300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7" t="s">
        <v>304</v>
      </c>
      <c r="D22" s="253"/>
      <c r="E22" s="254">
        <v>12.88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300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27">
        <v>6</v>
      </c>
      <c r="B23" s="228" t="s">
        <v>316</v>
      </c>
      <c r="C23" s="246" t="s">
        <v>317</v>
      </c>
      <c r="D23" s="229" t="s">
        <v>295</v>
      </c>
      <c r="E23" s="230">
        <v>12.875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296</v>
      </c>
      <c r="T23" s="233" t="s">
        <v>231</v>
      </c>
      <c r="U23" s="219">
        <v>0.65200000000000002</v>
      </c>
      <c r="V23" s="219">
        <f>ROUND(E23*U23,2)</f>
        <v>8.39</v>
      </c>
      <c r="W23" s="219"/>
      <c r="X23" s="219" t="s">
        <v>297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298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7" t="s">
        <v>318</v>
      </c>
      <c r="D24" s="253"/>
      <c r="E24" s="254">
        <v>12.88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300</v>
      </c>
      <c r="AH24" s="210">
        <v>5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>
        <v>7</v>
      </c>
      <c r="B25" s="228" t="s">
        <v>319</v>
      </c>
      <c r="C25" s="246" t="s">
        <v>320</v>
      </c>
      <c r="D25" s="229" t="s">
        <v>295</v>
      </c>
      <c r="E25" s="230">
        <v>12.875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230</v>
      </c>
      <c r="T25" s="233" t="s">
        <v>231</v>
      </c>
      <c r="U25" s="219">
        <v>8.9999999999999993E-3</v>
      </c>
      <c r="V25" s="219">
        <f>ROUND(E25*U25,2)</f>
        <v>0.12</v>
      </c>
      <c r="W25" s="219"/>
      <c r="X25" s="219" t="s">
        <v>297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298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7" t="s">
        <v>318</v>
      </c>
      <c r="D26" s="253"/>
      <c r="E26" s="254">
        <v>12.88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300</v>
      </c>
      <c r="AH26" s="210">
        <v>5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27">
        <v>8</v>
      </c>
      <c r="B27" s="228" t="s">
        <v>321</v>
      </c>
      <c r="C27" s="246" t="s">
        <v>322</v>
      </c>
      <c r="D27" s="229" t="s">
        <v>295</v>
      </c>
      <c r="E27" s="230">
        <v>41.472000000000001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296</v>
      </c>
      <c r="T27" s="233" t="s">
        <v>231</v>
      </c>
      <c r="U27" s="219">
        <v>0.20200000000000001</v>
      </c>
      <c r="V27" s="219">
        <f>ROUND(E27*U27,2)</f>
        <v>8.3800000000000008</v>
      </c>
      <c r="W27" s="219"/>
      <c r="X27" s="219" t="s">
        <v>297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298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7" t="s">
        <v>323</v>
      </c>
      <c r="D28" s="253"/>
      <c r="E28" s="254">
        <v>8.7100000000000009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300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7" t="s">
        <v>324</v>
      </c>
      <c r="D29" s="253"/>
      <c r="E29" s="254">
        <v>23.04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300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7" t="s">
        <v>325</v>
      </c>
      <c r="D30" s="253"/>
      <c r="E30" s="254">
        <v>9.7200000000000006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300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>
        <v>9</v>
      </c>
      <c r="B31" s="228" t="s">
        <v>326</v>
      </c>
      <c r="C31" s="246" t="s">
        <v>327</v>
      </c>
      <c r="D31" s="229" t="s">
        <v>295</v>
      </c>
      <c r="E31" s="230">
        <v>12.875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32">
        <v>0</v>
      </c>
      <c r="O31" s="232">
        <f>ROUND(E31*N31,2)</f>
        <v>0</v>
      </c>
      <c r="P31" s="232">
        <v>0</v>
      </c>
      <c r="Q31" s="232">
        <f>ROUND(E31*P31,2)</f>
        <v>0</v>
      </c>
      <c r="R31" s="232"/>
      <c r="S31" s="232" t="s">
        <v>296</v>
      </c>
      <c r="T31" s="233" t="s">
        <v>231</v>
      </c>
      <c r="U31" s="219">
        <v>0</v>
      </c>
      <c r="V31" s="219">
        <f>ROUND(E31*U31,2)</f>
        <v>0</v>
      </c>
      <c r="W31" s="219"/>
      <c r="X31" s="219" t="s">
        <v>297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298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7" t="s">
        <v>318</v>
      </c>
      <c r="D32" s="253"/>
      <c r="E32" s="254">
        <v>12.88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300</v>
      </c>
      <c r="AH32" s="210">
        <v>5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1" t="s">
        <v>225</v>
      </c>
      <c r="B33" s="222" t="s">
        <v>85</v>
      </c>
      <c r="C33" s="245" t="s">
        <v>86</v>
      </c>
      <c r="D33" s="223"/>
      <c r="E33" s="224"/>
      <c r="F33" s="225"/>
      <c r="G33" s="225">
        <f>SUMIF(AG34:AG40,"&lt;&gt;NOR",G34:G40)</f>
        <v>0</v>
      </c>
      <c r="H33" s="225"/>
      <c r="I33" s="225">
        <f>SUM(I34:I40)</f>
        <v>0</v>
      </c>
      <c r="J33" s="225"/>
      <c r="K33" s="225">
        <f>SUM(K34:K40)</f>
        <v>0</v>
      </c>
      <c r="L33" s="225"/>
      <c r="M33" s="225">
        <f>SUM(M34:M40)</f>
        <v>0</v>
      </c>
      <c r="N33" s="225"/>
      <c r="O33" s="225">
        <f>SUM(O34:O40)</f>
        <v>3.8100000000000005</v>
      </c>
      <c r="P33" s="225"/>
      <c r="Q33" s="225">
        <f>SUM(Q34:Q40)</f>
        <v>0</v>
      </c>
      <c r="R33" s="225"/>
      <c r="S33" s="225"/>
      <c r="T33" s="226"/>
      <c r="U33" s="220"/>
      <c r="V33" s="220">
        <f>SUM(V34:V40)</f>
        <v>24.249999999999996</v>
      </c>
      <c r="W33" s="220"/>
      <c r="X33" s="220"/>
      <c r="AG33" t="s">
        <v>226</v>
      </c>
    </row>
    <row r="34" spans="1:60" outlineLevel="1" x14ac:dyDescent="0.2">
      <c r="A34" s="227">
        <v>10</v>
      </c>
      <c r="B34" s="228" t="s">
        <v>328</v>
      </c>
      <c r="C34" s="246" t="s">
        <v>329</v>
      </c>
      <c r="D34" s="229" t="s">
        <v>295</v>
      </c>
      <c r="E34" s="230">
        <v>1.44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1.7</v>
      </c>
      <c r="O34" s="232">
        <f>ROUND(E34*N34,2)</f>
        <v>2.4500000000000002</v>
      </c>
      <c r="P34" s="232">
        <v>0</v>
      </c>
      <c r="Q34" s="232">
        <f>ROUND(E34*P34,2)</f>
        <v>0</v>
      </c>
      <c r="R34" s="232"/>
      <c r="S34" s="232" t="s">
        <v>296</v>
      </c>
      <c r="T34" s="233" t="s">
        <v>231</v>
      </c>
      <c r="U34" s="219">
        <v>1.587</v>
      </c>
      <c r="V34" s="219">
        <f>ROUND(E34*U34,2)</f>
        <v>2.29</v>
      </c>
      <c r="W34" s="219"/>
      <c r="X34" s="219" t="s">
        <v>297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7" t="s">
        <v>330</v>
      </c>
      <c r="D35" s="253"/>
      <c r="E35" s="254">
        <v>1.44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300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>
        <v>11</v>
      </c>
      <c r="B36" s="228" t="s">
        <v>331</v>
      </c>
      <c r="C36" s="246" t="s">
        <v>332</v>
      </c>
      <c r="D36" s="229" t="s">
        <v>295</v>
      </c>
      <c r="E36" s="230">
        <v>9.4492799999999999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/>
      <c r="S36" s="232" t="s">
        <v>296</v>
      </c>
      <c r="T36" s="233" t="s">
        <v>231</v>
      </c>
      <c r="U36" s="219">
        <v>2.1949999999999998</v>
      </c>
      <c r="V36" s="219">
        <f>ROUND(E36*U36,2)</f>
        <v>20.74</v>
      </c>
      <c r="W36" s="219"/>
      <c r="X36" s="219" t="s">
        <v>297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298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7" t="s">
        <v>333</v>
      </c>
      <c r="D37" s="253"/>
      <c r="E37" s="254">
        <v>8.1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300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7" t="s">
        <v>334</v>
      </c>
      <c r="D38" s="253"/>
      <c r="E38" s="254">
        <v>1.35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300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27">
        <v>12</v>
      </c>
      <c r="B39" s="228" t="s">
        <v>335</v>
      </c>
      <c r="C39" s="246" t="s">
        <v>336</v>
      </c>
      <c r="D39" s="229" t="s">
        <v>295</v>
      </c>
      <c r="E39" s="230">
        <v>0.72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32">
        <v>1.8907700000000001</v>
      </c>
      <c r="O39" s="232">
        <f>ROUND(E39*N39,2)</f>
        <v>1.36</v>
      </c>
      <c r="P39" s="232">
        <v>0</v>
      </c>
      <c r="Q39" s="232">
        <f>ROUND(E39*P39,2)</f>
        <v>0</v>
      </c>
      <c r="R39" s="232"/>
      <c r="S39" s="232" t="s">
        <v>296</v>
      </c>
      <c r="T39" s="233" t="s">
        <v>231</v>
      </c>
      <c r="U39" s="219">
        <v>1.6950000000000001</v>
      </c>
      <c r="V39" s="219">
        <f>ROUND(E39*U39,2)</f>
        <v>1.22</v>
      </c>
      <c r="W39" s="219"/>
      <c r="X39" s="219" t="s">
        <v>297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298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7" t="s">
        <v>337</v>
      </c>
      <c r="D40" s="253"/>
      <c r="E40" s="254">
        <v>0.72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300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x14ac:dyDescent="0.2">
      <c r="A41" s="221" t="s">
        <v>225</v>
      </c>
      <c r="B41" s="222" t="s">
        <v>56</v>
      </c>
      <c r="C41" s="245" t="s">
        <v>91</v>
      </c>
      <c r="D41" s="223"/>
      <c r="E41" s="224"/>
      <c r="F41" s="225"/>
      <c r="G41" s="225">
        <f>SUMIF(AG42:AG57,"&lt;&gt;NOR",G42:G57)</f>
        <v>0</v>
      </c>
      <c r="H41" s="225"/>
      <c r="I41" s="225">
        <f>SUM(I42:I57)</f>
        <v>0</v>
      </c>
      <c r="J41" s="225"/>
      <c r="K41" s="225">
        <f>SUM(K42:K57)</f>
        <v>0</v>
      </c>
      <c r="L41" s="225"/>
      <c r="M41" s="225">
        <f>SUM(M42:M57)</f>
        <v>0</v>
      </c>
      <c r="N41" s="225"/>
      <c r="O41" s="225">
        <f>SUM(O42:O57)</f>
        <v>15.3</v>
      </c>
      <c r="P41" s="225"/>
      <c r="Q41" s="225">
        <f>SUM(Q42:Q57)</f>
        <v>0</v>
      </c>
      <c r="R41" s="225"/>
      <c r="S41" s="225"/>
      <c r="T41" s="226"/>
      <c r="U41" s="220"/>
      <c r="V41" s="220">
        <f>SUM(V42:V57)</f>
        <v>10.619999999999997</v>
      </c>
      <c r="W41" s="220"/>
      <c r="X41" s="220"/>
      <c r="AG41" t="s">
        <v>226</v>
      </c>
    </row>
    <row r="42" spans="1:60" outlineLevel="1" x14ac:dyDescent="0.2">
      <c r="A42" s="227">
        <v>13</v>
      </c>
      <c r="B42" s="228" t="s">
        <v>338</v>
      </c>
      <c r="C42" s="246" t="s">
        <v>339</v>
      </c>
      <c r="D42" s="229" t="s">
        <v>295</v>
      </c>
      <c r="E42" s="230">
        <v>1.587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1.9397</v>
      </c>
      <c r="O42" s="232">
        <f>ROUND(E42*N42,2)</f>
        <v>3.08</v>
      </c>
      <c r="P42" s="232">
        <v>0</v>
      </c>
      <c r="Q42" s="232">
        <f>ROUND(E42*P42,2)</f>
        <v>0</v>
      </c>
      <c r="R42" s="232"/>
      <c r="S42" s="232" t="s">
        <v>296</v>
      </c>
      <c r="T42" s="233" t="s">
        <v>231</v>
      </c>
      <c r="U42" s="219">
        <v>0.96499999999999997</v>
      </c>
      <c r="V42" s="219">
        <f>ROUND(E42*U42,2)</f>
        <v>1.53</v>
      </c>
      <c r="W42" s="219"/>
      <c r="X42" s="219" t="s">
        <v>297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298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7" t="s">
        <v>340</v>
      </c>
      <c r="D43" s="253"/>
      <c r="E43" s="254">
        <v>1.1499999999999999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300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7" t="s">
        <v>341</v>
      </c>
      <c r="D44" s="253"/>
      <c r="E44" s="254">
        <v>0.44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300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>
        <v>14</v>
      </c>
      <c r="B45" s="228" t="s">
        <v>342</v>
      </c>
      <c r="C45" s="246" t="s">
        <v>343</v>
      </c>
      <c r="D45" s="229" t="s">
        <v>344</v>
      </c>
      <c r="E45" s="230">
        <v>6.48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3.9199999999999999E-2</v>
      </c>
      <c r="O45" s="232">
        <f>ROUND(E45*N45,2)</f>
        <v>0.25</v>
      </c>
      <c r="P45" s="232">
        <v>0</v>
      </c>
      <c r="Q45" s="232">
        <f>ROUND(E45*P45,2)</f>
        <v>0</v>
      </c>
      <c r="R45" s="232"/>
      <c r="S45" s="232" t="s">
        <v>296</v>
      </c>
      <c r="T45" s="233" t="s">
        <v>231</v>
      </c>
      <c r="U45" s="219">
        <v>0.45</v>
      </c>
      <c r="V45" s="219">
        <f>ROUND(E45*U45,2)</f>
        <v>2.92</v>
      </c>
      <c r="W45" s="219"/>
      <c r="X45" s="219" t="s">
        <v>297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298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7" t="s">
        <v>345</v>
      </c>
      <c r="D46" s="253"/>
      <c r="E46" s="254">
        <v>4.8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300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7" t="s">
        <v>346</v>
      </c>
      <c r="D47" s="253"/>
      <c r="E47" s="254">
        <v>1.68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300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27">
        <v>15</v>
      </c>
      <c r="B48" s="228" t="s">
        <v>347</v>
      </c>
      <c r="C48" s="246" t="s">
        <v>348</v>
      </c>
      <c r="D48" s="229" t="s">
        <v>344</v>
      </c>
      <c r="E48" s="230">
        <v>6.48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32">
        <v>0</v>
      </c>
      <c r="O48" s="232">
        <f>ROUND(E48*N48,2)</f>
        <v>0</v>
      </c>
      <c r="P48" s="232">
        <v>0</v>
      </c>
      <c r="Q48" s="232">
        <f>ROUND(E48*P48,2)</f>
        <v>0</v>
      </c>
      <c r="R48" s="232"/>
      <c r="S48" s="232" t="s">
        <v>296</v>
      </c>
      <c r="T48" s="233" t="s">
        <v>231</v>
      </c>
      <c r="U48" s="219">
        <v>0.32</v>
      </c>
      <c r="V48" s="219">
        <f>ROUND(E48*U48,2)</f>
        <v>2.0699999999999998</v>
      </c>
      <c r="W48" s="219"/>
      <c r="X48" s="219" t="s">
        <v>297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298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7" t="s">
        <v>349</v>
      </c>
      <c r="D49" s="253"/>
      <c r="E49" s="254">
        <v>6.48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300</v>
      </c>
      <c r="AH49" s="210">
        <v>5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>
        <v>16</v>
      </c>
      <c r="B50" s="228" t="s">
        <v>350</v>
      </c>
      <c r="C50" s="246" t="s">
        <v>351</v>
      </c>
      <c r="D50" s="229" t="s">
        <v>352</v>
      </c>
      <c r="E50" s="230">
        <v>6.216E-2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32">
        <v>1.0211600000000001</v>
      </c>
      <c r="O50" s="232">
        <f>ROUND(E50*N50,2)</f>
        <v>0.06</v>
      </c>
      <c r="P50" s="232">
        <v>0</v>
      </c>
      <c r="Q50" s="232">
        <f>ROUND(E50*P50,2)</f>
        <v>0</v>
      </c>
      <c r="R50" s="232"/>
      <c r="S50" s="232" t="s">
        <v>296</v>
      </c>
      <c r="T50" s="233" t="s">
        <v>231</v>
      </c>
      <c r="U50" s="219">
        <v>23.530999999999999</v>
      </c>
      <c r="V50" s="219">
        <f>ROUND(E50*U50,2)</f>
        <v>1.46</v>
      </c>
      <c r="W50" s="219"/>
      <c r="X50" s="219" t="s">
        <v>297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298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22.5" outlineLevel="1" x14ac:dyDescent="0.2">
      <c r="A51" s="217"/>
      <c r="B51" s="218"/>
      <c r="C51" s="257" t="s">
        <v>353</v>
      </c>
      <c r="D51" s="253"/>
      <c r="E51" s="254">
        <v>0.06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300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ht="22.5" outlineLevel="1" x14ac:dyDescent="0.2">
      <c r="A52" s="227">
        <v>17</v>
      </c>
      <c r="B52" s="228" t="s">
        <v>354</v>
      </c>
      <c r="C52" s="246" t="s">
        <v>355</v>
      </c>
      <c r="D52" s="229" t="s">
        <v>295</v>
      </c>
      <c r="E52" s="230">
        <v>0.4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21</v>
      </c>
      <c r="M52" s="232">
        <f>G52*(1+L52/100)</f>
        <v>0</v>
      </c>
      <c r="N52" s="232">
        <v>2.5</v>
      </c>
      <c r="O52" s="232">
        <f>ROUND(E52*N52,2)</f>
        <v>1</v>
      </c>
      <c r="P52" s="232">
        <v>0</v>
      </c>
      <c r="Q52" s="232">
        <f>ROUND(E52*P52,2)</f>
        <v>0</v>
      </c>
      <c r="R52" s="232"/>
      <c r="S52" s="232" t="s">
        <v>296</v>
      </c>
      <c r="T52" s="233" t="s">
        <v>231</v>
      </c>
      <c r="U52" s="219">
        <v>1.4490000000000001</v>
      </c>
      <c r="V52" s="219">
        <f>ROUND(E52*U52,2)</f>
        <v>0.57999999999999996</v>
      </c>
      <c r="W52" s="219"/>
      <c r="X52" s="219" t="s">
        <v>297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298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7" t="s">
        <v>356</v>
      </c>
      <c r="D53" s="253"/>
      <c r="E53" s="254">
        <v>0.4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300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7">
        <v>18</v>
      </c>
      <c r="B54" s="228" t="s">
        <v>357</v>
      </c>
      <c r="C54" s="246" t="s">
        <v>358</v>
      </c>
      <c r="D54" s="229" t="s">
        <v>295</v>
      </c>
      <c r="E54" s="230">
        <v>2.52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21</v>
      </c>
      <c r="M54" s="232">
        <f>G54*(1+L54/100)</f>
        <v>0</v>
      </c>
      <c r="N54" s="232">
        <v>2.5249999999999999</v>
      </c>
      <c r="O54" s="232">
        <f>ROUND(E54*N54,2)</f>
        <v>6.36</v>
      </c>
      <c r="P54" s="232">
        <v>0</v>
      </c>
      <c r="Q54" s="232">
        <f>ROUND(E54*P54,2)</f>
        <v>0</v>
      </c>
      <c r="R54" s="232"/>
      <c r="S54" s="232" t="s">
        <v>230</v>
      </c>
      <c r="T54" s="233" t="s">
        <v>231</v>
      </c>
      <c r="U54" s="219">
        <v>0.47699999999999998</v>
      </c>
      <c r="V54" s="219">
        <f>ROUND(E54*U54,2)</f>
        <v>1.2</v>
      </c>
      <c r="W54" s="219"/>
      <c r="X54" s="219" t="s">
        <v>297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298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7" t="s">
        <v>359</v>
      </c>
      <c r="D55" s="253"/>
      <c r="E55" s="254">
        <v>2.52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300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>
        <v>19</v>
      </c>
      <c r="B56" s="228" t="s">
        <v>360</v>
      </c>
      <c r="C56" s="246" t="s">
        <v>361</v>
      </c>
      <c r="D56" s="229" t="s">
        <v>295</v>
      </c>
      <c r="E56" s="230">
        <v>1.8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2.5249999999999999</v>
      </c>
      <c r="O56" s="232">
        <f>ROUND(E56*N56,2)</f>
        <v>4.55</v>
      </c>
      <c r="P56" s="232">
        <v>0</v>
      </c>
      <c r="Q56" s="232">
        <f>ROUND(E56*P56,2)</f>
        <v>0</v>
      </c>
      <c r="R56" s="232"/>
      <c r="S56" s="232" t="s">
        <v>230</v>
      </c>
      <c r="T56" s="233" t="s">
        <v>231</v>
      </c>
      <c r="U56" s="219">
        <v>0.48</v>
      </c>
      <c r="V56" s="219">
        <f>ROUND(E56*U56,2)</f>
        <v>0.86</v>
      </c>
      <c r="W56" s="219"/>
      <c r="X56" s="219" t="s">
        <v>297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298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7" t="s">
        <v>362</v>
      </c>
      <c r="D57" s="253"/>
      <c r="E57" s="254">
        <v>1.8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300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x14ac:dyDescent="0.2">
      <c r="A58" s="221" t="s">
        <v>225</v>
      </c>
      <c r="B58" s="222" t="s">
        <v>114</v>
      </c>
      <c r="C58" s="245" t="s">
        <v>115</v>
      </c>
      <c r="D58" s="223"/>
      <c r="E58" s="224"/>
      <c r="F58" s="225"/>
      <c r="G58" s="225">
        <f>SUMIF(AG59:AG60,"&lt;&gt;NOR",G59:G60)</f>
        <v>0</v>
      </c>
      <c r="H58" s="225"/>
      <c r="I58" s="225">
        <f>SUM(I59:I60)</f>
        <v>0</v>
      </c>
      <c r="J58" s="225"/>
      <c r="K58" s="225">
        <f>SUM(K59:K60)</f>
        <v>0</v>
      </c>
      <c r="L58" s="225"/>
      <c r="M58" s="225">
        <f>SUM(M59:M60)</f>
        <v>0</v>
      </c>
      <c r="N58" s="225"/>
      <c r="O58" s="225">
        <f>SUM(O59:O60)</f>
        <v>0.08</v>
      </c>
      <c r="P58" s="225"/>
      <c r="Q58" s="225">
        <f>SUM(Q59:Q60)</f>
        <v>0</v>
      </c>
      <c r="R58" s="225"/>
      <c r="S58" s="225"/>
      <c r="T58" s="226"/>
      <c r="U58" s="220"/>
      <c r="V58" s="220">
        <f>SUM(V59:V60)</f>
        <v>26.67</v>
      </c>
      <c r="W58" s="220"/>
      <c r="X58" s="220"/>
      <c r="AG58" t="s">
        <v>226</v>
      </c>
    </row>
    <row r="59" spans="1:60" outlineLevel="1" x14ac:dyDescent="0.2">
      <c r="A59" s="227">
        <v>20</v>
      </c>
      <c r="B59" s="228" t="s">
        <v>363</v>
      </c>
      <c r="C59" s="246" t="s">
        <v>364</v>
      </c>
      <c r="D59" s="229" t="s">
        <v>344</v>
      </c>
      <c r="E59" s="230">
        <v>126.982</v>
      </c>
      <c r="F59" s="231"/>
      <c r="G59" s="232">
        <f>ROUND(E59*F59,2)</f>
        <v>0</v>
      </c>
      <c r="H59" s="231"/>
      <c r="I59" s="232">
        <f>ROUND(E59*H59,2)</f>
        <v>0</v>
      </c>
      <c r="J59" s="231"/>
      <c r="K59" s="232">
        <f>ROUND(E59*J59,2)</f>
        <v>0</v>
      </c>
      <c r="L59" s="232">
        <v>21</v>
      </c>
      <c r="M59" s="232">
        <f>G59*(1+L59/100)</f>
        <v>0</v>
      </c>
      <c r="N59" s="232">
        <v>6.4999999999999997E-4</v>
      </c>
      <c r="O59" s="232">
        <f>ROUND(E59*N59,2)</f>
        <v>0.08</v>
      </c>
      <c r="P59" s="232">
        <v>0</v>
      </c>
      <c r="Q59" s="232">
        <f>ROUND(E59*P59,2)</f>
        <v>0</v>
      </c>
      <c r="R59" s="232"/>
      <c r="S59" s="232" t="s">
        <v>296</v>
      </c>
      <c r="T59" s="233" t="s">
        <v>231</v>
      </c>
      <c r="U59" s="219">
        <v>0.21</v>
      </c>
      <c r="V59" s="219">
        <f>ROUND(E59*U59,2)</f>
        <v>26.67</v>
      </c>
      <c r="W59" s="219"/>
      <c r="X59" s="219" t="s">
        <v>297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298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7" t="s">
        <v>365</v>
      </c>
      <c r="D60" s="253"/>
      <c r="E60" s="254">
        <v>126.98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300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1" t="s">
        <v>225</v>
      </c>
      <c r="B61" s="222" t="s">
        <v>121</v>
      </c>
      <c r="C61" s="245" t="s">
        <v>122</v>
      </c>
      <c r="D61" s="223"/>
      <c r="E61" s="224"/>
      <c r="F61" s="225"/>
      <c r="G61" s="225">
        <f>SUMIF(AG62:AG64,"&lt;&gt;NOR",G62:G64)</f>
        <v>0</v>
      </c>
      <c r="H61" s="225"/>
      <c r="I61" s="225">
        <f>SUM(I62:I64)</f>
        <v>0</v>
      </c>
      <c r="J61" s="225"/>
      <c r="K61" s="225">
        <f>SUM(K62:K64)</f>
        <v>0</v>
      </c>
      <c r="L61" s="225"/>
      <c r="M61" s="225">
        <f>SUM(M62:M64)</f>
        <v>0</v>
      </c>
      <c r="N61" s="225"/>
      <c r="O61" s="225">
        <f>SUM(O62:O64)</f>
        <v>0.11</v>
      </c>
      <c r="P61" s="225"/>
      <c r="Q61" s="225">
        <f>SUM(Q62:Q64)</f>
        <v>0</v>
      </c>
      <c r="R61" s="225"/>
      <c r="S61" s="225"/>
      <c r="T61" s="226"/>
      <c r="U61" s="220"/>
      <c r="V61" s="220">
        <f>SUM(V62:V64)</f>
        <v>15.74</v>
      </c>
      <c r="W61" s="220"/>
      <c r="X61" s="220"/>
      <c r="AG61" t="s">
        <v>226</v>
      </c>
    </row>
    <row r="62" spans="1:60" ht="22.5" outlineLevel="1" x14ac:dyDescent="0.2">
      <c r="A62" s="237">
        <v>21</v>
      </c>
      <c r="B62" s="238" t="s">
        <v>366</v>
      </c>
      <c r="C62" s="249" t="s">
        <v>367</v>
      </c>
      <c r="D62" s="239" t="s">
        <v>368</v>
      </c>
      <c r="E62" s="240">
        <v>18</v>
      </c>
      <c r="F62" s="241"/>
      <c r="G62" s="242">
        <f>ROUND(E62*F62,2)</f>
        <v>0</v>
      </c>
      <c r="H62" s="241"/>
      <c r="I62" s="242">
        <f>ROUND(E62*H62,2)</f>
        <v>0</v>
      </c>
      <c r="J62" s="241"/>
      <c r="K62" s="242">
        <f>ROUND(E62*J62,2)</f>
        <v>0</v>
      </c>
      <c r="L62" s="242">
        <v>21</v>
      </c>
      <c r="M62" s="242">
        <f>G62*(1+L62/100)</f>
        <v>0</v>
      </c>
      <c r="N62" s="242">
        <v>2.5200000000000001E-3</v>
      </c>
      <c r="O62" s="242">
        <f>ROUND(E62*N62,2)</f>
        <v>0.05</v>
      </c>
      <c r="P62" s="242">
        <v>0</v>
      </c>
      <c r="Q62" s="242">
        <f>ROUND(E62*P62,2)</f>
        <v>0</v>
      </c>
      <c r="R62" s="242"/>
      <c r="S62" s="242" t="s">
        <v>296</v>
      </c>
      <c r="T62" s="243" t="s">
        <v>231</v>
      </c>
      <c r="U62" s="219">
        <v>0.8</v>
      </c>
      <c r="V62" s="219">
        <f>ROUND(E62*U62,2)</f>
        <v>14.4</v>
      </c>
      <c r="W62" s="219"/>
      <c r="X62" s="219" t="s">
        <v>297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298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37">
        <v>22</v>
      </c>
      <c r="B63" s="238" t="s">
        <v>369</v>
      </c>
      <c r="C63" s="249" t="s">
        <v>370</v>
      </c>
      <c r="D63" s="239" t="s">
        <v>371</v>
      </c>
      <c r="E63" s="240">
        <v>1</v>
      </c>
      <c r="F63" s="241"/>
      <c r="G63" s="242">
        <f>ROUND(E63*F63,2)</f>
        <v>0</v>
      </c>
      <c r="H63" s="241"/>
      <c r="I63" s="242">
        <f>ROUND(E63*H63,2)</f>
        <v>0</v>
      </c>
      <c r="J63" s="241"/>
      <c r="K63" s="242">
        <f>ROUND(E63*J63,2)</f>
        <v>0</v>
      </c>
      <c r="L63" s="242">
        <v>21</v>
      </c>
      <c r="M63" s="242">
        <f>G63*(1+L63/100)</f>
        <v>0</v>
      </c>
      <c r="N63" s="242">
        <v>0</v>
      </c>
      <c r="O63" s="242">
        <f>ROUND(E63*N63,2)</f>
        <v>0</v>
      </c>
      <c r="P63" s="242">
        <v>0</v>
      </c>
      <c r="Q63" s="242">
        <f>ROUND(E63*P63,2)</f>
        <v>0</v>
      </c>
      <c r="R63" s="242"/>
      <c r="S63" s="242" t="s">
        <v>230</v>
      </c>
      <c r="T63" s="243" t="s">
        <v>231</v>
      </c>
      <c r="U63" s="219">
        <v>0</v>
      </c>
      <c r="V63" s="219">
        <f>ROUND(E63*U63,2)</f>
        <v>0</v>
      </c>
      <c r="W63" s="219"/>
      <c r="X63" s="219" t="s">
        <v>297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298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37">
        <v>23</v>
      </c>
      <c r="B64" s="238" t="s">
        <v>372</v>
      </c>
      <c r="C64" s="249" t="s">
        <v>373</v>
      </c>
      <c r="D64" s="239" t="s">
        <v>371</v>
      </c>
      <c r="E64" s="240">
        <v>1</v>
      </c>
      <c r="F64" s="241"/>
      <c r="G64" s="242">
        <f>ROUND(E64*F64,2)</f>
        <v>0</v>
      </c>
      <c r="H64" s="241"/>
      <c r="I64" s="242">
        <f>ROUND(E64*H64,2)</f>
        <v>0</v>
      </c>
      <c r="J64" s="241"/>
      <c r="K64" s="242">
        <f>ROUND(E64*J64,2)</f>
        <v>0</v>
      </c>
      <c r="L64" s="242">
        <v>21</v>
      </c>
      <c r="M64" s="242">
        <f>G64*(1+L64/100)</f>
        <v>0</v>
      </c>
      <c r="N64" s="242">
        <v>5.8529999999999999E-2</v>
      </c>
      <c r="O64" s="242">
        <f>ROUND(E64*N64,2)</f>
        <v>0.06</v>
      </c>
      <c r="P64" s="242">
        <v>0</v>
      </c>
      <c r="Q64" s="242">
        <f>ROUND(E64*P64,2)</f>
        <v>0</v>
      </c>
      <c r="R64" s="242"/>
      <c r="S64" s="242" t="s">
        <v>230</v>
      </c>
      <c r="T64" s="243" t="s">
        <v>231</v>
      </c>
      <c r="U64" s="219">
        <v>1.34239</v>
      </c>
      <c r="V64" s="219">
        <f>ROUND(E64*U64,2)</f>
        <v>1.34</v>
      </c>
      <c r="W64" s="219"/>
      <c r="X64" s="219" t="s">
        <v>374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375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x14ac:dyDescent="0.2">
      <c r="A65" s="221" t="s">
        <v>225</v>
      </c>
      <c r="B65" s="222" t="s">
        <v>139</v>
      </c>
      <c r="C65" s="245" t="s">
        <v>140</v>
      </c>
      <c r="D65" s="223"/>
      <c r="E65" s="224"/>
      <c r="F65" s="225"/>
      <c r="G65" s="225">
        <f>SUMIF(AG66:AG69,"&lt;&gt;NOR",G66:G69)</f>
        <v>0</v>
      </c>
      <c r="H65" s="225"/>
      <c r="I65" s="225">
        <f>SUM(I66:I69)</f>
        <v>0</v>
      </c>
      <c r="J65" s="225"/>
      <c r="K65" s="225">
        <f>SUM(K66:K69)</f>
        <v>0</v>
      </c>
      <c r="L65" s="225"/>
      <c r="M65" s="225">
        <f>SUM(M66:M69)</f>
        <v>0</v>
      </c>
      <c r="N65" s="225"/>
      <c r="O65" s="225">
        <f>SUM(O66:O69)</f>
        <v>0</v>
      </c>
      <c r="P65" s="225"/>
      <c r="Q65" s="225">
        <f>SUM(Q66:Q69)</f>
        <v>0</v>
      </c>
      <c r="R65" s="225"/>
      <c r="S65" s="225"/>
      <c r="T65" s="226"/>
      <c r="U65" s="220"/>
      <c r="V65" s="220">
        <f>SUM(V66:V69)</f>
        <v>0.05</v>
      </c>
      <c r="W65" s="220"/>
      <c r="X65" s="220"/>
      <c r="AG65" t="s">
        <v>226</v>
      </c>
    </row>
    <row r="66" spans="1:60" outlineLevel="1" x14ac:dyDescent="0.2">
      <c r="A66" s="227">
        <v>24</v>
      </c>
      <c r="B66" s="228" t="s">
        <v>376</v>
      </c>
      <c r="C66" s="246" t="s">
        <v>377</v>
      </c>
      <c r="D66" s="229" t="s">
        <v>352</v>
      </c>
      <c r="E66" s="230">
        <v>4.5359999999999998E-2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0</v>
      </c>
      <c r="O66" s="232">
        <f>ROUND(E66*N66,2)</f>
        <v>0</v>
      </c>
      <c r="P66" s="232">
        <v>0</v>
      </c>
      <c r="Q66" s="232">
        <f>ROUND(E66*P66,2)</f>
        <v>0</v>
      </c>
      <c r="R66" s="232"/>
      <c r="S66" s="232" t="s">
        <v>296</v>
      </c>
      <c r="T66" s="233" t="s">
        <v>231</v>
      </c>
      <c r="U66" s="219">
        <v>1.1559999999999999</v>
      </c>
      <c r="V66" s="219">
        <f>ROUND(E66*U66,2)</f>
        <v>0.05</v>
      </c>
      <c r="W66" s="219"/>
      <c r="X66" s="219" t="s">
        <v>297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378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7" t="s">
        <v>379</v>
      </c>
      <c r="D67" s="253"/>
      <c r="E67" s="254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300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7" t="s">
        <v>380</v>
      </c>
      <c r="D68" s="253"/>
      <c r="E68" s="254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300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7" t="s">
        <v>381</v>
      </c>
      <c r="D69" s="253"/>
      <c r="E69" s="254">
        <v>0.05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300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221" t="s">
        <v>225</v>
      </c>
      <c r="B70" s="222" t="s">
        <v>143</v>
      </c>
      <c r="C70" s="245" t="s">
        <v>144</v>
      </c>
      <c r="D70" s="223"/>
      <c r="E70" s="224"/>
      <c r="F70" s="225"/>
      <c r="G70" s="225">
        <f>SUMIF(AG71:AG80,"&lt;&gt;NOR",G71:G80)</f>
        <v>0</v>
      </c>
      <c r="H70" s="225"/>
      <c r="I70" s="225">
        <f>SUM(I71:I80)</f>
        <v>0</v>
      </c>
      <c r="J70" s="225"/>
      <c r="K70" s="225">
        <f>SUM(K71:K80)</f>
        <v>0</v>
      </c>
      <c r="L70" s="225"/>
      <c r="M70" s="225">
        <f>SUM(M71:M80)</f>
        <v>0</v>
      </c>
      <c r="N70" s="225"/>
      <c r="O70" s="225">
        <f>SUM(O71:O80)</f>
        <v>0.29000000000000004</v>
      </c>
      <c r="P70" s="225"/>
      <c r="Q70" s="225">
        <f>SUM(Q71:Q80)</f>
        <v>0</v>
      </c>
      <c r="R70" s="225"/>
      <c r="S70" s="225"/>
      <c r="T70" s="226"/>
      <c r="U70" s="220"/>
      <c r="V70" s="220">
        <f>SUM(V71:V80)</f>
        <v>41.04</v>
      </c>
      <c r="W70" s="220"/>
      <c r="X70" s="220"/>
      <c r="AG70" t="s">
        <v>226</v>
      </c>
    </row>
    <row r="71" spans="1:60" ht="22.5" outlineLevel="1" x14ac:dyDescent="0.2">
      <c r="A71" s="227">
        <v>25</v>
      </c>
      <c r="B71" s="228" t="s">
        <v>382</v>
      </c>
      <c r="C71" s="246" t="s">
        <v>383</v>
      </c>
      <c r="D71" s="229" t="s">
        <v>344</v>
      </c>
      <c r="E71" s="230">
        <v>92.189629999999994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32">
        <v>2.6099999999999999E-3</v>
      </c>
      <c r="O71" s="232">
        <f>ROUND(E71*N71,2)</f>
        <v>0.24</v>
      </c>
      <c r="P71" s="232">
        <v>0</v>
      </c>
      <c r="Q71" s="232">
        <f>ROUND(E71*P71,2)</f>
        <v>0</v>
      </c>
      <c r="R71" s="232"/>
      <c r="S71" s="232" t="s">
        <v>296</v>
      </c>
      <c r="T71" s="233" t="s">
        <v>231</v>
      </c>
      <c r="U71" s="219">
        <v>0.317</v>
      </c>
      <c r="V71" s="219">
        <f>ROUND(E71*U71,2)</f>
        <v>29.22</v>
      </c>
      <c r="W71" s="219"/>
      <c r="X71" s="219" t="s">
        <v>297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298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384</v>
      </c>
      <c r="D72" s="253"/>
      <c r="E72" s="254">
        <v>92.19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300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ht="22.5" outlineLevel="1" x14ac:dyDescent="0.2">
      <c r="A73" s="227">
        <v>26</v>
      </c>
      <c r="B73" s="228" t="s">
        <v>385</v>
      </c>
      <c r="C73" s="246" t="s">
        <v>386</v>
      </c>
      <c r="D73" s="229" t="s">
        <v>344</v>
      </c>
      <c r="E73" s="230">
        <v>92.189629999999994</v>
      </c>
      <c r="F73" s="231"/>
      <c r="G73" s="232">
        <f>ROUND(E73*F73,2)</f>
        <v>0</v>
      </c>
      <c r="H73" s="231"/>
      <c r="I73" s="232">
        <f>ROUND(E73*H73,2)</f>
        <v>0</v>
      </c>
      <c r="J73" s="231"/>
      <c r="K73" s="232">
        <f>ROUND(E73*J73,2)</f>
        <v>0</v>
      </c>
      <c r="L73" s="232">
        <v>21</v>
      </c>
      <c r="M73" s="232">
        <f>G73*(1+L73/100)</f>
        <v>0</v>
      </c>
      <c r="N73" s="232">
        <v>3.2000000000000003E-4</v>
      </c>
      <c r="O73" s="232">
        <f>ROUND(E73*N73,2)</f>
        <v>0.03</v>
      </c>
      <c r="P73" s="232">
        <v>0</v>
      </c>
      <c r="Q73" s="232">
        <f>ROUND(E73*P73,2)</f>
        <v>0</v>
      </c>
      <c r="R73" s="232"/>
      <c r="S73" s="232" t="s">
        <v>296</v>
      </c>
      <c r="T73" s="233" t="s">
        <v>231</v>
      </c>
      <c r="U73" s="219">
        <v>0.1</v>
      </c>
      <c r="V73" s="219">
        <f>ROUND(E73*U73,2)</f>
        <v>9.2200000000000006</v>
      </c>
      <c r="W73" s="219"/>
      <c r="X73" s="219" t="s">
        <v>297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298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7" t="s">
        <v>387</v>
      </c>
      <c r="D74" s="253"/>
      <c r="E74" s="254">
        <v>92.19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300</v>
      </c>
      <c r="AH74" s="210">
        <v>5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ht="22.5" outlineLevel="1" x14ac:dyDescent="0.2">
      <c r="A75" s="227">
        <v>27</v>
      </c>
      <c r="B75" s="228" t="s">
        <v>388</v>
      </c>
      <c r="C75" s="246" t="s">
        <v>389</v>
      </c>
      <c r="D75" s="229" t="s">
        <v>344</v>
      </c>
      <c r="E75" s="230">
        <v>5.9249999999999998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32">
        <v>2.6800000000000001E-3</v>
      </c>
      <c r="O75" s="232">
        <f>ROUND(E75*N75,2)</f>
        <v>0.02</v>
      </c>
      <c r="P75" s="232">
        <v>0</v>
      </c>
      <c r="Q75" s="232">
        <f>ROUND(E75*P75,2)</f>
        <v>0</v>
      </c>
      <c r="R75" s="232"/>
      <c r="S75" s="232" t="s">
        <v>296</v>
      </c>
      <c r="T75" s="233" t="s">
        <v>231</v>
      </c>
      <c r="U75" s="219">
        <v>0.34</v>
      </c>
      <c r="V75" s="219">
        <f>ROUND(E75*U75,2)</f>
        <v>2.0099999999999998</v>
      </c>
      <c r="W75" s="219"/>
      <c r="X75" s="219" t="s">
        <v>297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298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7" t="s">
        <v>390</v>
      </c>
      <c r="D76" s="253"/>
      <c r="E76" s="254">
        <v>5.93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300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27">
        <v>28</v>
      </c>
      <c r="B77" s="228" t="s">
        <v>391</v>
      </c>
      <c r="C77" s="246" t="s">
        <v>392</v>
      </c>
      <c r="D77" s="229" t="s">
        <v>352</v>
      </c>
      <c r="E77" s="230">
        <v>0.28599000000000002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32">
        <v>0</v>
      </c>
      <c r="O77" s="232">
        <f>ROUND(E77*N77,2)</f>
        <v>0</v>
      </c>
      <c r="P77" s="232">
        <v>0</v>
      </c>
      <c r="Q77" s="232">
        <f>ROUND(E77*P77,2)</f>
        <v>0</v>
      </c>
      <c r="R77" s="232"/>
      <c r="S77" s="232" t="s">
        <v>296</v>
      </c>
      <c r="T77" s="233" t="s">
        <v>231</v>
      </c>
      <c r="U77" s="219">
        <v>2.048</v>
      </c>
      <c r="V77" s="219">
        <f>ROUND(E77*U77,2)</f>
        <v>0.59</v>
      </c>
      <c r="W77" s="219"/>
      <c r="X77" s="219" t="s">
        <v>297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393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57" t="s">
        <v>379</v>
      </c>
      <c r="D78" s="253"/>
      <c r="E78" s="254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300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7" t="s">
        <v>394</v>
      </c>
      <c r="D79" s="253"/>
      <c r="E79" s="254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300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7" t="s">
        <v>395</v>
      </c>
      <c r="D80" s="253"/>
      <c r="E80" s="254">
        <v>0.28999999999999998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300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x14ac:dyDescent="0.2">
      <c r="A81" s="221" t="s">
        <v>225</v>
      </c>
      <c r="B81" s="222" t="s">
        <v>162</v>
      </c>
      <c r="C81" s="245" t="s">
        <v>163</v>
      </c>
      <c r="D81" s="223"/>
      <c r="E81" s="224"/>
      <c r="F81" s="225"/>
      <c r="G81" s="225">
        <f>SUMIF(AG82:AG158,"&lt;&gt;NOR",G82:G158)</f>
        <v>0</v>
      </c>
      <c r="H81" s="225"/>
      <c r="I81" s="225">
        <f>SUM(I82:I158)</f>
        <v>0</v>
      </c>
      <c r="J81" s="225"/>
      <c r="K81" s="225">
        <f>SUM(K82:K158)</f>
        <v>0</v>
      </c>
      <c r="L81" s="225"/>
      <c r="M81" s="225">
        <f>SUM(M82:M158)</f>
        <v>0</v>
      </c>
      <c r="N81" s="225"/>
      <c r="O81" s="225">
        <f>SUM(O82:O158)</f>
        <v>7.5</v>
      </c>
      <c r="P81" s="225"/>
      <c r="Q81" s="225">
        <f>SUM(Q82:Q158)</f>
        <v>0</v>
      </c>
      <c r="R81" s="225"/>
      <c r="S81" s="225"/>
      <c r="T81" s="226"/>
      <c r="U81" s="220"/>
      <c r="V81" s="220">
        <f>SUM(V82:V158)</f>
        <v>288.14</v>
      </c>
      <c r="W81" s="220"/>
      <c r="X81" s="220"/>
      <c r="AG81" t="s">
        <v>226</v>
      </c>
    </row>
    <row r="82" spans="1:60" ht="22.5" outlineLevel="1" x14ac:dyDescent="0.2">
      <c r="A82" s="227">
        <v>29</v>
      </c>
      <c r="B82" s="228" t="s">
        <v>396</v>
      </c>
      <c r="C82" s="246" t="s">
        <v>397</v>
      </c>
      <c r="D82" s="229" t="s">
        <v>368</v>
      </c>
      <c r="E82" s="230">
        <v>233.3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32">
        <v>0</v>
      </c>
      <c r="O82" s="232">
        <f>ROUND(E82*N82,2)</f>
        <v>0</v>
      </c>
      <c r="P82" s="232">
        <v>0</v>
      </c>
      <c r="Q82" s="232">
        <f>ROUND(E82*P82,2)</f>
        <v>0</v>
      </c>
      <c r="R82" s="232"/>
      <c r="S82" s="232" t="s">
        <v>296</v>
      </c>
      <c r="T82" s="233" t="s">
        <v>231</v>
      </c>
      <c r="U82" s="219">
        <v>0.26</v>
      </c>
      <c r="V82" s="219">
        <f>ROUND(E82*U82,2)</f>
        <v>60.66</v>
      </c>
      <c r="W82" s="219"/>
      <c r="X82" s="219" t="s">
        <v>297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298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7" t="s">
        <v>398</v>
      </c>
      <c r="D83" s="253"/>
      <c r="E83" s="254">
        <v>142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300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7" t="s">
        <v>399</v>
      </c>
      <c r="D84" s="253"/>
      <c r="E84" s="254">
        <v>47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300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57" t="s">
        <v>400</v>
      </c>
      <c r="D85" s="253"/>
      <c r="E85" s="254">
        <v>13.5</v>
      </c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300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7" t="s">
        <v>401</v>
      </c>
      <c r="D86" s="253"/>
      <c r="E86" s="254">
        <v>30.8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300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ht="22.5" outlineLevel="1" x14ac:dyDescent="0.2">
      <c r="A87" s="227">
        <v>30</v>
      </c>
      <c r="B87" s="228" t="s">
        <v>402</v>
      </c>
      <c r="C87" s="246" t="s">
        <v>403</v>
      </c>
      <c r="D87" s="229" t="s">
        <v>368</v>
      </c>
      <c r="E87" s="230">
        <v>51</v>
      </c>
      <c r="F87" s="231"/>
      <c r="G87" s="232">
        <f>ROUND(E87*F87,2)</f>
        <v>0</v>
      </c>
      <c r="H87" s="231"/>
      <c r="I87" s="232">
        <f>ROUND(E87*H87,2)</f>
        <v>0</v>
      </c>
      <c r="J87" s="231"/>
      <c r="K87" s="232">
        <f>ROUND(E87*J87,2)</f>
        <v>0</v>
      </c>
      <c r="L87" s="232">
        <v>21</v>
      </c>
      <c r="M87" s="232">
        <f>G87*(1+L87/100)</f>
        <v>0</v>
      </c>
      <c r="N87" s="232">
        <v>0</v>
      </c>
      <c r="O87" s="232">
        <f>ROUND(E87*N87,2)</f>
        <v>0</v>
      </c>
      <c r="P87" s="232">
        <v>0</v>
      </c>
      <c r="Q87" s="232">
        <f>ROUND(E87*P87,2)</f>
        <v>0</v>
      </c>
      <c r="R87" s="232"/>
      <c r="S87" s="232" t="s">
        <v>296</v>
      </c>
      <c r="T87" s="233" t="s">
        <v>231</v>
      </c>
      <c r="U87" s="219">
        <v>0.34</v>
      </c>
      <c r="V87" s="219">
        <f>ROUND(E87*U87,2)</f>
        <v>17.34</v>
      </c>
      <c r="W87" s="219"/>
      <c r="X87" s="219" t="s">
        <v>297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298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7" t="s">
        <v>404</v>
      </c>
      <c r="D88" s="253"/>
      <c r="E88" s="254">
        <v>4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300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7" t="s">
        <v>405</v>
      </c>
      <c r="D89" s="253"/>
      <c r="E89" s="254">
        <v>12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300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7" t="s">
        <v>406</v>
      </c>
      <c r="D90" s="253"/>
      <c r="E90" s="254">
        <v>32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300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7" t="s">
        <v>407</v>
      </c>
      <c r="D91" s="253"/>
      <c r="E91" s="254">
        <v>3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300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ht="22.5" outlineLevel="1" x14ac:dyDescent="0.2">
      <c r="A92" s="227">
        <v>31</v>
      </c>
      <c r="B92" s="228" t="s">
        <v>408</v>
      </c>
      <c r="C92" s="246" t="s">
        <v>409</v>
      </c>
      <c r="D92" s="229" t="s">
        <v>368</v>
      </c>
      <c r="E92" s="230">
        <v>127.5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21</v>
      </c>
      <c r="M92" s="232">
        <f>G92*(1+L92/100)</f>
        <v>0</v>
      </c>
      <c r="N92" s="232">
        <v>2.0000000000000001E-4</v>
      </c>
      <c r="O92" s="232">
        <f>ROUND(E92*N92,2)</f>
        <v>0.03</v>
      </c>
      <c r="P92" s="232">
        <v>0</v>
      </c>
      <c r="Q92" s="232">
        <f>ROUND(E92*P92,2)</f>
        <v>0</v>
      </c>
      <c r="R92" s="232"/>
      <c r="S92" s="232" t="s">
        <v>296</v>
      </c>
      <c r="T92" s="233" t="s">
        <v>231</v>
      </c>
      <c r="U92" s="219">
        <v>0.252</v>
      </c>
      <c r="V92" s="219">
        <f>ROUND(E92*U92,2)</f>
        <v>32.130000000000003</v>
      </c>
      <c r="W92" s="219"/>
      <c r="X92" s="219" t="s">
        <v>297</v>
      </c>
      <c r="Y92" s="210"/>
      <c r="Z92" s="210"/>
      <c r="AA92" s="210"/>
      <c r="AB92" s="210"/>
      <c r="AC92" s="210"/>
      <c r="AD92" s="210"/>
      <c r="AE92" s="210"/>
      <c r="AF92" s="210"/>
      <c r="AG92" s="210" t="s">
        <v>298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57" t="s">
        <v>410</v>
      </c>
      <c r="D93" s="253"/>
      <c r="E93" s="254">
        <v>98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300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7" t="s">
        <v>411</v>
      </c>
      <c r="D94" s="253"/>
      <c r="E94" s="254">
        <v>29.5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300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1" x14ac:dyDescent="0.2">
      <c r="A95" s="227">
        <v>32</v>
      </c>
      <c r="B95" s="228" t="s">
        <v>412</v>
      </c>
      <c r="C95" s="246" t="s">
        <v>413</v>
      </c>
      <c r="D95" s="229" t="s">
        <v>368</v>
      </c>
      <c r="E95" s="230">
        <v>65.599999999999994</v>
      </c>
      <c r="F95" s="231"/>
      <c r="G95" s="232">
        <f>ROUND(E95*F95,2)</f>
        <v>0</v>
      </c>
      <c r="H95" s="231"/>
      <c r="I95" s="232">
        <f>ROUND(E95*H95,2)</f>
        <v>0</v>
      </c>
      <c r="J95" s="231"/>
      <c r="K95" s="232">
        <f>ROUND(E95*J95,2)</f>
        <v>0</v>
      </c>
      <c r="L95" s="232">
        <v>21</v>
      </c>
      <c r="M95" s="232">
        <f>G95*(1+L95/100)</f>
        <v>0</v>
      </c>
      <c r="N95" s="232">
        <v>2.0000000000000001E-4</v>
      </c>
      <c r="O95" s="232">
        <f>ROUND(E95*N95,2)</f>
        <v>0.01</v>
      </c>
      <c r="P95" s="232">
        <v>0</v>
      </c>
      <c r="Q95" s="232">
        <f>ROUND(E95*P95,2)</f>
        <v>0</v>
      </c>
      <c r="R95" s="232"/>
      <c r="S95" s="232" t="s">
        <v>296</v>
      </c>
      <c r="T95" s="233" t="s">
        <v>231</v>
      </c>
      <c r="U95" s="219">
        <v>0.28499999999999998</v>
      </c>
      <c r="V95" s="219">
        <f>ROUND(E95*U95,2)</f>
        <v>18.7</v>
      </c>
      <c r="W95" s="219"/>
      <c r="X95" s="219" t="s">
        <v>297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298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7" t="s">
        <v>414</v>
      </c>
      <c r="D96" s="253"/>
      <c r="E96" s="254">
        <v>65.599999999999994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300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ht="22.5" outlineLevel="1" x14ac:dyDescent="0.2">
      <c r="A97" s="227">
        <v>33</v>
      </c>
      <c r="B97" s="228" t="s">
        <v>415</v>
      </c>
      <c r="C97" s="246" t="s">
        <v>416</v>
      </c>
      <c r="D97" s="229" t="s">
        <v>368</v>
      </c>
      <c r="E97" s="230">
        <v>34.5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32">
        <v>2.0000000000000001E-4</v>
      </c>
      <c r="O97" s="232">
        <f>ROUND(E97*N97,2)</f>
        <v>0.01</v>
      </c>
      <c r="P97" s="232">
        <v>0</v>
      </c>
      <c r="Q97" s="232">
        <f>ROUND(E97*P97,2)</f>
        <v>0</v>
      </c>
      <c r="R97" s="232"/>
      <c r="S97" s="232" t="s">
        <v>296</v>
      </c>
      <c r="T97" s="233" t="s">
        <v>231</v>
      </c>
      <c r="U97" s="219">
        <v>0.32100000000000001</v>
      </c>
      <c r="V97" s="219">
        <f>ROUND(E97*U97,2)</f>
        <v>11.07</v>
      </c>
      <c r="W97" s="219"/>
      <c r="X97" s="219" t="s">
        <v>297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298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7" t="s">
        <v>417</v>
      </c>
      <c r="D98" s="253"/>
      <c r="E98" s="254">
        <v>28.5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300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57" t="s">
        <v>418</v>
      </c>
      <c r="D99" s="253"/>
      <c r="E99" s="254">
        <v>6</v>
      </c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300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27">
        <v>34</v>
      </c>
      <c r="B100" s="228" t="s">
        <v>419</v>
      </c>
      <c r="C100" s="246" t="s">
        <v>420</v>
      </c>
      <c r="D100" s="229" t="s">
        <v>295</v>
      </c>
      <c r="E100" s="230">
        <v>3.4712000000000001</v>
      </c>
      <c r="F100" s="231"/>
      <c r="G100" s="232">
        <f>ROUND(E100*F100,2)</f>
        <v>0</v>
      </c>
      <c r="H100" s="231"/>
      <c r="I100" s="232">
        <f>ROUND(E100*H100,2)</f>
        <v>0</v>
      </c>
      <c r="J100" s="231"/>
      <c r="K100" s="232">
        <f>ROUND(E100*J100,2)</f>
        <v>0</v>
      </c>
      <c r="L100" s="232">
        <v>21</v>
      </c>
      <c r="M100" s="232">
        <f>G100*(1+L100/100)</f>
        <v>0</v>
      </c>
      <c r="N100" s="232">
        <v>1.549E-2</v>
      </c>
      <c r="O100" s="232">
        <f>ROUND(E100*N100,2)</f>
        <v>0.05</v>
      </c>
      <c r="P100" s="232">
        <v>0</v>
      </c>
      <c r="Q100" s="232">
        <f>ROUND(E100*P100,2)</f>
        <v>0</v>
      </c>
      <c r="R100" s="232"/>
      <c r="S100" s="232" t="s">
        <v>296</v>
      </c>
      <c r="T100" s="233" t="s">
        <v>231</v>
      </c>
      <c r="U100" s="219">
        <v>0</v>
      </c>
      <c r="V100" s="219">
        <f>ROUND(E100*U100,2)</f>
        <v>0</v>
      </c>
      <c r="W100" s="219"/>
      <c r="X100" s="219" t="s">
        <v>297</v>
      </c>
      <c r="Y100" s="210"/>
      <c r="Z100" s="210"/>
      <c r="AA100" s="210"/>
      <c r="AB100" s="210"/>
      <c r="AC100" s="210"/>
      <c r="AD100" s="210"/>
      <c r="AE100" s="210"/>
      <c r="AF100" s="210"/>
      <c r="AG100" s="210" t="s">
        <v>298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57" t="s">
        <v>421</v>
      </c>
      <c r="D101" s="253"/>
      <c r="E101" s="254">
        <v>1.02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300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7" t="s">
        <v>422</v>
      </c>
      <c r="D102" s="253"/>
      <c r="E102" s="254">
        <v>1.05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300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7" t="s">
        <v>423</v>
      </c>
      <c r="D103" s="253"/>
      <c r="E103" s="254">
        <v>0.88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300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7" t="s">
        <v>424</v>
      </c>
      <c r="D104" s="253"/>
      <c r="E104" s="254">
        <v>0.52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300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ht="33.75" outlineLevel="1" x14ac:dyDescent="0.2">
      <c r="A105" s="227">
        <v>35</v>
      </c>
      <c r="B105" s="228" t="s">
        <v>425</v>
      </c>
      <c r="C105" s="246" t="s">
        <v>426</v>
      </c>
      <c r="D105" s="229" t="s">
        <v>368</v>
      </c>
      <c r="E105" s="230">
        <v>36</v>
      </c>
      <c r="F105" s="231"/>
      <c r="G105" s="232">
        <f>ROUND(E105*F105,2)</f>
        <v>0</v>
      </c>
      <c r="H105" s="231"/>
      <c r="I105" s="232">
        <f>ROUND(E105*H105,2)</f>
        <v>0</v>
      </c>
      <c r="J105" s="231"/>
      <c r="K105" s="232">
        <f>ROUND(E105*J105,2)</f>
        <v>0</v>
      </c>
      <c r="L105" s="232">
        <v>21</v>
      </c>
      <c r="M105" s="232">
        <f>G105*(1+L105/100)</f>
        <v>0</v>
      </c>
      <c r="N105" s="232">
        <v>9.8999999999999999E-4</v>
      </c>
      <c r="O105" s="232">
        <f>ROUND(E105*N105,2)</f>
        <v>0.04</v>
      </c>
      <c r="P105" s="232">
        <v>0</v>
      </c>
      <c r="Q105" s="232">
        <f>ROUND(E105*P105,2)</f>
        <v>0</v>
      </c>
      <c r="R105" s="232"/>
      <c r="S105" s="232" t="s">
        <v>296</v>
      </c>
      <c r="T105" s="233" t="s">
        <v>231</v>
      </c>
      <c r="U105" s="219">
        <v>0.26200000000000001</v>
      </c>
      <c r="V105" s="219">
        <f>ROUND(E105*U105,2)</f>
        <v>9.43</v>
      </c>
      <c r="W105" s="219"/>
      <c r="X105" s="219" t="s">
        <v>297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298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7" t="s">
        <v>427</v>
      </c>
      <c r="D106" s="253"/>
      <c r="E106" s="254">
        <v>36</v>
      </c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0"/>
      <c r="Z106" s="210"/>
      <c r="AA106" s="210"/>
      <c r="AB106" s="210"/>
      <c r="AC106" s="210"/>
      <c r="AD106" s="210"/>
      <c r="AE106" s="210"/>
      <c r="AF106" s="210"/>
      <c r="AG106" s="210" t="s">
        <v>300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ht="33.75" outlineLevel="1" x14ac:dyDescent="0.2">
      <c r="A107" s="227">
        <v>36</v>
      </c>
      <c r="B107" s="228" t="s">
        <v>428</v>
      </c>
      <c r="C107" s="246" t="s">
        <v>429</v>
      </c>
      <c r="D107" s="229" t="s">
        <v>368</v>
      </c>
      <c r="E107" s="230">
        <v>142</v>
      </c>
      <c r="F107" s="231"/>
      <c r="G107" s="232">
        <f>ROUND(E107*F107,2)</f>
        <v>0</v>
      </c>
      <c r="H107" s="231"/>
      <c r="I107" s="232">
        <f>ROUND(E107*H107,2)</f>
        <v>0</v>
      </c>
      <c r="J107" s="231"/>
      <c r="K107" s="232">
        <f>ROUND(E107*J107,2)</f>
        <v>0</v>
      </c>
      <c r="L107" s="232">
        <v>21</v>
      </c>
      <c r="M107" s="232">
        <f>G107*(1+L107/100)</f>
        <v>0</v>
      </c>
      <c r="N107" s="232">
        <v>9.8999999999999999E-4</v>
      </c>
      <c r="O107" s="232">
        <f>ROUND(E107*N107,2)</f>
        <v>0.14000000000000001</v>
      </c>
      <c r="P107" s="232">
        <v>0</v>
      </c>
      <c r="Q107" s="232">
        <f>ROUND(E107*P107,2)</f>
        <v>0</v>
      </c>
      <c r="R107" s="232"/>
      <c r="S107" s="232" t="s">
        <v>296</v>
      </c>
      <c r="T107" s="233" t="s">
        <v>231</v>
      </c>
      <c r="U107" s="219">
        <v>0.45300000000000001</v>
      </c>
      <c r="V107" s="219">
        <f>ROUND(E107*U107,2)</f>
        <v>64.33</v>
      </c>
      <c r="W107" s="219"/>
      <c r="X107" s="219" t="s">
        <v>297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298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7" t="s">
        <v>430</v>
      </c>
      <c r="D108" s="253"/>
      <c r="E108" s="254">
        <v>99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300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57" t="s">
        <v>431</v>
      </c>
      <c r="D109" s="253"/>
      <c r="E109" s="254">
        <v>14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300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7" t="s">
        <v>432</v>
      </c>
      <c r="D110" s="253"/>
      <c r="E110" s="254">
        <v>21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300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7" t="s">
        <v>433</v>
      </c>
      <c r="D111" s="253"/>
      <c r="E111" s="254">
        <v>8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300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ht="33.75" outlineLevel="1" x14ac:dyDescent="0.2">
      <c r="A112" s="227">
        <v>37</v>
      </c>
      <c r="B112" s="228" t="s">
        <v>434</v>
      </c>
      <c r="C112" s="246" t="s">
        <v>435</v>
      </c>
      <c r="D112" s="229" t="s">
        <v>368</v>
      </c>
      <c r="E112" s="230">
        <v>32</v>
      </c>
      <c r="F112" s="231"/>
      <c r="G112" s="232">
        <f>ROUND(E112*F112,2)</f>
        <v>0</v>
      </c>
      <c r="H112" s="231"/>
      <c r="I112" s="232">
        <f>ROUND(E112*H112,2)</f>
        <v>0</v>
      </c>
      <c r="J112" s="231"/>
      <c r="K112" s="232">
        <f>ROUND(E112*J112,2)</f>
        <v>0</v>
      </c>
      <c r="L112" s="232">
        <v>21</v>
      </c>
      <c r="M112" s="232">
        <f>G112*(1+L112/100)</f>
        <v>0</v>
      </c>
      <c r="N112" s="232">
        <v>9.8999999999999999E-4</v>
      </c>
      <c r="O112" s="232">
        <f>ROUND(E112*N112,2)</f>
        <v>0.03</v>
      </c>
      <c r="P112" s="232">
        <v>0</v>
      </c>
      <c r="Q112" s="232">
        <f>ROUND(E112*P112,2)</f>
        <v>0</v>
      </c>
      <c r="R112" s="232"/>
      <c r="S112" s="232" t="s">
        <v>296</v>
      </c>
      <c r="T112" s="233" t="s">
        <v>231</v>
      </c>
      <c r="U112" s="219">
        <v>0.48899999999999999</v>
      </c>
      <c r="V112" s="219">
        <f>ROUND(E112*U112,2)</f>
        <v>15.65</v>
      </c>
      <c r="W112" s="219"/>
      <c r="X112" s="219" t="s">
        <v>297</v>
      </c>
      <c r="Y112" s="210"/>
      <c r="Z112" s="210"/>
      <c r="AA112" s="210"/>
      <c r="AB112" s="210"/>
      <c r="AC112" s="210"/>
      <c r="AD112" s="210"/>
      <c r="AE112" s="210"/>
      <c r="AF112" s="210"/>
      <c r="AG112" s="210" t="s">
        <v>298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57" t="s">
        <v>436</v>
      </c>
      <c r="D113" s="253"/>
      <c r="E113" s="254">
        <v>11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300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7" t="s">
        <v>437</v>
      </c>
      <c r="D114" s="253"/>
      <c r="E114" s="254">
        <v>9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300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7" t="s">
        <v>438</v>
      </c>
      <c r="D115" s="253"/>
      <c r="E115" s="254">
        <v>12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300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27">
        <v>38</v>
      </c>
      <c r="B116" s="228" t="s">
        <v>439</v>
      </c>
      <c r="C116" s="246" t="s">
        <v>440</v>
      </c>
      <c r="D116" s="229" t="s">
        <v>295</v>
      </c>
      <c r="E116" s="230">
        <v>8.8203800000000001</v>
      </c>
      <c r="F116" s="231"/>
      <c r="G116" s="232">
        <f>ROUND(E116*F116,2)</f>
        <v>0</v>
      </c>
      <c r="H116" s="231"/>
      <c r="I116" s="232">
        <f>ROUND(E116*H116,2)</f>
        <v>0</v>
      </c>
      <c r="J116" s="231"/>
      <c r="K116" s="232">
        <f>ROUND(E116*J116,2)</f>
        <v>0</v>
      </c>
      <c r="L116" s="232">
        <v>21</v>
      </c>
      <c r="M116" s="232">
        <f>G116*(1+L116/100)</f>
        <v>0</v>
      </c>
      <c r="N116" s="232">
        <v>2.3570000000000001E-2</v>
      </c>
      <c r="O116" s="232">
        <f>ROUND(E116*N116,2)</f>
        <v>0.21</v>
      </c>
      <c r="P116" s="232">
        <v>0</v>
      </c>
      <c r="Q116" s="232">
        <f>ROUND(E116*P116,2)</f>
        <v>0</v>
      </c>
      <c r="R116" s="232"/>
      <c r="S116" s="232" t="s">
        <v>296</v>
      </c>
      <c r="T116" s="233" t="s">
        <v>231</v>
      </c>
      <c r="U116" s="219">
        <v>0</v>
      </c>
      <c r="V116" s="219">
        <f>ROUND(E116*U116,2)</f>
        <v>0</v>
      </c>
      <c r="W116" s="219"/>
      <c r="X116" s="219" t="s">
        <v>297</v>
      </c>
      <c r="Y116" s="210"/>
      <c r="Z116" s="210"/>
      <c r="AA116" s="210"/>
      <c r="AB116" s="210"/>
      <c r="AC116" s="210"/>
      <c r="AD116" s="210"/>
      <c r="AE116" s="210"/>
      <c r="AF116" s="210"/>
      <c r="AG116" s="210" t="s">
        <v>298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57" t="s">
        <v>441</v>
      </c>
      <c r="D117" s="253"/>
      <c r="E117" s="254">
        <v>5.13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300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7" t="s">
        <v>442</v>
      </c>
      <c r="D118" s="253"/>
      <c r="E118" s="254">
        <v>3.69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300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ht="33.75" outlineLevel="1" x14ac:dyDescent="0.2">
      <c r="A119" s="227">
        <v>39</v>
      </c>
      <c r="B119" s="228" t="s">
        <v>443</v>
      </c>
      <c r="C119" s="246" t="s">
        <v>444</v>
      </c>
      <c r="D119" s="229" t="s">
        <v>344</v>
      </c>
      <c r="E119" s="230">
        <v>92.189629999999994</v>
      </c>
      <c r="F119" s="231"/>
      <c r="G119" s="232">
        <f>ROUND(E119*F119,2)</f>
        <v>0</v>
      </c>
      <c r="H119" s="231"/>
      <c r="I119" s="232">
        <f>ROUND(E119*H119,2)</f>
        <v>0</v>
      </c>
      <c r="J119" s="231"/>
      <c r="K119" s="232">
        <f>ROUND(E119*J119,2)</f>
        <v>0</v>
      </c>
      <c r="L119" s="232">
        <v>21</v>
      </c>
      <c r="M119" s="232">
        <f>G119*(1+L119/100)</f>
        <v>0</v>
      </c>
      <c r="N119" s="232">
        <v>1.426E-2</v>
      </c>
      <c r="O119" s="232">
        <f>ROUND(E119*N119,2)</f>
        <v>1.31</v>
      </c>
      <c r="P119" s="232">
        <v>0</v>
      </c>
      <c r="Q119" s="232">
        <f>ROUND(E119*P119,2)</f>
        <v>0</v>
      </c>
      <c r="R119" s="232"/>
      <c r="S119" s="232" t="s">
        <v>296</v>
      </c>
      <c r="T119" s="233" t="s">
        <v>231</v>
      </c>
      <c r="U119" s="219">
        <v>0.19600000000000001</v>
      </c>
      <c r="V119" s="219">
        <f>ROUND(E119*U119,2)</f>
        <v>18.07</v>
      </c>
      <c r="W119" s="219"/>
      <c r="X119" s="219" t="s">
        <v>297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298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7" t="s">
        <v>445</v>
      </c>
      <c r="D120" s="253"/>
      <c r="E120" s="254">
        <v>92.19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300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ht="22.5" outlineLevel="1" x14ac:dyDescent="0.2">
      <c r="A121" s="227">
        <v>40</v>
      </c>
      <c r="B121" s="228" t="s">
        <v>446</v>
      </c>
      <c r="C121" s="246" t="s">
        <v>447</v>
      </c>
      <c r="D121" s="229" t="s">
        <v>344</v>
      </c>
      <c r="E121" s="230">
        <v>499.01924000000002</v>
      </c>
      <c r="F121" s="231"/>
      <c r="G121" s="232">
        <f>ROUND(E121*F121,2)</f>
        <v>0</v>
      </c>
      <c r="H121" s="231"/>
      <c r="I121" s="232">
        <f>ROUND(E121*H121,2)</f>
        <v>0</v>
      </c>
      <c r="J121" s="231"/>
      <c r="K121" s="232">
        <f>ROUND(E121*J121,2)</f>
        <v>0</v>
      </c>
      <c r="L121" s="232">
        <v>21</v>
      </c>
      <c r="M121" s="232">
        <f>G121*(1+L121/100)</f>
        <v>0</v>
      </c>
      <c r="N121" s="232">
        <v>6.0000000000000002E-5</v>
      </c>
      <c r="O121" s="232">
        <f>ROUND(E121*N121,2)</f>
        <v>0.03</v>
      </c>
      <c r="P121" s="232">
        <v>0</v>
      </c>
      <c r="Q121" s="232">
        <f>ROUND(E121*P121,2)</f>
        <v>0</v>
      </c>
      <c r="R121" s="232"/>
      <c r="S121" s="232" t="s">
        <v>296</v>
      </c>
      <c r="T121" s="233" t="s">
        <v>231</v>
      </c>
      <c r="U121" s="219">
        <v>0</v>
      </c>
      <c r="V121" s="219">
        <f>ROUND(E121*U121,2)</f>
        <v>0</v>
      </c>
      <c r="W121" s="219"/>
      <c r="X121" s="219" t="s">
        <v>297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298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7" t="s">
        <v>448</v>
      </c>
      <c r="D122" s="253"/>
      <c r="E122" s="254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300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7" t="s">
        <v>449</v>
      </c>
      <c r="D123" s="253"/>
      <c r="E123" s="254">
        <v>25.34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300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7" t="s">
        <v>450</v>
      </c>
      <c r="D124" s="253"/>
      <c r="E124" s="254">
        <v>106.22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300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57" t="s">
        <v>451</v>
      </c>
      <c r="D125" s="253"/>
      <c r="E125" s="254">
        <v>14.4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300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7" t="s">
        <v>452</v>
      </c>
      <c r="D126" s="253"/>
      <c r="E126" s="254">
        <v>221.26</v>
      </c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300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8" t="s">
        <v>453</v>
      </c>
      <c r="D127" s="255"/>
      <c r="E127" s="256">
        <v>367.22</v>
      </c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300</v>
      </c>
      <c r="AH127" s="210">
        <v>1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7" t="s">
        <v>454</v>
      </c>
      <c r="D128" s="253"/>
      <c r="E128" s="254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300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7" t="s">
        <v>455</v>
      </c>
      <c r="D129" s="253"/>
      <c r="E129" s="254">
        <v>58.91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300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57" t="s">
        <v>456</v>
      </c>
      <c r="D130" s="253"/>
      <c r="E130" s="254">
        <v>37.520000000000003</v>
      </c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300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7" t="s">
        <v>457</v>
      </c>
      <c r="D131" s="253"/>
      <c r="E131" s="254">
        <v>24.29</v>
      </c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300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57" t="s">
        <v>458</v>
      </c>
      <c r="D132" s="253"/>
      <c r="E132" s="254">
        <v>11.09</v>
      </c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300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8" t="s">
        <v>453</v>
      </c>
      <c r="D133" s="255"/>
      <c r="E133" s="256">
        <v>131.80000000000001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300</v>
      </c>
      <c r="AH133" s="210">
        <v>1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ht="22.5" outlineLevel="1" x14ac:dyDescent="0.2">
      <c r="A134" s="227">
        <v>41</v>
      </c>
      <c r="B134" s="228" t="s">
        <v>459</v>
      </c>
      <c r="C134" s="246" t="s">
        <v>460</v>
      </c>
      <c r="D134" s="229" t="s">
        <v>344</v>
      </c>
      <c r="E134" s="230">
        <v>92.189629999999994</v>
      </c>
      <c r="F134" s="231"/>
      <c r="G134" s="232">
        <f>ROUND(E134*F134,2)</f>
        <v>0</v>
      </c>
      <c r="H134" s="231"/>
      <c r="I134" s="232">
        <f>ROUND(E134*H134,2)</f>
        <v>0</v>
      </c>
      <c r="J134" s="231"/>
      <c r="K134" s="232">
        <f>ROUND(E134*J134,2)</f>
        <v>0</v>
      </c>
      <c r="L134" s="232">
        <v>21</v>
      </c>
      <c r="M134" s="232">
        <f>G134*(1+L134/100)</f>
        <v>0</v>
      </c>
      <c r="N134" s="232">
        <v>6.9999999999999994E-5</v>
      </c>
      <c r="O134" s="232">
        <f>ROUND(E134*N134,2)</f>
        <v>0.01</v>
      </c>
      <c r="P134" s="232">
        <v>0</v>
      </c>
      <c r="Q134" s="232">
        <f>ROUND(E134*P134,2)</f>
        <v>0</v>
      </c>
      <c r="R134" s="232"/>
      <c r="S134" s="232" t="s">
        <v>296</v>
      </c>
      <c r="T134" s="233" t="s">
        <v>231</v>
      </c>
      <c r="U134" s="219">
        <v>0.29830000000000001</v>
      </c>
      <c r="V134" s="219">
        <f>ROUND(E134*U134,2)</f>
        <v>27.5</v>
      </c>
      <c r="W134" s="219"/>
      <c r="X134" s="219" t="s">
        <v>297</v>
      </c>
      <c r="Y134" s="210"/>
      <c r="Z134" s="210"/>
      <c r="AA134" s="210"/>
      <c r="AB134" s="210"/>
      <c r="AC134" s="210"/>
      <c r="AD134" s="210"/>
      <c r="AE134" s="210"/>
      <c r="AF134" s="210"/>
      <c r="AG134" s="210" t="s">
        <v>298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7" t="s">
        <v>445</v>
      </c>
      <c r="D135" s="253"/>
      <c r="E135" s="254">
        <v>92.19</v>
      </c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300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27">
        <v>42</v>
      </c>
      <c r="B136" s="228" t="s">
        <v>461</v>
      </c>
      <c r="C136" s="246" t="s">
        <v>462</v>
      </c>
      <c r="D136" s="229" t="s">
        <v>344</v>
      </c>
      <c r="E136" s="230">
        <v>1.3188</v>
      </c>
      <c r="F136" s="231"/>
      <c r="G136" s="232">
        <f>ROUND(E136*F136,2)</f>
        <v>0</v>
      </c>
      <c r="H136" s="231"/>
      <c r="I136" s="232">
        <f>ROUND(E136*H136,2)</f>
        <v>0</v>
      </c>
      <c r="J136" s="231"/>
      <c r="K136" s="232">
        <f>ROUND(E136*J136,2)</f>
        <v>0</v>
      </c>
      <c r="L136" s="232">
        <v>21</v>
      </c>
      <c r="M136" s="232">
        <f>G136*(1+L136/100)</f>
        <v>0</v>
      </c>
      <c r="N136" s="232">
        <v>0</v>
      </c>
      <c r="O136" s="232">
        <f>ROUND(E136*N136,2)</f>
        <v>0</v>
      </c>
      <c r="P136" s="232">
        <v>0</v>
      </c>
      <c r="Q136" s="232">
        <f>ROUND(E136*P136,2)</f>
        <v>0</v>
      </c>
      <c r="R136" s="232"/>
      <c r="S136" s="232" t="s">
        <v>296</v>
      </c>
      <c r="T136" s="233" t="s">
        <v>231</v>
      </c>
      <c r="U136" s="219">
        <v>0.1</v>
      </c>
      <c r="V136" s="219">
        <f>ROUND(E136*U136,2)</f>
        <v>0.13</v>
      </c>
      <c r="W136" s="219"/>
      <c r="X136" s="219" t="s">
        <v>297</v>
      </c>
      <c r="Y136" s="210"/>
      <c r="Z136" s="210"/>
      <c r="AA136" s="210"/>
      <c r="AB136" s="210"/>
      <c r="AC136" s="210"/>
      <c r="AD136" s="210"/>
      <c r="AE136" s="210"/>
      <c r="AF136" s="210"/>
      <c r="AG136" s="210" t="s">
        <v>298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7" t="s">
        <v>463</v>
      </c>
      <c r="D137" s="253"/>
      <c r="E137" s="254">
        <v>1.32</v>
      </c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300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ht="22.5" outlineLevel="1" x14ac:dyDescent="0.2">
      <c r="A138" s="237">
        <v>43</v>
      </c>
      <c r="B138" s="238" t="s">
        <v>464</v>
      </c>
      <c r="C138" s="249" t="s">
        <v>465</v>
      </c>
      <c r="D138" s="239" t="s">
        <v>371</v>
      </c>
      <c r="E138" s="240">
        <v>1</v>
      </c>
      <c r="F138" s="241"/>
      <c r="G138" s="242">
        <f>ROUND(E138*F138,2)</f>
        <v>0</v>
      </c>
      <c r="H138" s="241"/>
      <c r="I138" s="242">
        <f>ROUND(E138*H138,2)</f>
        <v>0</v>
      </c>
      <c r="J138" s="241"/>
      <c r="K138" s="242">
        <f>ROUND(E138*J138,2)</f>
        <v>0</v>
      </c>
      <c r="L138" s="242">
        <v>21</v>
      </c>
      <c r="M138" s="242">
        <f>G138*(1+L138/100)</f>
        <v>0</v>
      </c>
      <c r="N138" s="242">
        <v>0</v>
      </c>
      <c r="O138" s="242">
        <f>ROUND(E138*N138,2)</f>
        <v>0</v>
      </c>
      <c r="P138" s="242">
        <v>0</v>
      </c>
      <c r="Q138" s="242">
        <f>ROUND(E138*P138,2)</f>
        <v>0</v>
      </c>
      <c r="R138" s="242"/>
      <c r="S138" s="242" t="s">
        <v>230</v>
      </c>
      <c r="T138" s="243" t="s">
        <v>231</v>
      </c>
      <c r="U138" s="219">
        <v>0</v>
      </c>
      <c r="V138" s="219">
        <f>ROUND(E138*U138,2)</f>
        <v>0</v>
      </c>
      <c r="W138" s="219"/>
      <c r="X138" s="219" t="s">
        <v>297</v>
      </c>
      <c r="Y138" s="210"/>
      <c r="Z138" s="210"/>
      <c r="AA138" s="210"/>
      <c r="AB138" s="210"/>
      <c r="AC138" s="210"/>
      <c r="AD138" s="210"/>
      <c r="AE138" s="210"/>
      <c r="AF138" s="210"/>
      <c r="AG138" s="210" t="s">
        <v>298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37">
        <v>44</v>
      </c>
      <c r="B139" s="238" t="s">
        <v>466</v>
      </c>
      <c r="C139" s="249" t="s">
        <v>467</v>
      </c>
      <c r="D139" s="239" t="s">
        <v>371</v>
      </c>
      <c r="E139" s="240">
        <v>6</v>
      </c>
      <c r="F139" s="241"/>
      <c r="G139" s="242">
        <f>ROUND(E139*F139,2)</f>
        <v>0</v>
      </c>
      <c r="H139" s="241"/>
      <c r="I139" s="242">
        <f>ROUND(E139*H139,2)</f>
        <v>0</v>
      </c>
      <c r="J139" s="241"/>
      <c r="K139" s="242">
        <f>ROUND(E139*J139,2)</f>
        <v>0</v>
      </c>
      <c r="L139" s="242">
        <v>21</v>
      </c>
      <c r="M139" s="242">
        <f>G139*(1+L139/100)</f>
        <v>0</v>
      </c>
      <c r="N139" s="242">
        <v>0</v>
      </c>
      <c r="O139" s="242">
        <f>ROUND(E139*N139,2)</f>
        <v>0</v>
      </c>
      <c r="P139" s="242">
        <v>0</v>
      </c>
      <c r="Q139" s="242">
        <f>ROUND(E139*P139,2)</f>
        <v>0</v>
      </c>
      <c r="R139" s="242"/>
      <c r="S139" s="242" t="s">
        <v>230</v>
      </c>
      <c r="T139" s="243" t="s">
        <v>231</v>
      </c>
      <c r="U139" s="219">
        <v>0</v>
      </c>
      <c r="V139" s="219">
        <f>ROUND(E139*U139,2)</f>
        <v>0</v>
      </c>
      <c r="W139" s="219"/>
      <c r="X139" s="219" t="s">
        <v>297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298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27">
        <v>45</v>
      </c>
      <c r="B140" s="228" t="s">
        <v>468</v>
      </c>
      <c r="C140" s="246" t="s">
        <v>469</v>
      </c>
      <c r="D140" s="229" t="s">
        <v>344</v>
      </c>
      <c r="E140" s="230">
        <v>2</v>
      </c>
      <c r="F140" s="231"/>
      <c r="G140" s="232">
        <f>ROUND(E140*F140,2)</f>
        <v>0</v>
      </c>
      <c r="H140" s="231"/>
      <c r="I140" s="232">
        <f>ROUND(E140*H140,2)</f>
        <v>0</v>
      </c>
      <c r="J140" s="231"/>
      <c r="K140" s="232">
        <f>ROUND(E140*J140,2)</f>
        <v>0</v>
      </c>
      <c r="L140" s="232">
        <v>21</v>
      </c>
      <c r="M140" s="232">
        <f>G140*(1+L140/100)</f>
        <v>0</v>
      </c>
      <c r="N140" s="232">
        <v>2E-3</v>
      </c>
      <c r="O140" s="232">
        <f>ROUND(E140*N140,2)</f>
        <v>0</v>
      </c>
      <c r="P140" s="232">
        <v>0</v>
      </c>
      <c r="Q140" s="232">
        <f>ROUND(E140*P140,2)</f>
        <v>0</v>
      </c>
      <c r="R140" s="232" t="s">
        <v>470</v>
      </c>
      <c r="S140" s="232" t="s">
        <v>296</v>
      </c>
      <c r="T140" s="233" t="s">
        <v>231</v>
      </c>
      <c r="U140" s="219">
        <v>0</v>
      </c>
      <c r="V140" s="219">
        <f>ROUND(E140*U140,2)</f>
        <v>0</v>
      </c>
      <c r="W140" s="219"/>
      <c r="X140" s="219" t="s">
        <v>471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472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57" t="s">
        <v>473</v>
      </c>
      <c r="D141" s="253"/>
      <c r="E141" s="254">
        <v>2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300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27">
        <v>46</v>
      </c>
      <c r="B142" s="228" t="s">
        <v>474</v>
      </c>
      <c r="C142" s="246" t="s">
        <v>475</v>
      </c>
      <c r="D142" s="229" t="s">
        <v>295</v>
      </c>
      <c r="E142" s="230">
        <v>8.8581599999999998</v>
      </c>
      <c r="F142" s="231"/>
      <c r="G142" s="232">
        <f>ROUND(E142*F142,2)</f>
        <v>0</v>
      </c>
      <c r="H142" s="231"/>
      <c r="I142" s="232">
        <f>ROUND(E142*H142,2)</f>
        <v>0</v>
      </c>
      <c r="J142" s="231"/>
      <c r="K142" s="232">
        <f>ROUND(E142*J142,2)</f>
        <v>0</v>
      </c>
      <c r="L142" s="232">
        <v>21</v>
      </c>
      <c r="M142" s="232">
        <f>G142*(1+L142/100)</f>
        <v>0</v>
      </c>
      <c r="N142" s="232">
        <v>0.5</v>
      </c>
      <c r="O142" s="232">
        <f>ROUND(E142*N142,2)</f>
        <v>4.43</v>
      </c>
      <c r="P142" s="232">
        <v>0</v>
      </c>
      <c r="Q142" s="232">
        <f>ROUND(E142*P142,2)</f>
        <v>0</v>
      </c>
      <c r="R142" s="232"/>
      <c r="S142" s="232" t="s">
        <v>230</v>
      </c>
      <c r="T142" s="233" t="s">
        <v>231</v>
      </c>
      <c r="U142" s="219">
        <v>0</v>
      </c>
      <c r="V142" s="219">
        <f>ROUND(E142*U142,2)</f>
        <v>0</v>
      </c>
      <c r="W142" s="219"/>
      <c r="X142" s="219" t="s">
        <v>471</v>
      </c>
      <c r="Y142" s="210"/>
      <c r="Z142" s="210"/>
      <c r="AA142" s="210"/>
      <c r="AB142" s="210"/>
      <c r="AC142" s="210"/>
      <c r="AD142" s="210"/>
      <c r="AE142" s="210"/>
      <c r="AF142" s="210"/>
      <c r="AG142" s="210" t="s">
        <v>472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17"/>
      <c r="B143" s="218"/>
      <c r="C143" s="257" t="s">
        <v>448</v>
      </c>
      <c r="D143" s="253"/>
      <c r="E143" s="254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0"/>
      <c r="Z143" s="210"/>
      <c r="AA143" s="210"/>
      <c r="AB143" s="210"/>
      <c r="AC143" s="210"/>
      <c r="AD143" s="210"/>
      <c r="AE143" s="210"/>
      <c r="AF143" s="210"/>
      <c r="AG143" s="210" t="s">
        <v>300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57" t="s">
        <v>476</v>
      </c>
      <c r="D144" s="253"/>
      <c r="E144" s="254">
        <v>1.1299999999999999</v>
      </c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300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7" t="s">
        <v>477</v>
      </c>
      <c r="D145" s="253"/>
      <c r="E145" s="254">
        <v>4.12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300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57" t="s">
        <v>478</v>
      </c>
      <c r="D146" s="253"/>
      <c r="E146" s="254">
        <v>0.36</v>
      </c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0"/>
      <c r="Z146" s="210"/>
      <c r="AA146" s="210"/>
      <c r="AB146" s="210"/>
      <c r="AC146" s="210"/>
      <c r="AD146" s="210"/>
      <c r="AE146" s="210"/>
      <c r="AF146" s="210"/>
      <c r="AG146" s="210" t="s">
        <v>300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8" t="s">
        <v>453</v>
      </c>
      <c r="D147" s="255"/>
      <c r="E147" s="256">
        <v>5.61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300</v>
      </c>
      <c r="AH147" s="210">
        <v>1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17"/>
      <c r="B148" s="218"/>
      <c r="C148" s="257" t="s">
        <v>454</v>
      </c>
      <c r="D148" s="253"/>
      <c r="E148" s="254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0"/>
      <c r="Z148" s="210"/>
      <c r="AA148" s="210"/>
      <c r="AB148" s="210"/>
      <c r="AC148" s="210"/>
      <c r="AD148" s="210"/>
      <c r="AE148" s="210"/>
      <c r="AF148" s="210"/>
      <c r="AG148" s="210" t="s">
        <v>300</v>
      </c>
      <c r="AH148" s="210">
        <v>0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57" t="s">
        <v>479</v>
      </c>
      <c r="D149" s="253"/>
      <c r="E149" s="254">
        <v>1.1200000000000001</v>
      </c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0"/>
      <c r="Z149" s="210"/>
      <c r="AA149" s="210"/>
      <c r="AB149" s="210"/>
      <c r="AC149" s="210"/>
      <c r="AD149" s="210"/>
      <c r="AE149" s="210"/>
      <c r="AF149" s="210"/>
      <c r="AG149" s="210" t="s">
        <v>300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57" t="s">
        <v>480</v>
      </c>
      <c r="D150" s="253"/>
      <c r="E150" s="254">
        <v>1.1499999999999999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0"/>
      <c r="Z150" s="210"/>
      <c r="AA150" s="210"/>
      <c r="AB150" s="210"/>
      <c r="AC150" s="210"/>
      <c r="AD150" s="210"/>
      <c r="AE150" s="210"/>
      <c r="AF150" s="210"/>
      <c r="AG150" s="210" t="s">
        <v>300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57" t="s">
        <v>481</v>
      </c>
      <c r="D151" s="253"/>
      <c r="E151" s="254">
        <v>0.97</v>
      </c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0"/>
      <c r="Z151" s="210"/>
      <c r="AA151" s="210"/>
      <c r="AB151" s="210"/>
      <c r="AC151" s="210"/>
      <c r="AD151" s="210"/>
      <c r="AE151" s="210"/>
      <c r="AF151" s="210"/>
      <c r="AG151" s="210" t="s">
        <v>300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8" t="s">
        <v>453</v>
      </c>
      <c r="D152" s="255"/>
      <c r="E152" s="256">
        <v>3.25</v>
      </c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300</v>
      </c>
      <c r="AH152" s="210">
        <v>1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ht="22.5" outlineLevel="1" x14ac:dyDescent="0.2">
      <c r="A153" s="227">
        <v>47</v>
      </c>
      <c r="B153" s="228" t="s">
        <v>482</v>
      </c>
      <c r="C153" s="246" t="s">
        <v>483</v>
      </c>
      <c r="D153" s="229" t="s">
        <v>344</v>
      </c>
      <c r="E153" s="230">
        <v>106.01806999999999</v>
      </c>
      <c r="F153" s="231"/>
      <c r="G153" s="232">
        <f>ROUND(E153*F153,2)</f>
        <v>0</v>
      </c>
      <c r="H153" s="231"/>
      <c r="I153" s="232">
        <f>ROUND(E153*H153,2)</f>
        <v>0</v>
      </c>
      <c r="J153" s="231"/>
      <c r="K153" s="232">
        <f>ROUND(E153*J153,2)</f>
        <v>0</v>
      </c>
      <c r="L153" s="232">
        <v>21</v>
      </c>
      <c r="M153" s="232">
        <f>G153*(1+L153/100)</f>
        <v>0</v>
      </c>
      <c r="N153" s="232">
        <v>1.1299999999999999E-2</v>
      </c>
      <c r="O153" s="232">
        <f>ROUND(E153*N153,2)</f>
        <v>1.2</v>
      </c>
      <c r="P153" s="232">
        <v>0</v>
      </c>
      <c r="Q153" s="232">
        <f>ROUND(E153*P153,2)</f>
        <v>0</v>
      </c>
      <c r="R153" s="232" t="s">
        <v>470</v>
      </c>
      <c r="S153" s="232" t="s">
        <v>296</v>
      </c>
      <c r="T153" s="233" t="s">
        <v>231</v>
      </c>
      <c r="U153" s="219">
        <v>0</v>
      </c>
      <c r="V153" s="219">
        <f>ROUND(E153*U153,2)</f>
        <v>0</v>
      </c>
      <c r="W153" s="219"/>
      <c r="X153" s="219" t="s">
        <v>471</v>
      </c>
      <c r="Y153" s="210"/>
      <c r="Z153" s="210"/>
      <c r="AA153" s="210"/>
      <c r="AB153" s="210"/>
      <c r="AC153" s="210"/>
      <c r="AD153" s="210"/>
      <c r="AE153" s="210"/>
      <c r="AF153" s="210"/>
      <c r="AG153" s="210" t="s">
        <v>472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57" t="s">
        <v>484</v>
      </c>
      <c r="D154" s="253"/>
      <c r="E154" s="254">
        <v>106.02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300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27">
        <v>48</v>
      </c>
      <c r="B155" s="228" t="s">
        <v>485</v>
      </c>
      <c r="C155" s="246" t="s">
        <v>486</v>
      </c>
      <c r="D155" s="229" t="s">
        <v>352</v>
      </c>
      <c r="E155" s="230">
        <v>7.4971899999999998</v>
      </c>
      <c r="F155" s="231"/>
      <c r="G155" s="232">
        <f>ROUND(E155*F155,2)</f>
        <v>0</v>
      </c>
      <c r="H155" s="231"/>
      <c r="I155" s="232">
        <f>ROUND(E155*H155,2)</f>
        <v>0</v>
      </c>
      <c r="J155" s="231"/>
      <c r="K155" s="232">
        <f>ROUND(E155*J155,2)</f>
        <v>0</v>
      </c>
      <c r="L155" s="232">
        <v>21</v>
      </c>
      <c r="M155" s="232">
        <f>G155*(1+L155/100)</f>
        <v>0</v>
      </c>
      <c r="N155" s="232">
        <v>0</v>
      </c>
      <c r="O155" s="232">
        <f>ROUND(E155*N155,2)</f>
        <v>0</v>
      </c>
      <c r="P155" s="232">
        <v>0</v>
      </c>
      <c r="Q155" s="232">
        <f>ROUND(E155*P155,2)</f>
        <v>0</v>
      </c>
      <c r="R155" s="232"/>
      <c r="S155" s="232" t="s">
        <v>296</v>
      </c>
      <c r="T155" s="233" t="s">
        <v>231</v>
      </c>
      <c r="U155" s="219">
        <v>1.7509999999999999</v>
      </c>
      <c r="V155" s="219">
        <f>ROUND(E155*U155,2)</f>
        <v>13.13</v>
      </c>
      <c r="W155" s="219"/>
      <c r="X155" s="219" t="s">
        <v>297</v>
      </c>
      <c r="Y155" s="210"/>
      <c r="Z155" s="210"/>
      <c r="AA155" s="210"/>
      <c r="AB155" s="210"/>
      <c r="AC155" s="210"/>
      <c r="AD155" s="210"/>
      <c r="AE155" s="210"/>
      <c r="AF155" s="210"/>
      <c r="AG155" s="210" t="s">
        <v>393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57" t="s">
        <v>379</v>
      </c>
      <c r="D156" s="253"/>
      <c r="E156" s="254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0"/>
      <c r="Z156" s="210"/>
      <c r="AA156" s="210"/>
      <c r="AB156" s="210"/>
      <c r="AC156" s="210"/>
      <c r="AD156" s="210"/>
      <c r="AE156" s="210"/>
      <c r="AF156" s="210"/>
      <c r="AG156" s="210" t="s">
        <v>300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57" t="s">
        <v>487</v>
      </c>
      <c r="D157" s="253"/>
      <c r="E157" s="254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300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57" t="s">
        <v>488</v>
      </c>
      <c r="D158" s="253"/>
      <c r="E158" s="254">
        <v>7.5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0"/>
      <c r="Z158" s="210"/>
      <c r="AA158" s="210"/>
      <c r="AB158" s="210"/>
      <c r="AC158" s="210"/>
      <c r="AD158" s="210"/>
      <c r="AE158" s="210"/>
      <c r="AF158" s="210"/>
      <c r="AG158" s="210" t="s">
        <v>300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x14ac:dyDescent="0.2">
      <c r="A159" s="221" t="s">
        <v>225</v>
      </c>
      <c r="B159" s="222" t="s">
        <v>164</v>
      </c>
      <c r="C159" s="245" t="s">
        <v>165</v>
      </c>
      <c r="D159" s="223"/>
      <c r="E159" s="224"/>
      <c r="F159" s="225"/>
      <c r="G159" s="225">
        <f>SUMIF(AG160:AG180,"&lt;&gt;NOR",G160:G180)</f>
        <v>0</v>
      </c>
      <c r="H159" s="225"/>
      <c r="I159" s="225">
        <f>SUM(I160:I180)</f>
        <v>0</v>
      </c>
      <c r="J159" s="225"/>
      <c r="K159" s="225">
        <f>SUM(K160:K180)</f>
        <v>0</v>
      </c>
      <c r="L159" s="225"/>
      <c r="M159" s="225">
        <f>SUM(M160:M180)</f>
        <v>0</v>
      </c>
      <c r="N159" s="225"/>
      <c r="O159" s="225">
        <f>SUM(O160:O180)</f>
        <v>0.22000000000000003</v>
      </c>
      <c r="P159" s="225"/>
      <c r="Q159" s="225">
        <f>SUM(Q160:Q180)</f>
        <v>0</v>
      </c>
      <c r="R159" s="225"/>
      <c r="S159" s="225"/>
      <c r="T159" s="226"/>
      <c r="U159" s="220"/>
      <c r="V159" s="220">
        <f>SUM(V160:V180)</f>
        <v>35.82</v>
      </c>
      <c r="W159" s="220"/>
      <c r="X159" s="220"/>
      <c r="AG159" t="s">
        <v>226</v>
      </c>
    </row>
    <row r="160" spans="1:60" ht="22.5" outlineLevel="1" x14ac:dyDescent="0.2">
      <c r="A160" s="227">
        <v>49</v>
      </c>
      <c r="B160" s="228" t="s">
        <v>489</v>
      </c>
      <c r="C160" s="246" t="s">
        <v>490</v>
      </c>
      <c r="D160" s="229" t="s">
        <v>368</v>
      </c>
      <c r="E160" s="230">
        <v>15</v>
      </c>
      <c r="F160" s="231"/>
      <c r="G160" s="232">
        <f>ROUND(E160*F160,2)</f>
        <v>0</v>
      </c>
      <c r="H160" s="231"/>
      <c r="I160" s="232">
        <f>ROUND(E160*H160,2)</f>
        <v>0</v>
      </c>
      <c r="J160" s="231"/>
      <c r="K160" s="232">
        <f>ROUND(E160*J160,2)</f>
        <v>0</v>
      </c>
      <c r="L160" s="232">
        <v>21</v>
      </c>
      <c r="M160" s="232">
        <f>G160*(1+L160/100)</f>
        <v>0</v>
      </c>
      <c r="N160" s="232">
        <v>1.3799999999999999E-3</v>
      </c>
      <c r="O160" s="232">
        <f>ROUND(E160*N160,2)</f>
        <v>0.02</v>
      </c>
      <c r="P160" s="232">
        <v>0</v>
      </c>
      <c r="Q160" s="232">
        <f>ROUND(E160*P160,2)</f>
        <v>0</v>
      </c>
      <c r="R160" s="232"/>
      <c r="S160" s="232" t="s">
        <v>296</v>
      </c>
      <c r="T160" s="233" t="s">
        <v>231</v>
      </c>
      <c r="U160" s="219">
        <v>0.307</v>
      </c>
      <c r="V160" s="219">
        <f>ROUND(E160*U160,2)</f>
        <v>4.6100000000000003</v>
      </c>
      <c r="W160" s="219"/>
      <c r="X160" s="219" t="s">
        <v>297</v>
      </c>
      <c r="Y160" s="210"/>
      <c r="Z160" s="210"/>
      <c r="AA160" s="210"/>
      <c r="AB160" s="210"/>
      <c r="AC160" s="210"/>
      <c r="AD160" s="210"/>
      <c r="AE160" s="210"/>
      <c r="AF160" s="210"/>
      <c r="AG160" s="210" t="s">
        <v>298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57" t="s">
        <v>491</v>
      </c>
      <c r="D161" s="253"/>
      <c r="E161" s="254">
        <v>15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300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ht="22.5" outlineLevel="1" x14ac:dyDescent="0.2">
      <c r="A162" s="227">
        <v>50</v>
      </c>
      <c r="B162" s="228" t="s">
        <v>492</v>
      </c>
      <c r="C162" s="246" t="s">
        <v>493</v>
      </c>
      <c r="D162" s="229" t="s">
        <v>368</v>
      </c>
      <c r="E162" s="230">
        <v>6</v>
      </c>
      <c r="F162" s="231"/>
      <c r="G162" s="232">
        <f>ROUND(E162*F162,2)</f>
        <v>0</v>
      </c>
      <c r="H162" s="231"/>
      <c r="I162" s="232">
        <f>ROUND(E162*H162,2)</f>
        <v>0</v>
      </c>
      <c r="J162" s="231"/>
      <c r="K162" s="232">
        <f>ROUND(E162*J162,2)</f>
        <v>0</v>
      </c>
      <c r="L162" s="232">
        <v>21</v>
      </c>
      <c r="M162" s="232">
        <f>G162*(1+L162/100)</f>
        <v>0</v>
      </c>
      <c r="N162" s="232">
        <v>3.2599999999999999E-3</v>
      </c>
      <c r="O162" s="232">
        <f>ROUND(E162*N162,2)</f>
        <v>0.02</v>
      </c>
      <c r="P162" s="232">
        <v>0</v>
      </c>
      <c r="Q162" s="232">
        <f>ROUND(E162*P162,2)</f>
        <v>0</v>
      </c>
      <c r="R162" s="232"/>
      <c r="S162" s="232" t="s">
        <v>296</v>
      </c>
      <c r="T162" s="233" t="s">
        <v>231</v>
      </c>
      <c r="U162" s="219">
        <v>0.32690000000000002</v>
      </c>
      <c r="V162" s="219">
        <f>ROUND(E162*U162,2)</f>
        <v>1.96</v>
      </c>
      <c r="W162" s="219"/>
      <c r="X162" s="219" t="s">
        <v>297</v>
      </c>
      <c r="Y162" s="210"/>
      <c r="Z162" s="210"/>
      <c r="AA162" s="210"/>
      <c r="AB162" s="210"/>
      <c r="AC162" s="210"/>
      <c r="AD162" s="210"/>
      <c r="AE162" s="210"/>
      <c r="AF162" s="210"/>
      <c r="AG162" s="210" t="s">
        <v>298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57" t="s">
        <v>494</v>
      </c>
      <c r="D163" s="253"/>
      <c r="E163" s="254">
        <v>6</v>
      </c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0"/>
      <c r="Z163" s="210"/>
      <c r="AA163" s="210"/>
      <c r="AB163" s="210"/>
      <c r="AC163" s="210"/>
      <c r="AD163" s="210"/>
      <c r="AE163" s="210"/>
      <c r="AF163" s="210"/>
      <c r="AG163" s="210" t="s">
        <v>300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ht="22.5" outlineLevel="1" x14ac:dyDescent="0.2">
      <c r="A164" s="227">
        <v>51</v>
      </c>
      <c r="B164" s="228" t="s">
        <v>495</v>
      </c>
      <c r="C164" s="246" t="s">
        <v>496</v>
      </c>
      <c r="D164" s="229" t="s">
        <v>368</v>
      </c>
      <c r="E164" s="230">
        <v>10</v>
      </c>
      <c r="F164" s="231"/>
      <c r="G164" s="232">
        <f>ROUND(E164*F164,2)</f>
        <v>0</v>
      </c>
      <c r="H164" s="231"/>
      <c r="I164" s="232">
        <f>ROUND(E164*H164,2)</f>
        <v>0</v>
      </c>
      <c r="J164" s="231"/>
      <c r="K164" s="232">
        <f>ROUND(E164*J164,2)</f>
        <v>0</v>
      </c>
      <c r="L164" s="232">
        <v>21</v>
      </c>
      <c r="M164" s="232">
        <f>G164*(1+L164/100)</f>
        <v>0</v>
      </c>
      <c r="N164" s="232">
        <v>3.1700000000000001E-3</v>
      </c>
      <c r="O164" s="232">
        <f>ROUND(E164*N164,2)</f>
        <v>0.03</v>
      </c>
      <c r="P164" s="232">
        <v>0</v>
      </c>
      <c r="Q164" s="232">
        <f>ROUND(E164*P164,2)</f>
        <v>0</v>
      </c>
      <c r="R164" s="232"/>
      <c r="S164" s="232" t="s">
        <v>296</v>
      </c>
      <c r="T164" s="233" t="s">
        <v>231</v>
      </c>
      <c r="U164" s="219">
        <v>0.219</v>
      </c>
      <c r="V164" s="219">
        <f>ROUND(E164*U164,2)</f>
        <v>2.19</v>
      </c>
      <c r="W164" s="219"/>
      <c r="X164" s="219" t="s">
        <v>297</v>
      </c>
      <c r="Y164" s="210"/>
      <c r="Z164" s="210"/>
      <c r="AA164" s="210"/>
      <c r="AB164" s="210"/>
      <c r="AC164" s="210"/>
      <c r="AD164" s="210"/>
      <c r="AE164" s="210"/>
      <c r="AF164" s="210"/>
      <c r="AG164" s="210" t="s">
        <v>298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7"/>
      <c r="B165" s="218"/>
      <c r="C165" s="257" t="s">
        <v>497</v>
      </c>
      <c r="D165" s="253"/>
      <c r="E165" s="254">
        <v>10</v>
      </c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0"/>
      <c r="Z165" s="210"/>
      <c r="AA165" s="210"/>
      <c r="AB165" s="210"/>
      <c r="AC165" s="210"/>
      <c r="AD165" s="210"/>
      <c r="AE165" s="210"/>
      <c r="AF165" s="210"/>
      <c r="AG165" s="210" t="s">
        <v>300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ht="22.5" outlineLevel="1" x14ac:dyDescent="0.2">
      <c r="A166" s="227">
        <v>52</v>
      </c>
      <c r="B166" s="228" t="s">
        <v>498</v>
      </c>
      <c r="C166" s="246" t="s">
        <v>499</v>
      </c>
      <c r="D166" s="229" t="s">
        <v>368</v>
      </c>
      <c r="E166" s="230">
        <v>15</v>
      </c>
      <c r="F166" s="231"/>
      <c r="G166" s="232">
        <f>ROUND(E166*F166,2)</f>
        <v>0</v>
      </c>
      <c r="H166" s="231"/>
      <c r="I166" s="232">
        <f>ROUND(E166*H166,2)</f>
        <v>0</v>
      </c>
      <c r="J166" s="231"/>
      <c r="K166" s="232">
        <f>ROUND(E166*J166,2)</f>
        <v>0</v>
      </c>
      <c r="L166" s="232">
        <v>21</v>
      </c>
      <c r="M166" s="232">
        <f>G166*(1+L166/100)</f>
        <v>0</v>
      </c>
      <c r="N166" s="232">
        <v>2.3999999999999998E-3</v>
      </c>
      <c r="O166" s="232">
        <f>ROUND(E166*N166,2)</f>
        <v>0.04</v>
      </c>
      <c r="P166" s="232">
        <v>0</v>
      </c>
      <c r="Q166" s="232">
        <f>ROUND(E166*P166,2)</f>
        <v>0</v>
      </c>
      <c r="R166" s="232"/>
      <c r="S166" s="232" t="s">
        <v>296</v>
      </c>
      <c r="T166" s="233" t="s">
        <v>231</v>
      </c>
      <c r="U166" s="219">
        <v>0.26</v>
      </c>
      <c r="V166" s="219">
        <f>ROUND(E166*U166,2)</f>
        <v>3.9</v>
      </c>
      <c r="W166" s="219"/>
      <c r="X166" s="219" t="s">
        <v>297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298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57" t="s">
        <v>500</v>
      </c>
      <c r="D167" s="253"/>
      <c r="E167" s="254">
        <v>15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300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22.5" outlineLevel="1" x14ac:dyDescent="0.2">
      <c r="A168" s="227">
        <v>53</v>
      </c>
      <c r="B168" s="228" t="s">
        <v>501</v>
      </c>
      <c r="C168" s="246" t="s">
        <v>502</v>
      </c>
      <c r="D168" s="229" t="s">
        <v>371</v>
      </c>
      <c r="E168" s="230">
        <v>3</v>
      </c>
      <c r="F168" s="231"/>
      <c r="G168" s="232">
        <f>ROUND(E168*F168,2)</f>
        <v>0</v>
      </c>
      <c r="H168" s="231"/>
      <c r="I168" s="232">
        <f>ROUND(E168*H168,2)</f>
        <v>0</v>
      </c>
      <c r="J168" s="231"/>
      <c r="K168" s="232">
        <f>ROUND(E168*J168,2)</f>
        <v>0</v>
      </c>
      <c r="L168" s="232">
        <v>21</v>
      </c>
      <c r="M168" s="232">
        <f>G168*(1+L168/100)</f>
        <v>0</v>
      </c>
      <c r="N168" s="232">
        <v>4.0000000000000002E-4</v>
      </c>
      <c r="O168" s="232">
        <f>ROUND(E168*N168,2)</f>
        <v>0</v>
      </c>
      <c r="P168" s="232">
        <v>0</v>
      </c>
      <c r="Q168" s="232">
        <f>ROUND(E168*P168,2)</f>
        <v>0</v>
      </c>
      <c r="R168" s="232"/>
      <c r="S168" s="232" t="s">
        <v>296</v>
      </c>
      <c r="T168" s="233" t="s">
        <v>231</v>
      </c>
      <c r="U168" s="219">
        <v>0.41</v>
      </c>
      <c r="V168" s="219">
        <f>ROUND(E168*U168,2)</f>
        <v>1.23</v>
      </c>
      <c r="W168" s="219"/>
      <c r="X168" s="219" t="s">
        <v>297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298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57" t="s">
        <v>503</v>
      </c>
      <c r="D169" s="253"/>
      <c r="E169" s="254">
        <v>3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300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27">
        <v>54</v>
      </c>
      <c r="B170" s="228" t="s">
        <v>504</v>
      </c>
      <c r="C170" s="246" t="s">
        <v>505</v>
      </c>
      <c r="D170" s="229" t="s">
        <v>368</v>
      </c>
      <c r="E170" s="230">
        <v>36</v>
      </c>
      <c r="F170" s="231"/>
      <c r="G170" s="232">
        <f>ROUND(E170*F170,2)</f>
        <v>0</v>
      </c>
      <c r="H170" s="231"/>
      <c r="I170" s="232">
        <f>ROUND(E170*H170,2)</f>
        <v>0</v>
      </c>
      <c r="J170" s="231"/>
      <c r="K170" s="232">
        <f>ROUND(E170*J170,2)</f>
        <v>0</v>
      </c>
      <c r="L170" s="232">
        <v>21</v>
      </c>
      <c r="M170" s="232">
        <f>G170*(1+L170/100)</f>
        <v>0</v>
      </c>
      <c r="N170" s="232">
        <v>1.5299999999999999E-3</v>
      </c>
      <c r="O170" s="232">
        <f>ROUND(E170*N170,2)</f>
        <v>0.06</v>
      </c>
      <c r="P170" s="232">
        <v>0</v>
      </c>
      <c r="Q170" s="232">
        <f>ROUND(E170*P170,2)</f>
        <v>0</v>
      </c>
      <c r="R170" s="232"/>
      <c r="S170" s="232" t="s">
        <v>230</v>
      </c>
      <c r="T170" s="233" t="s">
        <v>231</v>
      </c>
      <c r="U170" s="219">
        <v>0.24</v>
      </c>
      <c r="V170" s="219">
        <f>ROUND(E170*U170,2)</f>
        <v>8.64</v>
      </c>
      <c r="W170" s="219"/>
      <c r="X170" s="219" t="s">
        <v>297</v>
      </c>
      <c r="Y170" s="210"/>
      <c r="Z170" s="210"/>
      <c r="AA170" s="210"/>
      <c r="AB170" s="210"/>
      <c r="AC170" s="210"/>
      <c r="AD170" s="210"/>
      <c r="AE170" s="210"/>
      <c r="AF170" s="210"/>
      <c r="AG170" s="210" t="s">
        <v>298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57" t="s">
        <v>506</v>
      </c>
      <c r="D171" s="253"/>
      <c r="E171" s="254">
        <v>36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300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27">
        <v>55</v>
      </c>
      <c r="B172" s="228" t="s">
        <v>507</v>
      </c>
      <c r="C172" s="246" t="s">
        <v>508</v>
      </c>
      <c r="D172" s="229" t="s">
        <v>368</v>
      </c>
      <c r="E172" s="230">
        <v>6.5940000000000003</v>
      </c>
      <c r="F172" s="231"/>
      <c r="G172" s="232">
        <f>ROUND(E172*F172,2)</f>
        <v>0</v>
      </c>
      <c r="H172" s="231"/>
      <c r="I172" s="232">
        <f>ROUND(E172*H172,2)</f>
        <v>0</v>
      </c>
      <c r="J172" s="231"/>
      <c r="K172" s="232">
        <f>ROUND(E172*J172,2)</f>
        <v>0</v>
      </c>
      <c r="L172" s="232">
        <v>21</v>
      </c>
      <c r="M172" s="232">
        <f>G172*(1+L172/100)</f>
        <v>0</v>
      </c>
      <c r="N172" s="232">
        <v>8.7000000000000001E-4</v>
      </c>
      <c r="O172" s="232">
        <f>ROUND(E172*N172,2)</f>
        <v>0.01</v>
      </c>
      <c r="P172" s="232">
        <v>0</v>
      </c>
      <c r="Q172" s="232">
        <f>ROUND(E172*P172,2)</f>
        <v>0</v>
      </c>
      <c r="R172" s="232"/>
      <c r="S172" s="232" t="s">
        <v>230</v>
      </c>
      <c r="T172" s="233" t="s">
        <v>231</v>
      </c>
      <c r="U172" s="219">
        <v>0.28000000000000003</v>
      </c>
      <c r="V172" s="219">
        <f>ROUND(E172*U172,2)</f>
        <v>1.85</v>
      </c>
      <c r="W172" s="219"/>
      <c r="X172" s="219" t="s">
        <v>297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298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57" t="s">
        <v>509</v>
      </c>
      <c r="D173" s="253"/>
      <c r="E173" s="254">
        <v>3.77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300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57" t="s">
        <v>510</v>
      </c>
      <c r="D174" s="253"/>
      <c r="E174" s="254">
        <v>2.83</v>
      </c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300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27">
        <v>56</v>
      </c>
      <c r="B175" s="228" t="s">
        <v>511</v>
      </c>
      <c r="C175" s="246" t="s">
        <v>512</v>
      </c>
      <c r="D175" s="229" t="s">
        <v>368</v>
      </c>
      <c r="E175" s="230">
        <v>34</v>
      </c>
      <c r="F175" s="231"/>
      <c r="G175" s="232">
        <f>ROUND(E175*F175,2)</f>
        <v>0</v>
      </c>
      <c r="H175" s="231"/>
      <c r="I175" s="232">
        <f>ROUND(E175*H175,2)</f>
        <v>0</v>
      </c>
      <c r="J175" s="231"/>
      <c r="K175" s="232">
        <f>ROUND(E175*J175,2)</f>
        <v>0</v>
      </c>
      <c r="L175" s="232">
        <v>21</v>
      </c>
      <c r="M175" s="232">
        <f>G175*(1+L175/100)</f>
        <v>0</v>
      </c>
      <c r="N175" s="232">
        <v>1.23E-3</v>
      </c>
      <c r="O175" s="232">
        <f>ROUND(E175*N175,2)</f>
        <v>0.04</v>
      </c>
      <c r="P175" s="232">
        <v>0</v>
      </c>
      <c r="Q175" s="232">
        <f>ROUND(E175*P175,2)</f>
        <v>0</v>
      </c>
      <c r="R175" s="232"/>
      <c r="S175" s="232" t="s">
        <v>230</v>
      </c>
      <c r="T175" s="233" t="s">
        <v>231</v>
      </c>
      <c r="U175" s="219">
        <v>0.307</v>
      </c>
      <c r="V175" s="219">
        <f>ROUND(E175*U175,2)</f>
        <v>10.44</v>
      </c>
      <c r="W175" s="219"/>
      <c r="X175" s="219" t="s">
        <v>297</v>
      </c>
      <c r="Y175" s="210"/>
      <c r="Z175" s="210"/>
      <c r="AA175" s="210"/>
      <c r="AB175" s="210"/>
      <c r="AC175" s="210"/>
      <c r="AD175" s="210"/>
      <c r="AE175" s="210"/>
      <c r="AF175" s="210"/>
      <c r="AG175" s="210" t="s">
        <v>298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57" t="s">
        <v>513</v>
      </c>
      <c r="D176" s="253"/>
      <c r="E176" s="254">
        <v>34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0"/>
      <c r="Z176" s="210"/>
      <c r="AA176" s="210"/>
      <c r="AB176" s="210"/>
      <c r="AC176" s="210"/>
      <c r="AD176" s="210"/>
      <c r="AE176" s="210"/>
      <c r="AF176" s="210"/>
      <c r="AG176" s="210" t="s">
        <v>300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27">
        <v>57</v>
      </c>
      <c r="B177" s="228" t="s">
        <v>514</v>
      </c>
      <c r="C177" s="246" t="s">
        <v>515</v>
      </c>
      <c r="D177" s="229" t="s">
        <v>352</v>
      </c>
      <c r="E177" s="230">
        <v>0.21179999999999999</v>
      </c>
      <c r="F177" s="231"/>
      <c r="G177" s="232">
        <f>ROUND(E177*F177,2)</f>
        <v>0</v>
      </c>
      <c r="H177" s="231"/>
      <c r="I177" s="232">
        <f>ROUND(E177*H177,2)</f>
        <v>0</v>
      </c>
      <c r="J177" s="231"/>
      <c r="K177" s="232">
        <f>ROUND(E177*J177,2)</f>
        <v>0</v>
      </c>
      <c r="L177" s="232">
        <v>21</v>
      </c>
      <c r="M177" s="232">
        <f>G177*(1+L177/100)</f>
        <v>0</v>
      </c>
      <c r="N177" s="232">
        <v>0</v>
      </c>
      <c r="O177" s="232">
        <f>ROUND(E177*N177,2)</f>
        <v>0</v>
      </c>
      <c r="P177" s="232">
        <v>0</v>
      </c>
      <c r="Q177" s="232">
        <f>ROUND(E177*P177,2)</f>
        <v>0</v>
      </c>
      <c r="R177" s="232"/>
      <c r="S177" s="232" t="s">
        <v>296</v>
      </c>
      <c r="T177" s="233" t="s">
        <v>231</v>
      </c>
      <c r="U177" s="219">
        <v>4.7370000000000001</v>
      </c>
      <c r="V177" s="219">
        <f>ROUND(E177*U177,2)</f>
        <v>1</v>
      </c>
      <c r="W177" s="219"/>
      <c r="X177" s="219" t="s">
        <v>297</v>
      </c>
      <c r="Y177" s="210"/>
      <c r="Z177" s="210"/>
      <c r="AA177" s="210"/>
      <c r="AB177" s="210"/>
      <c r="AC177" s="210"/>
      <c r="AD177" s="210"/>
      <c r="AE177" s="210"/>
      <c r="AF177" s="210"/>
      <c r="AG177" s="210" t="s">
        <v>393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57" t="s">
        <v>379</v>
      </c>
      <c r="D178" s="253"/>
      <c r="E178" s="254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0"/>
      <c r="Z178" s="210"/>
      <c r="AA178" s="210"/>
      <c r="AB178" s="210"/>
      <c r="AC178" s="210"/>
      <c r="AD178" s="210"/>
      <c r="AE178" s="210"/>
      <c r="AF178" s="210"/>
      <c r="AG178" s="210" t="s">
        <v>300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7" t="s">
        <v>516</v>
      </c>
      <c r="D179" s="253"/>
      <c r="E179" s="254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300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7"/>
      <c r="B180" s="218"/>
      <c r="C180" s="257" t="s">
        <v>517</v>
      </c>
      <c r="D180" s="253"/>
      <c r="E180" s="254">
        <v>0.21</v>
      </c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0"/>
      <c r="Z180" s="210"/>
      <c r="AA180" s="210"/>
      <c r="AB180" s="210"/>
      <c r="AC180" s="210"/>
      <c r="AD180" s="210"/>
      <c r="AE180" s="210"/>
      <c r="AF180" s="210"/>
      <c r="AG180" s="210" t="s">
        <v>300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x14ac:dyDescent="0.2">
      <c r="A181" s="221" t="s">
        <v>225</v>
      </c>
      <c r="B181" s="222" t="s">
        <v>168</v>
      </c>
      <c r="C181" s="245" t="s">
        <v>169</v>
      </c>
      <c r="D181" s="223"/>
      <c r="E181" s="224"/>
      <c r="F181" s="225"/>
      <c r="G181" s="225">
        <f>SUMIF(AG182:AG187,"&lt;&gt;NOR",G182:G187)</f>
        <v>0</v>
      </c>
      <c r="H181" s="225"/>
      <c r="I181" s="225">
        <f>SUM(I182:I187)</f>
        <v>0</v>
      </c>
      <c r="J181" s="225"/>
      <c r="K181" s="225">
        <f>SUM(K182:K187)</f>
        <v>0</v>
      </c>
      <c r="L181" s="225"/>
      <c r="M181" s="225">
        <f>SUM(M182:M187)</f>
        <v>0</v>
      </c>
      <c r="N181" s="225"/>
      <c r="O181" s="225">
        <f>SUM(O182:O187)</f>
        <v>0</v>
      </c>
      <c r="P181" s="225"/>
      <c r="Q181" s="225">
        <f>SUM(Q182:Q187)</f>
        <v>0</v>
      </c>
      <c r="R181" s="225"/>
      <c r="S181" s="225"/>
      <c r="T181" s="226"/>
      <c r="U181" s="220"/>
      <c r="V181" s="220">
        <f>SUM(V182:V187)</f>
        <v>0</v>
      </c>
      <c r="W181" s="220"/>
      <c r="X181" s="220"/>
      <c r="AG181" t="s">
        <v>226</v>
      </c>
    </row>
    <row r="182" spans="1:60" outlineLevel="1" x14ac:dyDescent="0.2">
      <c r="A182" s="237">
        <v>58</v>
      </c>
      <c r="B182" s="238" t="s">
        <v>518</v>
      </c>
      <c r="C182" s="249" t="s">
        <v>519</v>
      </c>
      <c r="D182" s="239" t="s">
        <v>371</v>
      </c>
      <c r="E182" s="240">
        <v>4</v>
      </c>
      <c r="F182" s="241"/>
      <c r="G182" s="242">
        <f>ROUND(E182*F182,2)</f>
        <v>0</v>
      </c>
      <c r="H182" s="241"/>
      <c r="I182" s="242">
        <f>ROUND(E182*H182,2)</f>
        <v>0</v>
      </c>
      <c r="J182" s="241"/>
      <c r="K182" s="242">
        <f>ROUND(E182*J182,2)</f>
        <v>0</v>
      </c>
      <c r="L182" s="242">
        <v>21</v>
      </c>
      <c r="M182" s="242">
        <f>G182*(1+L182/100)</f>
        <v>0</v>
      </c>
      <c r="N182" s="242">
        <v>0</v>
      </c>
      <c r="O182" s="242">
        <f>ROUND(E182*N182,2)</f>
        <v>0</v>
      </c>
      <c r="P182" s="242">
        <v>0</v>
      </c>
      <c r="Q182" s="242">
        <f>ROUND(E182*P182,2)</f>
        <v>0</v>
      </c>
      <c r="R182" s="242"/>
      <c r="S182" s="242" t="s">
        <v>230</v>
      </c>
      <c r="T182" s="243" t="s">
        <v>231</v>
      </c>
      <c r="U182" s="219">
        <v>0</v>
      </c>
      <c r="V182" s="219">
        <f>ROUND(E182*U182,2)</f>
        <v>0</v>
      </c>
      <c r="W182" s="219"/>
      <c r="X182" s="219" t="s">
        <v>297</v>
      </c>
      <c r="Y182" s="210"/>
      <c r="Z182" s="210"/>
      <c r="AA182" s="210"/>
      <c r="AB182" s="210"/>
      <c r="AC182" s="210"/>
      <c r="AD182" s="210"/>
      <c r="AE182" s="210"/>
      <c r="AF182" s="210"/>
      <c r="AG182" s="210" t="s">
        <v>298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37">
        <v>59</v>
      </c>
      <c r="B183" s="238" t="s">
        <v>520</v>
      </c>
      <c r="C183" s="249" t="s">
        <v>521</v>
      </c>
      <c r="D183" s="239" t="s">
        <v>371</v>
      </c>
      <c r="E183" s="240">
        <v>1</v>
      </c>
      <c r="F183" s="241"/>
      <c r="G183" s="242">
        <f>ROUND(E183*F183,2)</f>
        <v>0</v>
      </c>
      <c r="H183" s="241"/>
      <c r="I183" s="242">
        <f>ROUND(E183*H183,2)</f>
        <v>0</v>
      </c>
      <c r="J183" s="241"/>
      <c r="K183" s="242">
        <f>ROUND(E183*J183,2)</f>
        <v>0</v>
      </c>
      <c r="L183" s="242">
        <v>21</v>
      </c>
      <c r="M183" s="242">
        <f>G183*(1+L183/100)</f>
        <v>0</v>
      </c>
      <c r="N183" s="242">
        <v>0</v>
      </c>
      <c r="O183" s="242">
        <f>ROUND(E183*N183,2)</f>
        <v>0</v>
      </c>
      <c r="P183" s="242">
        <v>0</v>
      </c>
      <c r="Q183" s="242">
        <f>ROUND(E183*P183,2)</f>
        <v>0</v>
      </c>
      <c r="R183" s="242"/>
      <c r="S183" s="242" t="s">
        <v>230</v>
      </c>
      <c r="T183" s="243" t="s">
        <v>231</v>
      </c>
      <c r="U183" s="219">
        <v>0</v>
      </c>
      <c r="V183" s="219">
        <f>ROUND(E183*U183,2)</f>
        <v>0</v>
      </c>
      <c r="W183" s="219"/>
      <c r="X183" s="219" t="s">
        <v>297</v>
      </c>
      <c r="Y183" s="210"/>
      <c r="Z183" s="210"/>
      <c r="AA183" s="210"/>
      <c r="AB183" s="210"/>
      <c r="AC183" s="210"/>
      <c r="AD183" s="210"/>
      <c r="AE183" s="210"/>
      <c r="AF183" s="210"/>
      <c r="AG183" s="210" t="s">
        <v>298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27">
        <v>60</v>
      </c>
      <c r="B184" s="228" t="s">
        <v>522</v>
      </c>
      <c r="C184" s="246" t="s">
        <v>523</v>
      </c>
      <c r="D184" s="229" t="s">
        <v>0</v>
      </c>
      <c r="E184" s="230">
        <v>535</v>
      </c>
      <c r="F184" s="231"/>
      <c r="G184" s="232">
        <f>ROUND(E184*F184,2)</f>
        <v>0</v>
      </c>
      <c r="H184" s="231"/>
      <c r="I184" s="232">
        <f>ROUND(E184*H184,2)</f>
        <v>0</v>
      </c>
      <c r="J184" s="231"/>
      <c r="K184" s="232">
        <f>ROUND(E184*J184,2)</f>
        <v>0</v>
      </c>
      <c r="L184" s="232">
        <v>21</v>
      </c>
      <c r="M184" s="232">
        <f>G184*(1+L184/100)</f>
        <v>0</v>
      </c>
      <c r="N184" s="232">
        <v>0</v>
      </c>
      <c r="O184" s="232">
        <f>ROUND(E184*N184,2)</f>
        <v>0</v>
      </c>
      <c r="P184" s="232">
        <v>0</v>
      </c>
      <c r="Q184" s="232">
        <f>ROUND(E184*P184,2)</f>
        <v>0</v>
      </c>
      <c r="R184" s="232"/>
      <c r="S184" s="232" t="s">
        <v>230</v>
      </c>
      <c r="T184" s="233" t="s">
        <v>231</v>
      </c>
      <c r="U184" s="219">
        <v>0</v>
      </c>
      <c r="V184" s="219">
        <f>ROUND(E184*U184,2)</f>
        <v>0</v>
      </c>
      <c r="W184" s="219"/>
      <c r="X184" s="219" t="s">
        <v>297</v>
      </c>
      <c r="Y184" s="210"/>
      <c r="Z184" s="210"/>
      <c r="AA184" s="210"/>
      <c r="AB184" s="210"/>
      <c r="AC184" s="210"/>
      <c r="AD184" s="210"/>
      <c r="AE184" s="210"/>
      <c r="AF184" s="210"/>
      <c r="AG184" s="210" t="s">
        <v>393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57" t="s">
        <v>524</v>
      </c>
      <c r="D185" s="253"/>
      <c r="E185" s="254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0"/>
      <c r="Z185" s="210"/>
      <c r="AA185" s="210"/>
      <c r="AB185" s="210"/>
      <c r="AC185" s="210"/>
      <c r="AD185" s="210"/>
      <c r="AE185" s="210"/>
      <c r="AF185" s="210"/>
      <c r="AG185" s="210" t="s">
        <v>300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17"/>
      <c r="B186" s="218"/>
      <c r="C186" s="257" t="s">
        <v>525</v>
      </c>
      <c r="D186" s="253"/>
      <c r="E186" s="254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0"/>
      <c r="Z186" s="210"/>
      <c r="AA186" s="210"/>
      <c r="AB186" s="210"/>
      <c r="AC186" s="210"/>
      <c r="AD186" s="210"/>
      <c r="AE186" s="210"/>
      <c r="AF186" s="210"/>
      <c r="AG186" s="210" t="s">
        <v>300</v>
      </c>
      <c r="AH186" s="210">
        <v>0</v>
      </c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17"/>
      <c r="B187" s="218"/>
      <c r="C187" s="257" t="s">
        <v>526</v>
      </c>
      <c r="D187" s="253"/>
      <c r="E187" s="254">
        <v>535</v>
      </c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0"/>
      <c r="Z187" s="210"/>
      <c r="AA187" s="210"/>
      <c r="AB187" s="210"/>
      <c r="AC187" s="210"/>
      <c r="AD187" s="210"/>
      <c r="AE187" s="210"/>
      <c r="AF187" s="210"/>
      <c r="AG187" s="210" t="s">
        <v>300</v>
      </c>
      <c r="AH187" s="210">
        <v>0</v>
      </c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x14ac:dyDescent="0.2">
      <c r="A188" s="221" t="s">
        <v>225</v>
      </c>
      <c r="B188" s="222" t="s">
        <v>170</v>
      </c>
      <c r="C188" s="245" t="s">
        <v>171</v>
      </c>
      <c r="D188" s="223"/>
      <c r="E188" s="224"/>
      <c r="F188" s="225"/>
      <c r="G188" s="225">
        <f>SUMIF(AG189:AG196,"&lt;&gt;NOR",G189:G196)</f>
        <v>0</v>
      </c>
      <c r="H188" s="225"/>
      <c r="I188" s="225">
        <f>SUM(I189:I196)</f>
        <v>0</v>
      </c>
      <c r="J188" s="225"/>
      <c r="K188" s="225">
        <f>SUM(K189:K196)</f>
        <v>0</v>
      </c>
      <c r="L188" s="225"/>
      <c r="M188" s="225">
        <f>SUM(M189:M196)</f>
        <v>0</v>
      </c>
      <c r="N188" s="225"/>
      <c r="O188" s="225">
        <f>SUM(O189:O196)</f>
        <v>0</v>
      </c>
      <c r="P188" s="225"/>
      <c r="Q188" s="225">
        <f>SUM(Q189:Q196)</f>
        <v>0</v>
      </c>
      <c r="R188" s="225"/>
      <c r="S188" s="225"/>
      <c r="T188" s="226"/>
      <c r="U188" s="220"/>
      <c r="V188" s="220">
        <f>SUM(V189:V196)</f>
        <v>0</v>
      </c>
      <c r="W188" s="220"/>
      <c r="X188" s="220"/>
      <c r="AG188" t="s">
        <v>226</v>
      </c>
    </row>
    <row r="189" spans="1:60" ht="22.5" outlineLevel="1" x14ac:dyDescent="0.2">
      <c r="A189" s="227">
        <v>61</v>
      </c>
      <c r="B189" s="228" t="s">
        <v>527</v>
      </c>
      <c r="C189" s="246" t="s">
        <v>528</v>
      </c>
      <c r="D189" s="229" t="s">
        <v>371</v>
      </c>
      <c r="E189" s="230">
        <v>2</v>
      </c>
      <c r="F189" s="231"/>
      <c r="G189" s="232">
        <f>ROUND(E189*F189,2)</f>
        <v>0</v>
      </c>
      <c r="H189" s="231"/>
      <c r="I189" s="232">
        <f>ROUND(E189*H189,2)</f>
        <v>0</v>
      </c>
      <c r="J189" s="231"/>
      <c r="K189" s="232">
        <f>ROUND(E189*J189,2)</f>
        <v>0</v>
      </c>
      <c r="L189" s="232">
        <v>21</v>
      </c>
      <c r="M189" s="232">
        <f>G189*(1+L189/100)</f>
        <v>0</v>
      </c>
      <c r="N189" s="232">
        <v>0</v>
      </c>
      <c r="O189" s="232">
        <f>ROUND(E189*N189,2)</f>
        <v>0</v>
      </c>
      <c r="P189" s="232">
        <v>0</v>
      </c>
      <c r="Q189" s="232">
        <f>ROUND(E189*P189,2)</f>
        <v>0</v>
      </c>
      <c r="R189" s="232"/>
      <c r="S189" s="232" t="s">
        <v>230</v>
      </c>
      <c r="T189" s="233" t="s">
        <v>231</v>
      </c>
      <c r="U189" s="219">
        <v>0</v>
      </c>
      <c r="V189" s="219">
        <f>ROUND(E189*U189,2)</f>
        <v>0</v>
      </c>
      <c r="W189" s="219"/>
      <c r="X189" s="219" t="s">
        <v>297</v>
      </c>
      <c r="Y189" s="210"/>
      <c r="Z189" s="210"/>
      <c r="AA189" s="210"/>
      <c r="AB189" s="210"/>
      <c r="AC189" s="210"/>
      <c r="AD189" s="210"/>
      <c r="AE189" s="210"/>
      <c r="AF189" s="210"/>
      <c r="AG189" s="210" t="s">
        <v>298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17"/>
      <c r="B190" s="218"/>
      <c r="C190" s="257" t="s">
        <v>529</v>
      </c>
      <c r="D190" s="253"/>
      <c r="E190" s="254">
        <v>2</v>
      </c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0"/>
      <c r="Z190" s="210"/>
      <c r="AA190" s="210"/>
      <c r="AB190" s="210"/>
      <c r="AC190" s="210"/>
      <c r="AD190" s="210"/>
      <c r="AE190" s="210"/>
      <c r="AF190" s="210"/>
      <c r="AG190" s="210" t="s">
        <v>300</v>
      </c>
      <c r="AH190" s="210">
        <v>0</v>
      </c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ht="22.5" outlineLevel="1" x14ac:dyDescent="0.2">
      <c r="A191" s="227">
        <v>62</v>
      </c>
      <c r="B191" s="228" t="s">
        <v>530</v>
      </c>
      <c r="C191" s="246" t="s">
        <v>531</v>
      </c>
      <c r="D191" s="229" t="s">
        <v>371</v>
      </c>
      <c r="E191" s="230">
        <v>12</v>
      </c>
      <c r="F191" s="231"/>
      <c r="G191" s="232">
        <f>ROUND(E191*F191,2)</f>
        <v>0</v>
      </c>
      <c r="H191" s="231"/>
      <c r="I191" s="232">
        <f>ROUND(E191*H191,2)</f>
        <v>0</v>
      </c>
      <c r="J191" s="231"/>
      <c r="K191" s="232">
        <f>ROUND(E191*J191,2)</f>
        <v>0</v>
      </c>
      <c r="L191" s="232">
        <v>21</v>
      </c>
      <c r="M191" s="232">
        <f>G191*(1+L191/100)</f>
        <v>0</v>
      </c>
      <c r="N191" s="232">
        <v>0</v>
      </c>
      <c r="O191" s="232">
        <f>ROUND(E191*N191,2)</f>
        <v>0</v>
      </c>
      <c r="P191" s="232">
        <v>0</v>
      </c>
      <c r="Q191" s="232">
        <f>ROUND(E191*P191,2)</f>
        <v>0</v>
      </c>
      <c r="R191" s="232"/>
      <c r="S191" s="232" t="s">
        <v>230</v>
      </c>
      <c r="T191" s="233" t="s">
        <v>231</v>
      </c>
      <c r="U191" s="219">
        <v>0</v>
      </c>
      <c r="V191" s="219">
        <f>ROUND(E191*U191,2)</f>
        <v>0</v>
      </c>
      <c r="W191" s="219"/>
      <c r="X191" s="219" t="s">
        <v>297</v>
      </c>
      <c r="Y191" s="210"/>
      <c r="Z191" s="210"/>
      <c r="AA191" s="210"/>
      <c r="AB191" s="210"/>
      <c r="AC191" s="210"/>
      <c r="AD191" s="210"/>
      <c r="AE191" s="210"/>
      <c r="AF191" s="210"/>
      <c r="AG191" s="210" t="s">
        <v>298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57" t="s">
        <v>532</v>
      </c>
      <c r="D192" s="253"/>
      <c r="E192" s="254">
        <v>12</v>
      </c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0"/>
      <c r="Z192" s="210"/>
      <c r="AA192" s="210"/>
      <c r="AB192" s="210"/>
      <c r="AC192" s="210"/>
      <c r="AD192" s="210"/>
      <c r="AE192" s="210"/>
      <c r="AF192" s="210"/>
      <c r="AG192" s="210" t="s">
        <v>300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27">
        <v>63</v>
      </c>
      <c r="B193" s="228" t="s">
        <v>533</v>
      </c>
      <c r="C193" s="246" t="s">
        <v>534</v>
      </c>
      <c r="D193" s="229" t="s">
        <v>0</v>
      </c>
      <c r="E193" s="230">
        <v>440</v>
      </c>
      <c r="F193" s="231"/>
      <c r="G193" s="232">
        <f>ROUND(E193*F193,2)</f>
        <v>0</v>
      </c>
      <c r="H193" s="231"/>
      <c r="I193" s="232">
        <f>ROUND(E193*H193,2)</f>
        <v>0</v>
      </c>
      <c r="J193" s="231"/>
      <c r="K193" s="232">
        <f>ROUND(E193*J193,2)</f>
        <v>0</v>
      </c>
      <c r="L193" s="232">
        <v>21</v>
      </c>
      <c r="M193" s="232">
        <f>G193*(1+L193/100)</f>
        <v>0</v>
      </c>
      <c r="N193" s="232">
        <v>0</v>
      </c>
      <c r="O193" s="232">
        <f>ROUND(E193*N193,2)</f>
        <v>0</v>
      </c>
      <c r="P193" s="232">
        <v>0</v>
      </c>
      <c r="Q193" s="232">
        <f>ROUND(E193*P193,2)</f>
        <v>0</v>
      </c>
      <c r="R193" s="232"/>
      <c r="S193" s="232" t="s">
        <v>296</v>
      </c>
      <c r="T193" s="233" t="s">
        <v>231</v>
      </c>
      <c r="U193" s="219">
        <v>0</v>
      </c>
      <c r="V193" s="219">
        <f>ROUND(E193*U193,2)</f>
        <v>0</v>
      </c>
      <c r="W193" s="219"/>
      <c r="X193" s="219" t="s">
        <v>297</v>
      </c>
      <c r="Y193" s="210"/>
      <c r="Z193" s="210"/>
      <c r="AA193" s="210"/>
      <c r="AB193" s="210"/>
      <c r="AC193" s="210"/>
      <c r="AD193" s="210"/>
      <c r="AE193" s="210"/>
      <c r="AF193" s="210"/>
      <c r="AG193" s="210" t="s">
        <v>393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57" t="s">
        <v>524</v>
      </c>
      <c r="D194" s="253"/>
      <c r="E194" s="254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0"/>
      <c r="Z194" s="210"/>
      <c r="AA194" s="210"/>
      <c r="AB194" s="210"/>
      <c r="AC194" s="210"/>
      <c r="AD194" s="210"/>
      <c r="AE194" s="210"/>
      <c r="AF194" s="210"/>
      <c r="AG194" s="210" t="s">
        <v>300</v>
      </c>
      <c r="AH194" s="210">
        <v>0</v>
      </c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17"/>
      <c r="B195" s="218"/>
      <c r="C195" s="257" t="s">
        <v>535</v>
      </c>
      <c r="D195" s="253"/>
      <c r="E195" s="254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0"/>
      <c r="Z195" s="210"/>
      <c r="AA195" s="210"/>
      <c r="AB195" s="210"/>
      <c r="AC195" s="210"/>
      <c r="AD195" s="210"/>
      <c r="AE195" s="210"/>
      <c r="AF195" s="210"/>
      <c r="AG195" s="210" t="s">
        <v>300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57" t="s">
        <v>536</v>
      </c>
      <c r="D196" s="253"/>
      <c r="E196" s="254">
        <v>440</v>
      </c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300</v>
      </c>
      <c r="AH196" s="210">
        <v>0</v>
      </c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x14ac:dyDescent="0.2">
      <c r="A197" s="221" t="s">
        <v>225</v>
      </c>
      <c r="B197" s="222" t="s">
        <v>172</v>
      </c>
      <c r="C197" s="245" t="s">
        <v>173</v>
      </c>
      <c r="D197" s="223"/>
      <c r="E197" s="224"/>
      <c r="F197" s="225"/>
      <c r="G197" s="225">
        <f>SUMIF(AG198:AG208,"&lt;&gt;NOR",G198:G208)</f>
        <v>0</v>
      </c>
      <c r="H197" s="225"/>
      <c r="I197" s="225">
        <f>SUM(I198:I208)</f>
        <v>0</v>
      </c>
      <c r="J197" s="225"/>
      <c r="K197" s="225">
        <f>SUM(K198:K208)</f>
        <v>0</v>
      </c>
      <c r="L197" s="225"/>
      <c r="M197" s="225">
        <f>SUM(M198:M208)</f>
        <v>0</v>
      </c>
      <c r="N197" s="225"/>
      <c r="O197" s="225">
        <f>SUM(O198:O208)</f>
        <v>3.17</v>
      </c>
      <c r="P197" s="225"/>
      <c r="Q197" s="225">
        <f>SUM(Q198:Q208)</f>
        <v>0</v>
      </c>
      <c r="R197" s="225"/>
      <c r="S197" s="225"/>
      <c r="T197" s="226"/>
      <c r="U197" s="220"/>
      <c r="V197" s="220">
        <f>SUM(V198:V208)</f>
        <v>57.52</v>
      </c>
      <c r="W197" s="220"/>
      <c r="X197" s="220"/>
      <c r="AG197" t="s">
        <v>226</v>
      </c>
    </row>
    <row r="198" spans="1:60" ht="22.5" outlineLevel="1" x14ac:dyDescent="0.2">
      <c r="A198" s="227">
        <v>64</v>
      </c>
      <c r="B198" s="228" t="s">
        <v>537</v>
      </c>
      <c r="C198" s="246" t="s">
        <v>538</v>
      </c>
      <c r="D198" s="229" t="s">
        <v>344</v>
      </c>
      <c r="E198" s="230">
        <v>126.982</v>
      </c>
      <c r="F198" s="231"/>
      <c r="G198" s="232">
        <f>ROUND(E198*F198,2)</f>
        <v>0</v>
      </c>
      <c r="H198" s="231"/>
      <c r="I198" s="232">
        <f>ROUND(E198*H198,2)</f>
        <v>0</v>
      </c>
      <c r="J198" s="231"/>
      <c r="K198" s="232">
        <f>ROUND(E198*J198,2)</f>
        <v>0</v>
      </c>
      <c r="L198" s="232">
        <v>21</v>
      </c>
      <c r="M198" s="232">
        <f>G198*(1+L198/100)</f>
        <v>0</v>
      </c>
      <c r="N198" s="232">
        <v>1.8000000000000001E-4</v>
      </c>
      <c r="O198" s="232">
        <f>ROUND(E198*N198,2)</f>
        <v>0.02</v>
      </c>
      <c r="P198" s="232">
        <v>0</v>
      </c>
      <c r="Q198" s="232">
        <f>ROUND(E198*P198,2)</f>
        <v>0</v>
      </c>
      <c r="R198" s="232"/>
      <c r="S198" s="232" t="s">
        <v>296</v>
      </c>
      <c r="T198" s="233" t="s">
        <v>231</v>
      </c>
      <c r="U198" s="219">
        <v>0.45300000000000001</v>
      </c>
      <c r="V198" s="219">
        <f>ROUND(E198*U198,2)</f>
        <v>57.52</v>
      </c>
      <c r="W198" s="219"/>
      <c r="X198" s="219" t="s">
        <v>297</v>
      </c>
      <c r="Y198" s="210"/>
      <c r="Z198" s="210"/>
      <c r="AA198" s="210"/>
      <c r="AB198" s="210"/>
      <c r="AC198" s="210"/>
      <c r="AD198" s="210"/>
      <c r="AE198" s="210"/>
      <c r="AF198" s="210"/>
      <c r="AG198" s="210" t="s">
        <v>298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17"/>
      <c r="B199" s="218"/>
      <c r="C199" s="257" t="s">
        <v>539</v>
      </c>
      <c r="D199" s="253"/>
      <c r="E199" s="254">
        <v>38.5</v>
      </c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0"/>
      <c r="Z199" s="210"/>
      <c r="AA199" s="210"/>
      <c r="AB199" s="210"/>
      <c r="AC199" s="210"/>
      <c r="AD199" s="210"/>
      <c r="AE199" s="210"/>
      <c r="AF199" s="210"/>
      <c r="AG199" s="210" t="s">
        <v>300</v>
      </c>
      <c r="AH199" s="210">
        <v>0</v>
      </c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57" t="s">
        <v>540</v>
      </c>
      <c r="D200" s="253"/>
      <c r="E200" s="254">
        <v>83.25</v>
      </c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0"/>
      <c r="Z200" s="210"/>
      <c r="AA200" s="210"/>
      <c r="AB200" s="210"/>
      <c r="AC200" s="210"/>
      <c r="AD200" s="210"/>
      <c r="AE200" s="210"/>
      <c r="AF200" s="210"/>
      <c r="AG200" s="210" t="s">
        <v>300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/>
      <c r="B201" s="218"/>
      <c r="C201" s="257" t="s">
        <v>541</v>
      </c>
      <c r="D201" s="253"/>
      <c r="E201" s="254">
        <v>5.23</v>
      </c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0"/>
      <c r="Z201" s="210"/>
      <c r="AA201" s="210"/>
      <c r="AB201" s="210"/>
      <c r="AC201" s="210"/>
      <c r="AD201" s="210"/>
      <c r="AE201" s="210"/>
      <c r="AF201" s="210"/>
      <c r="AG201" s="210" t="s">
        <v>300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37">
        <v>65</v>
      </c>
      <c r="B202" s="238" t="s">
        <v>542</v>
      </c>
      <c r="C202" s="249" t="s">
        <v>543</v>
      </c>
      <c r="D202" s="239" t="s">
        <v>371</v>
      </c>
      <c r="E202" s="240">
        <v>6</v>
      </c>
      <c r="F202" s="241"/>
      <c r="G202" s="242">
        <f>ROUND(E202*F202,2)</f>
        <v>0</v>
      </c>
      <c r="H202" s="241"/>
      <c r="I202" s="242">
        <f>ROUND(E202*H202,2)</f>
        <v>0</v>
      </c>
      <c r="J202" s="241"/>
      <c r="K202" s="242">
        <f>ROUND(E202*J202,2)</f>
        <v>0</v>
      </c>
      <c r="L202" s="242">
        <v>21</v>
      </c>
      <c r="M202" s="242">
        <f>G202*(1+L202/100)</f>
        <v>0</v>
      </c>
      <c r="N202" s="242">
        <v>0</v>
      </c>
      <c r="O202" s="242">
        <f>ROUND(E202*N202,2)</f>
        <v>0</v>
      </c>
      <c r="P202" s="242">
        <v>0</v>
      </c>
      <c r="Q202" s="242">
        <f>ROUND(E202*P202,2)</f>
        <v>0</v>
      </c>
      <c r="R202" s="242"/>
      <c r="S202" s="242" t="s">
        <v>230</v>
      </c>
      <c r="T202" s="243" t="s">
        <v>231</v>
      </c>
      <c r="U202" s="219">
        <v>0</v>
      </c>
      <c r="V202" s="219">
        <f>ROUND(E202*U202,2)</f>
        <v>0</v>
      </c>
      <c r="W202" s="219"/>
      <c r="X202" s="219" t="s">
        <v>297</v>
      </c>
      <c r="Y202" s="210"/>
      <c r="Z202" s="210"/>
      <c r="AA202" s="210"/>
      <c r="AB202" s="210"/>
      <c r="AC202" s="210"/>
      <c r="AD202" s="210"/>
      <c r="AE202" s="210"/>
      <c r="AF202" s="210"/>
      <c r="AG202" s="210" t="s">
        <v>298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27">
        <v>66</v>
      </c>
      <c r="B203" s="228" t="s">
        <v>544</v>
      </c>
      <c r="C203" s="246" t="s">
        <v>545</v>
      </c>
      <c r="D203" s="229" t="s">
        <v>344</v>
      </c>
      <c r="E203" s="230">
        <v>146.02930000000001</v>
      </c>
      <c r="F203" s="231"/>
      <c r="G203" s="232">
        <f>ROUND(E203*F203,2)</f>
        <v>0</v>
      </c>
      <c r="H203" s="231"/>
      <c r="I203" s="232">
        <f>ROUND(E203*H203,2)</f>
        <v>0</v>
      </c>
      <c r="J203" s="231"/>
      <c r="K203" s="232">
        <f>ROUND(E203*J203,2)</f>
        <v>0</v>
      </c>
      <c r="L203" s="232">
        <v>21</v>
      </c>
      <c r="M203" s="232">
        <f>G203*(1+L203/100)</f>
        <v>0</v>
      </c>
      <c r="N203" s="232">
        <v>2.1600000000000001E-2</v>
      </c>
      <c r="O203" s="232">
        <f>ROUND(E203*N203,2)</f>
        <v>3.15</v>
      </c>
      <c r="P203" s="232">
        <v>0</v>
      </c>
      <c r="Q203" s="232">
        <f>ROUND(E203*P203,2)</f>
        <v>0</v>
      </c>
      <c r="R203" s="232" t="s">
        <v>470</v>
      </c>
      <c r="S203" s="232" t="s">
        <v>296</v>
      </c>
      <c r="T203" s="233" t="s">
        <v>231</v>
      </c>
      <c r="U203" s="219">
        <v>0</v>
      </c>
      <c r="V203" s="219">
        <f>ROUND(E203*U203,2)</f>
        <v>0</v>
      </c>
      <c r="W203" s="219"/>
      <c r="X203" s="219" t="s">
        <v>471</v>
      </c>
      <c r="Y203" s="210"/>
      <c r="Z203" s="210"/>
      <c r="AA203" s="210"/>
      <c r="AB203" s="210"/>
      <c r="AC203" s="210"/>
      <c r="AD203" s="210"/>
      <c r="AE203" s="210"/>
      <c r="AF203" s="210"/>
      <c r="AG203" s="210" t="s">
        <v>472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17"/>
      <c r="B204" s="218"/>
      <c r="C204" s="257" t="s">
        <v>546</v>
      </c>
      <c r="D204" s="253"/>
      <c r="E204" s="254">
        <v>146.03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0"/>
      <c r="Z204" s="210"/>
      <c r="AA204" s="210"/>
      <c r="AB204" s="210"/>
      <c r="AC204" s="210"/>
      <c r="AD204" s="210"/>
      <c r="AE204" s="210"/>
      <c r="AF204" s="210"/>
      <c r="AG204" s="210" t="s">
        <v>300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27">
        <v>67</v>
      </c>
      <c r="B205" s="228" t="s">
        <v>547</v>
      </c>
      <c r="C205" s="246" t="s">
        <v>548</v>
      </c>
      <c r="D205" s="229" t="s">
        <v>0</v>
      </c>
      <c r="E205" s="230">
        <v>844.78210000000001</v>
      </c>
      <c r="F205" s="231"/>
      <c r="G205" s="232">
        <f>ROUND(E205*F205,2)</f>
        <v>0</v>
      </c>
      <c r="H205" s="231"/>
      <c r="I205" s="232">
        <f>ROUND(E205*H205,2)</f>
        <v>0</v>
      </c>
      <c r="J205" s="231"/>
      <c r="K205" s="232">
        <f>ROUND(E205*J205,2)</f>
        <v>0</v>
      </c>
      <c r="L205" s="232">
        <v>21</v>
      </c>
      <c r="M205" s="232">
        <f>G205*(1+L205/100)</f>
        <v>0</v>
      </c>
      <c r="N205" s="232">
        <v>0</v>
      </c>
      <c r="O205" s="232">
        <f>ROUND(E205*N205,2)</f>
        <v>0</v>
      </c>
      <c r="P205" s="232">
        <v>0</v>
      </c>
      <c r="Q205" s="232">
        <f>ROUND(E205*P205,2)</f>
        <v>0</v>
      </c>
      <c r="R205" s="232"/>
      <c r="S205" s="232" t="s">
        <v>230</v>
      </c>
      <c r="T205" s="233" t="s">
        <v>231</v>
      </c>
      <c r="U205" s="219">
        <v>0</v>
      </c>
      <c r="V205" s="219">
        <f>ROUND(E205*U205,2)</f>
        <v>0</v>
      </c>
      <c r="W205" s="219"/>
      <c r="X205" s="219" t="s">
        <v>297</v>
      </c>
      <c r="Y205" s="210"/>
      <c r="Z205" s="210"/>
      <c r="AA205" s="210"/>
      <c r="AB205" s="210"/>
      <c r="AC205" s="210"/>
      <c r="AD205" s="210"/>
      <c r="AE205" s="210"/>
      <c r="AF205" s="210"/>
      <c r="AG205" s="210" t="s">
        <v>393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7"/>
      <c r="B206" s="218"/>
      <c r="C206" s="257" t="s">
        <v>524</v>
      </c>
      <c r="D206" s="253"/>
      <c r="E206" s="254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0"/>
      <c r="Z206" s="210"/>
      <c r="AA206" s="210"/>
      <c r="AB206" s="210"/>
      <c r="AC206" s="210"/>
      <c r="AD206" s="210"/>
      <c r="AE206" s="210"/>
      <c r="AF206" s="210"/>
      <c r="AG206" s="210" t="s">
        <v>300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7"/>
      <c r="B207" s="218"/>
      <c r="C207" s="257" t="s">
        <v>549</v>
      </c>
      <c r="D207" s="253"/>
      <c r="E207" s="254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0"/>
      <c r="Z207" s="210"/>
      <c r="AA207" s="210"/>
      <c r="AB207" s="210"/>
      <c r="AC207" s="210"/>
      <c r="AD207" s="210"/>
      <c r="AE207" s="210"/>
      <c r="AF207" s="210"/>
      <c r="AG207" s="210" t="s">
        <v>300</v>
      </c>
      <c r="AH207" s="210">
        <v>0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57" t="s">
        <v>550</v>
      </c>
      <c r="D208" s="253"/>
      <c r="E208" s="254">
        <v>844.78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300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x14ac:dyDescent="0.2">
      <c r="A209" s="221" t="s">
        <v>225</v>
      </c>
      <c r="B209" s="222" t="s">
        <v>180</v>
      </c>
      <c r="C209" s="245" t="s">
        <v>181</v>
      </c>
      <c r="D209" s="223"/>
      <c r="E209" s="224"/>
      <c r="F209" s="225"/>
      <c r="G209" s="225">
        <f>SUMIF(AG210:AG222,"&lt;&gt;NOR",G210:G222)</f>
        <v>0</v>
      </c>
      <c r="H209" s="225"/>
      <c r="I209" s="225">
        <f>SUM(I210:I222)</f>
        <v>0</v>
      </c>
      <c r="J209" s="225"/>
      <c r="K209" s="225">
        <f>SUM(K210:K222)</f>
        <v>0</v>
      </c>
      <c r="L209" s="225"/>
      <c r="M209" s="225">
        <f>SUM(M210:M222)</f>
        <v>0</v>
      </c>
      <c r="N209" s="225"/>
      <c r="O209" s="225">
        <f>SUM(O210:O222)</f>
        <v>0.16</v>
      </c>
      <c r="P209" s="225"/>
      <c r="Q209" s="225">
        <f>SUM(Q210:Q222)</f>
        <v>0</v>
      </c>
      <c r="R209" s="225"/>
      <c r="S209" s="225"/>
      <c r="T209" s="226"/>
      <c r="U209" s="220"/>
      <c r="V209" s="220">
        <f>SUM(V210:V222)</f>
        <v>48.4</v>
      </c>
      <c r="W209" s="220"/>
      <c r="X209" s="220"/>
      <c r="AG209" t="s">
        <v>226</v>
      </c>
    </row>
    <row r="210" spans="1:60" outlineLevel="1" x14ac:dyDescent="0.2">
      <c r="A210" s="227">
        <v>68</v>
      </c>
      <c r="B210" s="228" t="s">
        <v>551</v>
      </c>
      <c r="C210" s="246" t="s">
        <v>552</v>
      </c>
      <c r="D210" s="229" t="s">
        <v>344</v>
      </c>
      <c r="E210" s="230">
        <v>499.01924000000002</v>
      </c>
      <c r="F210" s="231"/>
      <c r="G210" s="232">
        <f>ROUND(E210*F210,2)</f>
        <v>0</v>
      </c>
      <c r="H210" s="231"/>
      <c r="I210" s="232">
        <f>ROUND(E210*H210,2)</f>
        <v>0</v>
      </c>
      <c r="J210" s="231"/>
      <c r="K210" s="232">
        <f>ROUND(E210*J210,2)</f>
        <v>0</v>
      </c>
      <c r="L210" s="232">
        <v>21</v>
      </c>
      <c r="M210" s="232">
        <f>G210*(1+L210/100)</f>
        <v>0</v>
      </c>
      <c r="N210" s="232">
        <v>3.2000000000000003E-4</v>
      </c>
      <c r="O210" s="232">
        <f>ROUND(E210*N210,2)</f>
        <v>0.16</v>
      </c>
      <c r="P210" s="232">
        <v>0</v>
      </c>
      <c r="Q210" s="232">
        <f>ROUND(E210*P210,2)</f>
        <v>0</v>
      </c>
      <c r="R210" s="232"/>
      <c r="S210" s="232" t="s">
        <v>296</v>
      </c>
      <c r="T210" s="233" t="s">
        <v>231</v>
      </c>
      <c r="U210" s="219">
        <v>9.7000000000000003E-2</v>
      </c>
      <c r="V210" s="219">
        <f>ROUND(E210*U210,2)</f>
        <v>48.4</v>
      </c>
      <c r="W210" s="219"/>
      <c r="X210" s="219" t="s">
        <v>297</v>
      </c>
      <c r="Y210" s="210"/>
      <c r="Z210" s="210"/>
      <c r="AA210" s="210"/>
      <c r="AB210" s="210"/>
      <c r="AC210" s="210"/>
      <c r="AD210" s="210"/>
      <c r="AE210" s="210"/>
      <c r="AF210" s="210"/>
      <c r="AG210" s="210" t="s">
        <v>298</v>
      </c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17"/>
      <c r="B211" s="218"/>
      <c r="C211" s="257" t="s">
        <v>448</v>
      </c>
      <c r="D211" s="253"/>
      <c r="E211" s="254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0"/>
      <c r="Z211" s="210"/>
      <c r="AA211" s="210"/>
      <c r="AB211" s="210"/>
      <c r="AC211" s="210"/>
      <c r="AD211" s="210"/>
      <c r="AE211" s="210"/>
      <c r="AF211" s="210"/>
      <c r="AG211" s="210" t="s">
        <v>300</v>
      </c>
      <c r="AH211" s="210">
        <v>0</v>
      </c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57" t="s">
        <v>449</v>
      </c>
      <c r="D212" s="253"/>
      <c r="E212" s="254">
        <v>25.34</v>
      </c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0"/>
      <c r="Z212" s="210"/>
      <c r="AA212" s="210"/>
      <c r="AB212" s="210"/>
      <c r="AC212" s="210"/>
      <c r="AD212" s="210"/>
      <c r="AE212" s="210"/>
      <c r="AF212" s="210"/>
      <c r="AG212" s="210" t="s">
        <v>300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57" t="s">
        <v>450</v>
      </c>
      <c r="D213" s="253"/>
      <c r="E213" s="254">
        <v>106.22</v>
      </c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0"/>
      <c r="Z213" s="210"/>
      <c r="AA213" s="210"/>
      <c r="AB213" s="210"/>
      <c r="AC213" s="210"/>
      <c r="AD213" s="210"/>
      <c r="AE213" s="210"/>
      <c r="AF213" s="210"/>
      <c r="AG213" s="210" t="s">
        <v>300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7"/>
      <c r="B214" s="218"/>
      <c r="C214" s="257" t="s">
        <v>451</v>
      </c>
      <c r="D214" s="253"/>
      <c r="E214" s="254">
        <v>14.4</v>
      </c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0"/>
      <c r="Z214" s="210"/>
      <c r="AA214" s="210"/>
      <c r="AB214" s="210"/>
      <c r="AC214" s="210"/>
      <c r="AD214" s="210"/>
      <c r="AE214" s="210"/>
      <c r="AF214" s="210"/>
      <c r="AG214" s="210" t="s">
        <v>300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outlineLevel="1" x14ac:dyDescent="0.2">
      <c r="A215" s="217"/>
      <c r="B215" s="218"/>
      <c r="C215" s="257" t="s">
        <v>452</v>
      </c>
      <c r="D215" s="253"/>
      <c r="E215" s="254">
        <v>221.26</v>
      </c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0"/>
      <c r="Z215" s="210"/>
      <c r="AA215" s="210"/>
      <c r="AB215" s="210"/>
      <c r="AC215" s="210"/>
      <c r="AD215" s="210"/>
      <c r="AE215" s="210"/>
      <c r="AF215" s="210"/>
      <c r="AG215" s="210" t="s">
        <v>300</v>
      </c>
      <c r="AH215" s="210">
        <v>0</v>
      </c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/>
      <c r="B216" s="218"/>
      <c r="C216" s="258" t="s">
        <v>453</v>
      </c>
      <c r="D216" s="255"/>
      <c r="E216" s="256">
        <v>367.22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0"/>
      <c r="Z216" s="210"/>
      <c r="AA216" s="210"/>
      <c r="AB216" s="210"/>
      <c r="AC216" s="210"/>
      <c r="AD216" s="210"/>
      <c r="AE216" s="210"/>
      <c r="AF216" s="210"/>
      <c r="AG216" s="210" t="s">
        <v>300</v>
      </c>
      <c r="AH216" s="210">
        <v>1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7"/>
      <c r="B217" s="218"/>
      <c r="C217" s="257" t="s">
        <v>454</v>
      </c>
      <c r="D217" s="253"/>
      <c r="E217" s="254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0"/>
      <c r="Z217" s="210"/>
      <c r="AA217" s="210"/>
      <c r="AB217" s="210"/>
      <c r="AC217" s="210"/>
      <c r="AD217" s="210"/>
      <c r="AE217" s="210"/>
      <c r="AF217" s="210"/>
      <c r="AG217" s="210" t="s">
        <v>300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57" t="s">
        <v>455</v>
      </c>
      <c r="D218" s="253"/>
      <c r="E218" s="254">
        <v>58.91</v>
      </c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0"/>
      <c r="Z218" s="210"/>
      <c r="AA218" s="210"/>
      <c r="AB218" s="210"/>
      <c r="AC218" s="210"/>
      <c r="AD218" s="210"/>
      <c r="AE218" s="210"/>
      <c r="AF218" s="210"/>
      <c r="AG218" s="210" t="s">
        <v>300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57" t="s">
        <v>456</v>
      </c>
      <c r="D219" s="253"/>
      <c r="E219" s="254">
        <v>37.520000000000003</v>
      </c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0"/>
      <c r="Z219" s="210"/>
      <c r="AA219" s="210"/>
      <c r="AB219" s="210"/>
      <c r="AC219" s="210"/>
      <c r="AD219" s="210"/>
      <c r="AE219" s="210"/>
      <c r="AF219" s="210"/>
      <c r="AG219" s="210" t="s">
        <v>300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17"/>
      <c r="B220" s="218"/>
      <c r="C220" s="257" t="s">
        <v>457</v>
      </c>
      <c r="D220" s="253"/>
      <c r="E220" s="254">
        <v>24.29</v>
      </c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0"/>
      <c r="Z220" s="210"/>
      <c r="AA220" s="210"/>
      <c r="AB220" s="210"/>
      <c r="AC220" s="210"/>
      <c r="AD220" s="210"/>
      <c r="AE220" s="210"/>
      <c r="AF220" s="210"/>
      <c r="AG220" s="210" t="s">
        <v>300</v>
      </c>
      <c r="AH220" s="210">
        <v>0</v>
      </c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17"/>
      <c r="B221" s="218"/>
      <c r="C221" s="257" t="s">
        <v>458</v>
      </c>
      <c r="D221" s="253"/>
      <c r="E221" s="254">
        <v>11.09</v>
      </c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0"/>
      <c r="Z221" s="210"/>
      <c r="AA221" s="210"/>
      <c r="AB221" s="210"/>
      <c r="AC221" s="210"/>
      <c r="AD221" s="210"/>
      <c r="AE221" s="210"/>
      <c r="AF221" s="210"/>
      <c r="AG221" s="210" t="s">
        <v>300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58" t="s">
        <v>453</v>
      </c>
      <c r="D222" s="255"/>
      <c r="E222" s="256">
        <v>131.80000000000001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0"/>
      <c r="Z222" s="210"/>
      <c r="AA222" s="210"/>
      <c r="AB222" s="210"/>
      <c r="AC222" s="210"/>
      <c r="AD222" s="210"/>
      <c r="AE222" s="210"/>
      <c r="AF222" s="210"/>
      <c r="AG222" s="210" t="s">
        <v>300</v>
      </c>
      <c r="AH222" s="210">
        <v>1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x14ac:dyDescent="0.2">
      <c r="A223" s="221" t="s">
        <v>225</v>
      </c>
      <c r="B223" s="222" t="s">
        <v>184</v>
      </c>
      <c r="C223" s="245" t="s">
        <v>185</v>
      </c>
      <c r="D223" s="223"/>
      <c r="E223" s="224"/>
      <c r="F223" s="225"/>
      <c r="G223" s="225">
        <f>SUMIF(AG224:AG228,"&lt;&gt;NOR",G224:G228)</f>
        <v>0</v>
      </c>
      <c r="H223" s="225"/>
      <c r="I223" s="225">
        <f>SUM(I224:I228)</f>
        <v>0</v>
      </c>
      <c r="J223" s="225"/>
      <c r="K223" s="225">
        <f>SUM(K224:K228)</f>
        <v>0</v>
      </c>
      <c r="L223" s="225"/>
      <c r="M223" s="225">
        <f>SUM(M224:M228)</f>
        <v>0</v>
      </c>
      <c r="N223" s="225"/>
      <c r="O223" s="225">
        <f>SUM(O224:O228)</f>
        <v>0</v>
      </c>
      <c r="P223" s="225"/>
      <c r="Q223" s="225">
        <f>SUM(Q224:Q228)</f>
        <v>0</v>
      </c>
      <c r="R223" s="225"/>
      <c r="S223" s="225"/>
      <c r="T223" s="226"/>
      <c r="U223" s="220"/>
      <c r="V223" s="220">
        <f>SUM(V224:V228)</f>
        <v>0</v>
      </c>
      <c r="W223" s="220"/>
      <c r="X223" s="220"/>
      <c r="AG223" t="s">
        <v>226</v>
      </c>
    </row>
    <row r="224" spans="1:60" outlineLevel="1" x14ac:dyDescent="0.2">
      <c r="A224" s="237">
        <v>69</v>
      </c>
      <c r="B224" s="238" t="s">
        <v>553</v>
      </c>
      <c r="C224" s="249" t="s">
        <v>554</v>
      </c>
      <c r="D224" s="239" t="s">
        <v>371</v>
      </c>
      <c r="E224" s="240">
        <v>15</v>
      </c>
      <c r="F224" s="241"/>
      <c r="G224" s="242">
        <f>ROUND(E224*F224,2)</f>
        <v>0</v>
      </c>
      <c r="H224" s="241"/>
      <c r="I224" s="242">
        <f>ROUND(E224*H224,2)</f>
        <v>0</v>
      </c>
      <c r="J224" s="241"/>
      <c r="K224" s="242">
        <f>ROUND(E224*J224,2)</f>
        <v>0</v>
      </c>
      <c r="L224" s="242">
        <v>21</v>
      </c>
      <c r="M224" s="242">
        <f>G224*(1+L224/100)</f>
        <v>0</v>
      </c>
      <c r="N224" s="242">
        <v>0</v>
      </c>
      <c r="O224" s="242">
        <f>ROUND(E224*N224,2)</f>
        <v>0</v>
      </c>
      <c r="P224" s="242">
        <v>0</v>
      </c>
      <c r="Q224" s="242">
        <f>ROUND(E224*P224,2)</f>
        <v>0</v>
      </c>
      <c r="R224" s="242"/>
      <c r="S224" s="242" t="s">
        <v>230</v>
      </c>
      <c r="T224" s="243" t="s">
        <v>231</v>
      </c>
      <c r="U224" s="219">
        <v>0</v>
      </c>
      <c r="V224" s="219">
        <f>ROUND(E224*U224,2)</f>
        <v>0</v>
      </c>
      <c r="W224" s="219"/>
      <c r="X224" s="219" t="s">
        <v>297</v>
      </c>
      <c r="Y224" s="210"/>
      <c r="Z224" s="210"/>
      <c r="AA224" s="210"/>
      <c r="AB224" s="210"/>
      <c r="AC224" s="210"/>
      <c r="AD224" s="210"/>
      <c r="AE224" s="210"/>
      <c r="AF224" s="210"/>
      <c r="AG224" s="210" t="s">
        <v>298</v>
      </c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37">
        <v>70</v>
      </c>
      <c r="B225" s="238" t="s">
        <v>555</v>
      </c>
      <c r="C225" s="249" t="s">
        <v>556</v>
      </c>
      <c r="D225" s="239" t="s">
        <v>371</v>
      </c>
      <c r="E225" s="240">
        <v>30</v>
      </c>
      <c r="F225" s="241"/>
      <c r="G225" s="242">
        <f>ROUND(E225*F225,2)</f>
        <v>0</v>
      </c>
      <c r="H225" s="241"/>
      <c r="I225" s="242">
        <f>ROUND(E225*H225,2)</f>
        <v>0</v>
      </c>
      <c r="J225" s="241"/>
      <c r="K225" s="242">
        <f>ROUND(E225*J225,2)</f>
        <v>0</v>
      </c>
      <c r="L225" s="242">
        <v>21</v>
      </c>
      <c r="M225" s="242">
        <f>G225*(1+L225/100)</f>
        <v>0</v>
      </c>
      <c r="N225" s="242">
        <v>0</v>
      </c>
      <c r="O225" s="242">
        <f>ROUND(E225*N225,2)</f>
        <v>0</v>
      </c>
      <c r="P225" s="242">
        <v>0</v>
      </c>
      <c r="Q225" s="242">
        <f>ROUND(E225*P225,2)</f>
        <v>0</v>
      </c>
      <c r="R225" s="242"/>
      <c r="S225" s="242" t="s">
        <v>230</v>
      </c>
      <c r="T225" s="243" t="s">
        <v>231</v>
      </c>
      <c r="U225" s="219">
        <v>0</v>
      </c>
      <c r="V225" s="219">
        <f>ROUND(E225*U225,2)</f>
        <v>0</v>
      </c>
      <c r="W225" s="219"/>
      <c r="X225" s="219" t="s">
        <v>297</v>
      </c>
      <c r="Y225" s="210"/>
      <c r="Z225" s="210"/>
      <c r="AA225" s="210"/>
      <c r="AB225" s="210"/>
      <c r="AC225" s="210"/>
      <c r="AD225" s="210"/>
      <c r="AE225" s="210"/>
      <c r="AF225" s="210"/>
      <c r="AG225" s="210" t="s">
        <v>298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37">
        <v>71</v>
      </c>
      <c r="B226" s="238" t="s">
        <v>557</v>
      </c>
      <c r="C226" s="249" t="s">
        <v>558</v>
      </c>
      <c r="D226" s="239" t="s">
        <v>371</v>
      </c>
      <c r="E226" s="240">
        <v>1</v>
      </c>
      <c r="F226" s="241"/>
      <c r="G226" s="242">
        <f>ROUND(E226*F226,2)</f>
        <v>0</v>
      </c>
      <c r="H226" s="241"/>
      <c r="I226" s="242">
        <f>ROUND(E226*H226,2)</f>
        <v>0</v>
      </c>
      <c r="J226" s="241"/>
      <c r="K226" s="242">
        <f>ROUND(E226*J226,2)</f>
        <v>0</v>
      </c>
      <c r="L226" s="242">
        <v>21</v>
      </c>
      <c r="M226" s="242">
        <f>G226*(1+L226/100)</f>
        <v>0</v>
      </c>
      <c r="N226" s="242">
        <v>0</v>
      </c>
      <c r="O226" s="242">
        <f>ROUND(E226*N226,2)</f>
        <v>0</v>
      </c>
      <c r="P226" s="242">
        <v>0</v>
      </c>
      <c r="Q226" s="242">
        <f>ROUND(E226*P226,2)</f>
        <v>0</v>
      </c>
      <c r="R226" s="242"/>
      <c r="S226" s="242" t="s">
        <v>230</v>
      </c>
      <c r="T226" s="243" t="s">
        <v>231</v>
      </c>
      <c r="U226" s="219">
        <v>0</v>
      </c>
      <c r="V226" s="219">
        <f>ROUND(E226*U226,2)</f>
        <v>0</v>
      </c>
      <c r="W226" s="219"/>
      <c r="X226" s="219" t="s">
        <v>297</v>
      </c>
      <c r="Y226" s="210"/>
      <c r="Z226" s="210"/>
      <c r="AA226" s="210"/>
      <c r="AB226" s="210"/>
      <c r="AC226" s="210"/>
      <c r="AD226" s="210"/>
      <c r="AE226" s="210"/>
      <c r="AF226" s="210"/>
      <c r="AG226" s="210" t="s">
        <v>298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37">
        <v>72</v>
      </c>
      <c r="B227" s="238" t="s">
        <v>559</v>
      </c>
      <c r="C227" s="249" t="s">
        <v>560</v>
      </c>
      <c r="D227" s="239" t="s">
        <v>371</v>
      </c>
      <c r="E227" s="240">
        <v>1</v>
      </c>
      <c r="F227" s="241"/>
      <c r="G227" s="242">
        <f>ROUND(E227*F227,2)</f>
        <v>0</v>
      </c>
      <c r="H227" s="241"/>
      <c r="I227" s="242">
        <f>ROUND(E227*H227,2)</f>
        <v>0</v>
      </c>
      <c r="J227" s="241"/>
      <c r="K227" s="242">
        <f>ROUND(E227*J227,2)</f>
        <v>0</v>
      </c>
      <c r="L227" s="242">
        <v>21</v>
      </c>
      <c r="M227" s="242">
        <f>G227*(1+L227/100)</f>
        <v>0</v>
      </c>
      <c r="N227" s="242">
        <v>0</v>
      </c>
      <c r="O227" s="242">
        <f>ROUND(E227*N227,2)</f>
        <v>0</v>
      </c>
      <c r="P227" s="242">
        <v>0</v>
      </c>
      <c r="Q227" s="242">
        <f>ROUND(E227*P227,2)</f>
        <v>0</v>
      </c>
      <c r="R227" s="242"/>
      <c r="S227" s="242" t="s">
        <v>230</v>
      </c>
      <c r="T227" s="243" t="s">
        <v>231</v>
      </c>
      <c r="U227" s="219">
        <v>0</v>
      </c>
      <c r="V227" s="219">
        <f>ROUND(E227*U227,2)</f>
        <v>0</v>
      </c>
      <c r="W227" s="219"/>
      <c r="X227" s="219" t="s">
        <v>297</v>
      </c>
      <c r="Y227" s="210"/>
      <c r="Z227" s="210"/>
      <c r="AA227" s="210"/>
      <c r="AB227" s="210"/>
      <c r="AC227" s="210"/>
      <c r="AD227" s="210"/>
      <c r="AE227" s="210"/>
      <c r="AF227" s="210"/>
      <c r="AG227" s="210" t="s">
        <v>298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27">
        <v>73</v>
      </c>
      <c r="B228" s="228" t="s">
        <v>561</v>
      </c>
      <c r="C228" s="246" t="s">
        <v>562</v>
      </c>
      <c r="D228" s="229" t="s">
        <v>371</v>
      </c>
      <c r="E228" s="230">
        <v>1</v>
      </c>
      <c r="F228" s="231"/>
      <c r="G228" s="232">
        <f>ROUND(E228*F228,2)</f>
        <v>0</v>
      </c>
      <c r="H228" s="231"/>
      <c r="I228" s="232">
        <f>ROUND(E228*H228,2)</f>
        <v>0</v>
      </c>
      <c r="J228" s="231"/>
      <c r="K228" s="232">
        <f>ROUND(E228*J228,2)</f>
        <v>0</v>
      </c>
      <c r="L228" s="232">
        <v>21</v>
      </c>
      <c r="M228" s="232">
        <f>G228*(1+L228/100)</f>
        <v>0</v>
      </c>
      <c r="N228" s="232">
        <v>0</v>
      </c>
      <c r="O228" s="232">
        <f>ROUND(E228*N228,2)</f>
        <v>0</v>
      </c>
      <c r="P228" s="232">
        <v>0</v>
      </c>
      <c r="Q228" s="232">
        <f>ROUND(E228*P228,2)</f>
        <v>0</v>
      </c>
      <c r="R228" s="232"/>
      <c r="S228" s="232" t="s">
        <v>230</v>
      </c>
      <c r="T228" s="233" t="s">
        <v>231</v>
      </c>
      <c r="U228" s="219">
        <v>0</v>
      </c>
      <c r="V228" s="219">
        <f>ROUND(E228*U228,2)</f>
        <v>0</v>
      </c>
      <c r="W228" s="219"/>
      <c r="X228" s="219" t="s">
        <v>297</v>
      </c>
      <c r="Y228" s="210"/>
      <c r="Z228" s="210"/>
      <c r="AA228" s="210"/>
      <c r="AB228" s="210"/>
      <c r="AC228" s="210"/>
      <c r="AD228" s="210"/>
      <c r="AE228" s="210"/>
      <c r="AF228" s="210"/>
      <c r="AG228" s="210" t="s">
        <v>298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x14ac:dyDescent="0.2">
      <c r="A229" s="3"/>
      <c r="B229" s="4"/>
      <c r="C229" s="250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AE229">
        <v>15</v>
      </c>
      <c r="AF229">
        <v>21</v>
      </c>
    </row>
    <row r="230" spans="1:60" x14ac:dyDescent="0.2">
      <c r="A230" s="213"/>
      <c r="B230" s="214" t="s">
        <v>29</v>
      </c>
      <c r="C230" s="251"/>
      <c r="D230" s="215"/>
      <c r="E230" s="216"/>
      <c r="F230" s="216"/>
      <c r="G230" s="244">
        <f>G8+G33+G41+G58+G61+G65+G70+G81+G159+G181+G188+G197+G209+G223</f>
        <v>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AE230">
        <f>SUMIF(L7:L228,AE229,G7:G228)</f>
        <v>0</v>
      </c>
      <c r="AF230">
        <f>SUMIF(L7:L228,AF229,G7:G228)</f>
        <v>0</v>
      </c>
      <c r="AG230" t="s">
        <v>271</v>
      </c>
    </row>
    <row r="231" spans="1:60" x14ac:dyDescent="0.2">
      <c r="C231" s="252"/>
      <c r="D231" s="10"/>
      <c r="AG231" t="s">
        <v>272</v>
      </c>
    </row>
    <row r="232" spans="1:60" x14ac:dyDescent="0.2">
      <c r="D232" s="10"/>
    </row>
    <row r="233" spans="1:60" x14ac:dyDescent="0.2">
      <c r="D233" s="10"/>
    </row>
    <row r="234" spans="1:60" x14ac:dyDescent="0.2">
      <c r="D234" s="10"/>
    </row>
    <row r="235" spans="1:60" x14ac:dyDescent="0.2">
      <c r="D235" s="10"/>
    </row>
    <row r="236" spans="1:60" x14ac:dyDescent="0.2">
      <c r="D236" s="10"/>
    </row>
    <row r="237" spans="1:60" x14ac:dyDescent="0.2">
      <c r="D237" s="10"/>
    </row>
    <row r="238" spans="1:60" x14ac:dyDescent="0.2">
      <c r="D238" s="10"/>
    </row>
    <row r="239" spans="1:60" x14ac:dyDescent="0.2">
      <c r="D239" s="10"/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GSbZibO2d6WpAwyt09tB0eAKb88bbB6nQ0uPR4+u1036s/HvAI/jDIKXh/gd4iIuhMqPJGpaisRF/Iwh2CP9w==" saltValue="IHWm/XkbkCGPaWE52Sxgb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53</v>
      </c>
      <c r="C3" s="199" t="s">
        <v>54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56</v>
      </c>
      <c r="C4" s="202" t="s">
        <v>57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92</v>
      </c>
      <c r="C8" s="245" t="s">
        <v>93</v>
      </c>
      <c r="D8" s="223"/>
      <c r="E8" s="224"/>
      <c r="F8" s="225"/>
      <c r="G8" s="225">
        <f>SUMIF(AG9:AG54,"&lt;&gt;NOR",G9:G54)</f>
        <v>0</v>
      </c>
      <c r="H8" s="225"/>
      <c r="I8" s="225">
        <f>SUM(I9:I54)</f>
        <v>0</v>
      </c>
      <c r="J8" s="225"/>
      <c r="K8" s="225">
        <f>SUM(K9:K54)</f>
        <v>0</v>
      </c>
      <c r="L8" s="225"/>
      <c r="M8" s="225">
        <f>SUM(M9:M54)</f>
        <v>0</v>
      </c>
      <c r="N8" s="225"/>
      <c r="O8" s="225">
        <f>SUM(O9:O54)</f>
        <v>0</v>
      </c>
      <c r="P8" s="225"/>
      <c r="Q8" s="225">
        <f>SUM(Q9:Q54)</f>
        <v>0</v>
      </c>
      <c r="R8" s="225"/>
      <c r="S8" s="225"/>
      <c r="T8" s="226"/>
      <c r="U8" s="220"/>
      <c r="V8" s="220">
        <f>SUM(V9:V54)</f>
        <v>57.55</v>
      </c>
      <c r="W8" s="220"/>
      <c r="X8" s="220"/>
      <c r="AG8" t="s">
        <v>226</v>
      </c>
    </row>
    <row r="9" spans="1:60" outlineLevel="1" x14ac:dyDescent="0.2">
      <c r="A9" s="237">
        <v>1</v>
      </c>
      <c r="B9" s="238" t="s">
        <v>563</v>
      </c>
      <c r="C9" s="249" t="s">
        <v>564</v>
      </c>
      <c r="D9" s="239" t="s">
        <v>368</v>
      </c>
      <c r="E9" s="240">
        <v>25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21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230</v>
      </c>
      <c r="T9" s="243" t="s">
        <v>231</v>
      </c>
      <c r="U9" s="219">
        <v>0</v>
      </c>
      <c r="V9" s="219">
        <f>ROUND(E9*U9,2)</f>
        <v>0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7">
        <v>2</v>
      </c>
      <c r="B10" s="238" t="s">
        <v>565</v>
      </c>
      <c r="C10" s="249" t="s">
        <v>566</v>
      </c>
      <c r="D10" s="239" t="s">
        <v>371</v>
      </c>
      <c r="E10" s="240">
        <v>18</v>
      </c>
      <c r="F10" s="241"/>
      <c r="G10" s="242">
        <f>ROUND(E10*F10,2)</f>
        <v>0</v>
      </c>
      <c r="H10" s="241"/>
      <c r="I10" s="242">
        <f>ROUND(E10*H10,2)</f>
        <v>0</v>
      </c>
      <c r="J10" s="241"/>
      <c r="K10" s="242">
        <f>ROUND(E10*J10,2)</f>
        <v>0</v>
      </c>
      <c r="L10" s="242">
        <v>21</v>
      </c>
      <c r="M10" s="242">
        <f>G10*(1+L10/100)</f>
        <v>0</v>
      </c>
      <c r="N10" s="242">
        <v>0</v>
      </c>
      <c r="O10" s="242">
        <f>ROUND(E10*N10,2)</f>
        <v>0</v>
      </c>
      <c r="P10" s="242">
        <v>0</v>
      </c>
      <c r="Q10" s="242">
        <f>ROUND(E10*P10,2)</f>
        <v>0</v>
      </c>
      <c r="R10" s="242"/>
      <c r="S10" s="242" t="s">
        <v>230</v>
      </c>
      <c r="T10" s="243" t="s">
        <v>231</v>
      </c>
      <c r="U10" s="219">
        <v>0</v>
      </c>
      <c r="V10" s="219">
        <f>ROUND(E10*U10,2)</f>
        <v>0</v>
      </c>
      <c r="W10" s="219"/>
      <c r="X10" s="219" t="s">
        <v>297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298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1" x14ac:dyDescent="0.2">
      <c r="A11" s="237">
        <v>3</v>
      </c>
      <c r="B11" s="238" t="s">
        <v>567</v>
      </c>
      <c r="C11" s="249" t="s">
        <v>568</v>
      </c>
      <c r="D11" s="239" t="s">
        <v>371</v>
      </c>
      <c r="E11" s="240">
        <v>6</v>
      </c>
      <c r="F11" s="241"/>
      <c r="G11" s="242">
        <f>ROUND(E11*F11,2)</f>
        <v>0</v>
      </c>
      <c r="H11" s="241"/>
      <c r="I11" s="242">
        <f>ROUND(E11*H11,2)</f>
        <v>0</v>
      </c>
      <c r="J11" s="241"/>
      <c r="K11" s="242">
        <f>ROUND(E11*J11,2)</f>
        <v>0</v>
      </c>
      <c r="L11" s="242">
        <v>21</v>
      </c>
      <c r="M11" s="242">
        <f>G11*(1+L11/100)</f>
        <v>0</v>
      </c>
      <c r="N11" s="242">
        <v>0</v>
      </c>
      <c r="O11" s="242">
        <f>ROUND(E11*N11,2)</f>
        <v>0</v>
      </c>
      <c r="P11" s="242">
        <v>0</v>
      </c>
      <c r="Q11" s="242">
        <f>ROUND(E11*P11,2)</f>
        <v>0</v>
      </c>
      <c r="R11" s="242"/>
      <c r="S11" s="242" t="s">
        <v>230</v>
      </c>
      <c r="T11" s="243" t="s">
        <v>231</v>
      </c>
      <c r="U11" s="219">
        <v>0</v>
      </c>
      <c r="V11" s="219">
        <f>ROUND(E11*U11,2)</f>
        <v>0</v>
      </c>
      <c r="W11" s="219"/>
      <c r="X11" s="219" t="s">
        <v>297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298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7">
        <v>4</v>
      </c>
      <c r="B12" s="238" t="s">
        <v>569</v>
      </c>
      <c r="C12" s="249" t="s">
        <v>570</v>
      </c>
      <c r="D12" s="239" t="s">
        <v>371</v>
      </c>
      <c r="E12" s="240">
        <v>3</v>
      </c>
      <c r="F12" s="241"/>
      <c r="G12" s="242">
        <f>ROUND(E12*F12,2)</f>
        <v>0</v>
      </c>
      <c r="H12" s="241"/>
      <c r="I12" s="242">
        <f>ROUND(E12*H12,2)</f>
        <v>0</v>
      </c>
      <c r="J12" s="241"/>
      <c r="K12" s="242">
        <f>ROUND(E12*J12,2)</f>
        <v>0</v>
      </c>
      <c r="L12" s="242">
        <v>21</v>
      </c>
      <c r="M12" s="242">
        <f>G12*(1+L12/100)</f>
        <v>0</v>
      </c>
      <c r="N12" s="242">
        <v>0</v>
      </c>
      <c r="O12" s="242">
        <f>ROUND(E12*N12,2)</f>
        <v>0</v>
      </c>
      <c r="P12" s="242">
        <v>0</v>
      </c>
      <c r="Q12" s="242">
        <f>ROUND(E12*P12,2)</f>
        <v>0</v>
      </c>
      <c r="R12" s="242"/>
      <c r="S12" s="242" t="s">
        <v>230</v>
      </c>
      <c r="T12" s="243" t="s">
        <v>231</v>
      </c>
      <c r="U12" s="219">
        <v>0</v>
      </c>
      <c r="V12" s="219">
        <f>ROUND(E12*U12,2)</f>
        <v>0</v>
      </c>
      <c r="W12" s="219"/>
      <c r="X12" s="219" t="s">
        <v>297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298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7">
        <v>5</v>
      </c>
      <c r="B13" s="238" t="s">
        <v>571</v>
      </c>
      <c r="C13" s="249" t="s">
        <v>572</v>
      </c>
      <c r="D13" s="239" t="s">
        <v>371</v>
      </c>
      <c r="E13" s="240">
        <v>10</v>
      </c>
      <c r="F13" s="241"/>
      <c r="G13" s="242">
        <f>ROUND(E13*F13,2)</f>
        <v>0</v>
      </c>
      <c r="H13" s="241"/>
      <c r="I13" s="242">
        <f>ROUND(E13*H13,2)</f>
        <v>0</v>
      </c>
      <c r="J13" s="241"/>
      <c r="K13" s="242">
        <f>ROUND(E13*J13,2)</f>
        <v>0</v>
      </c>
      <c r="L13" s="242">
        <v>21</v>
      </c>
      <c r="M13" s="242">
        <f>G13*(1+L13/100)</f>
        <v>0</v>
      </c>
      <c r="N13" s="242">
        <v>0</v>
      </c>
      <c r="O13" s="242">
        <f>ROUND(E13*N13,2)</f>
        <v>0</v>
      </c>
      <c r="P13" s="242">
        <v>0</v>
      </c>
      <c r="Q13" s="242">
        <f>ROUND(E13*P13,2)</f>
        <v>0</v>
      </c>
      <c r="R13" s="242"/>
      <c r="S13" s="242" t="s">
        <v>230</v>
      </c>
      <c r="T13" s="243" t="s">
        <v>231</v>
      </c>
      <c r="U13" s="219">
        <v>0</v>
      </c>
      <c r="V13" s="219">
        <f>ROUND(E13*U13,2)</f>
        <v>0</v>
      </c>
      <c r="W13" s="219"/>
      <c r="X13" s="219" t="s">
        <v>297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298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7">
        <v>6</v>
      </c>
      <c r="B14" s="238" t="s">
        <v>573</v>
      </c>
      <c r="C14" s="249" t="s">
        <v>574</v>
      </c>
      <c r="D14" s="239" t="s">
        <v>371</v>
      </c>
      <c r="E14" s="240">
        <v>1</v>
      </c>
      <c r="F14" s="241"/>
      <c r="G14" s="242">
        <f>ROUND(E14*F14,2)</f>
        <v>0</v>
      </c>
      <c r="H14" s="241"/>
      <c r="I14" s="242">
        <f>ROUND(E14*H14,2)</f>
        <v>0</v>
      </c>
      <c r="J14" s="241"/>
      <c r="K14" s="242">
        <f>ROUND(E14*J14,2)</f>
        <v>0</v>
      </c>
      <c r="L14" s="242">
        <v>21</v>
      </c>
      <c r="M14" s="242">
        <f>G14*(1+L14/100)</f>
        <v>0</v>
      </c>
      <c r="N14" s="242">
        <v>0</v>
      </c>
      <c r="O14" s="242">
        <f>ROUND(E14*N14,2)</f>
        <v>0</v>
      </c>
      <c r="P14" s="242">
        <v>0</v>
      </c>
      <c r="Q14" s="242">
        <f>ROUND(E14*P14,2)</f>
        <v>0</v>
      </c>
      <c r="R14" s="242"/>
      <c r="S14" s="242" t="s">
        <v>230</v>
      </c>
      <c r="T14" s="243" t="s">
        <v>231</v>
      </c>
      <c r="U14" s="219">
        <v>0</v>
      </c>
      <c r="V14" s="219">
        <f>ROUND(E14*U14,2)</f>
        <v>0</v>
      </c>
      <c r="W14" s="219"/>
      <c r="X14" s="219" t="s">
        <v>297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298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7">
        <v>7</v>
      </c>
      <c r="B15" s="238" t="s">
        <v>575</v>
      </c>
      <c r="C15" s="249" t="s">
        <v>576</v>
      </c>
      <c r="D15" s="239" t="s">
        <v>371</v>
      </c>
      <c r="E15" s="240">
        <v>25</v>
      </c>
      <c r="F15" s="241"/>
      <c r="G15" s="242">
        <f>ROUND(E15*F15,2)</f>
        <v>0</v>
      </c>
      <c r="H15" s="241"/>
      <c r="I15" s="242">
        <f>ROUND(E15*H15,2)</f>
        <v>0</v>
      </c>
      <c r="J15" s="241"/>
      <c r="K15" s="242">
        <f>ROUND(E15*J15,2)</f>
        <v>0</v>
      </c>
      <c r="L15" s="242">
        <v>21</v>
      </c>
      <c r="M15" s="242">
        <f>G15*(1+L15/100)</f>
        <v>0</v>
      </c>
      <c r="N15" s="242">
        <v>0</v>
      </c>
      <c r="O15" s="242">
        <f>ROUND(E15*N15,2)</f>
        <v>0</v>
      </c>
      <c r="P15" s="242">
        <v>0</v>
      </c>
      <c r="Q15" s="242">
        <f>ROUND(E15*P15,2)</f>
        <v>0</v>
      </c>
      <c r="R15" s="242"/>
      <c r="S15" s="242" t="s">
        <v>230</v>
      </c>
      <c r="T15" s="243" t="s">
        <v>231</v>
      </c>
      <c r="U15" s="219">
        <v>0</v>
      </c>
      <c r="V15" s="219">
        <f>ROUND(E15*U15,2)</f>
        <v>0</v>
      </c>
      <c r="W15" s="219"/>
      <c r="X15" s="219" t="s">
        <v>297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298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7">
        <v>8</v>
      </c>
      <c r="B16" s="238" t="s">
        <v>577</v>
      </c>
      <c r="C16" s="249" t="s">
        <v>578</v>
      </c>
      <c r="D16" s="239" t="s">
        <v>368</v>
      </c>
      <c r="E16" s="240">
        <v>60</v>
      </c>
      <c r="F16" s="241"/>
      <c r="G16" s="242">
        <f>ROUND(E16*F16,2)</f>
        <v>0</v>
      </c>
      <c r="H16" s="241"/>
      <c r="I16" s="242">
        <f>ROUND(E16*H16,2)</f>
        <v>0</v>
      </c>
      <c r="J16" s="241"/>
      <c r="K16" s="242">
        <f>ROUND(E16*J16,2)</f>
        <v>0</v>
      </c>
      <c r="L16" s="242">
        <v>21</v>
      </c>
      <c r="M16" s="242">
        <f>G16*(1+L16/100)</f>
        <v>0</v>
      </c>
      <c r="N16" s="242">
        <v>0</v>
      </c>
      <c r="O16" s="242">
        <f>ROUND(E16*N16,2)</f>
        <v>0</v>
      </c>
      <c r="P16" s="242">
        <v>0</v>
      </c>
      <c r="Q16" s="242">
        <f>ROUND(E16*P16,2)</f>
        <v>0</v>
      </c>
      <c r="R16" s="242"/>
      <c r="S16" s="242" t="s">
        <v>296</v>
      </c>
      <c r="T16" s="243" t="s">
        <v>231</v>
      </c>
      <c r="U16" s="219">
        <v>0.12</v>
      </c>
      <c r="V16" s="219">
        <f>ROUND(E16*U16,2)</f>
        <v>7.2</v>
      </c>
      <c r="W16" s="219"/>
      <c r="X16" s="219" t="s">
        <v>297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298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7">
        <v>9</v>
      </c>
      <c r="B17" s="238" t="s">
        <v>579</v>
      </c>
      <c r="C17" s="249" t="s">
        <v>580</v>
      </c>
      <c r="D17" s="239" t="s">
        <v>368</v>
      </c>
      <c r="E17" s="240">
        <v>70</v>
      </c>
      <c r="F17" s="241"/>
      <c r="G17" s="242">
        <f>ROUND(E17*F17,2)</f>
        <v>0</v>
      </c>
      <c r="H17" s="241"/>
      <c r="I17" s="242">
        <f>ROUND(E17*H17,2)</f>
        <v>0</v>
      </c>
      <c r="J17" s="241"/>
      <c r="K17" s="242">
        <f>ROUND(E17*J17,2)</f>
        <v>0</v>
      </c>
      <c r="L17" s="242">
        <v>21</v>
      </c>
      <c r="M17" s="242">
        <f>G17*(1+L17/100)</f>
        <v>0</v>
      </c>
      <c r="N17" s="242">
        <v>0</v>
      </c>
      <c r="O17" s="242">
        <f>ROUND(E17*N17,2)</f>
        <v>0</v>
      </c>
      <c r="P17" s="242">
        <v>0</v>
      </c>
      <c r="Q17" s="242">
        <f>ROUND(E17*P17,2)</f>
        <v>0</v>
      </c>
      <c r="R17" s="242"/>
      <c r="S17" s="242" t="s">
        <v>296</v>
      </c>
      <c r="T17" s="243" t="s">
        <v>231</v>
      </c>
      <c r="U17" s="219">
        <v>0.49717</v>
      </c>
      <c r="V17" s="219">
        <f>ROUND(E17*U17,2)</f>
        <v>34.799999999999997</v>
      </c>
      <c r="W17" s="219"/>
      <c r="X17" s="219" t="s">
        <v>297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298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7">
        <v>10</v>
      </c>
      <c r="B18" s="238" t="s">
        <v>581</v>
      </c>
      <c r="C18" s="249" t="s">
        <v>582</v>
      </c>
      <c r="D18" s="239" t="s">
        <v>371</v>
      </c>
      <c r="E18" s="240">
        <v>6</v>
      </c>
      <c r="F18" s="241"/>
      <c r="G18" s="242">
        <f>ROUND(E18*F18,2)</f>
        <v>0</v>
      </c>
      <c r="H18" s="241"/>
      <c r="I18" s="242">
        <f>ROUND(E18*H18,2)</f>
        <v>0</v>
      </c>
      <c r="J18" s="241"/>
      <c r="K18" s="242">
        <f>ROUND(E18*J18,2)</f>
        <v>0</v>
      </c>
      <c r="L18" s="242">
        <v>21</v>
      </c>
      <c r="M18" s="242">
        <f>G18*(1+L18/100)</f>
        <v>0</v>
      </c>
      <c r="N18" s="242">
        <v>0</v>
      </c>
      <c r="O18" s="242">
        <f>ROUND(E18*N18,2)</f>
        <v>0</v>
      </c>
      <c r="P18" s="242">
        <v>0</v>
      </c>
      <c r="Q18" s="242">
        <f>ROUND(E18*P18,2)</f>
        <v>0</v>
      </c>
      <c r="R18" s="242"/>
      <c r="S18" s="242" t="s">
        <v>296</v>
      </c>
      <c r="T18" s="243" t="s">
        <v>231</v>
      </c>
      <c r="U18" s="219">
        <v>1.7733300000000001</v>
      </c>
      <c r="V18" s="219">
        <f>ROUND(E18*U18,2)</f>
        <v>10.64</v>
      </c>
      <c r="W18" s="219"/>
      <c r="X18" s="219" t="s">
        <v>297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298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7">
        <v>11</v>
      </c>
      <c r="B19" s="238" t="s">
        <v>583</v>
      </c>
      <c r="C19" s="249" t="s">
        <v>584</v>
      </c>
      <c r="D19" s="239" t="s">
        <v>371</v>
      </c>
      <c r="E19" s="240">
        <v>17</v>
      </c>
      <c r="F19" s="241"/>
      <c r="G19" s="242">
        <f>ROUND(E19*F19,2)</f>
        <v>0</v>
      </c>
      <c r="H19" s="241"/>
      <c r="I19" s="242">
        <f>ROUND(E19*H19,2)</f>
        <v>0</v>
      </c>
      <c r="J19" s="241"/>
      <c r="K19" s="242">
        <f>ROUND(E19*J19,2)</f>
        <v>0</v>
      </c>
      <c r="L19" s="242">
        <v>21</v>
      </c>
      <c r="M19" s="242">
        <f>G19*(1+L19/100)</f>
        <v>0</v>
      </c>
      <c r="N19" s="242">
        <v>0</v>
      </c>
      <c r="O19" s="242">
        <f>ROUND(E19*N19,2)</f>
        <v>0</v>
      </c>
      <c r="P19" s="242">
        <v>0</v>
      </c>
      <c r="Q19" s="242">
        <f>ROUND(E19*P19,2)</f>
        <v>0</v>
      </c>
      <c r="R19" s="242"/>
      <c r="S19" s="242" t="s">
        <v>230</v>
      </c>
      <c r="T19" s="243" t="s">
        <v>231</v>
      </c>
      <c r="U19" s="219">
        <v>0</v>
      </c>
      <c r="V19" s="219">
        <f>ROUND(E19*U19,2)</f>
        <v>0</v>
      </c>
      <c r="W19" s="219"/>
      <c r="X19" s="219" t="s">
        <v>297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298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37">
        <v>12</v>
      </c>
      <c r="B20" s="238" t="s">
        <v>585</v>
      </c>
      <c r="C20" s="249" t="s">
        <v>586</v>
      </c>
      <c r="D20" s="239" t="s">
        <v>371</v>
      </c>
      <c r="E20" s="240">
        <v>7</v>
      </c>
      <c r="F20" s="241"/>
      <c r="G20" s="242">
        <f>ROUND(E20*F20,2)</f>
        <v>0</v>
      </c>
      <c r="H20" s="241"/>
      <c r="I20" s="242">
        <f>ROUND(E20*H20,2)</f>
        <v>0</v>
      </c>
      <c r="J20" s="241"/>
      <c r="K20" s="242">
        <f>ROUND(E20*J20,2)</f>
        <v>0</v>
      </c>
      <c r="L20" s="242">
        <v>21</v>
      </c>
      <c r="M20" s="242">
        <f>G20*(1+L20/100)</f>
        <v>0</v>
      </c>
      <c r="N20" s="242">
        <v>0</v>
      </c>
      <c r="O20" s="242">
        <f>ROUND(E20*N20,2)</f>
        <v>0</v>
      </c>
      <c r="P20" s="242">
        <v>0</v>
      </c>
      <c r="Q20" s="242">
        <f>ROUND(E20*P20,2)</f>
        <v>0</v>
      </c>
      <c r="R20" s="242"/>
      <c r="S20" s="242" t="s">
        <v>230</v>
      </c>
      <c r="T20" s="243" t="s">
        <v>231</v>
      </c>
      <c r="U20" s="219">
        <v>0</v>
      </c>
      <c r="V20" s="219">
        <f>ROUND(E20*U20,2)</f>
        <v>0</v>
      </c>
      <c r="W20" s="219"/>
      <c r="X20" s="219" t="s">
        <v>297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298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7">
        <v>13</v>
      </c>
      <c r="B21" s="238" t="s">
        <v>587</v>
      </c>
      <c r="C21" s="249" t="s">
        <v>588</v>
      </c>
      <c r="D21" s="239" t="s">
        <v>371</v>
      </c>
      <c r="E21" s="240">
        <v>5</v>
      </c>
      <c r="F21" s="241"/>
      <c r="G21" s="242">
        <f>ROUND(E21*F21,2)</f>
        <v>0</v>
      </c>
      <c r="H21" s="241"/>
      <c r="I21" s="242">
        <f>ROUND(E21*H21,2)</f>
        <v>0</v>
      </c>
      <c r="J21" s="241"/>
      <c r="K21" s="242">
        <f>ROUND(E21*J21,2)</f>
        <v>0</v>
      </c>
      <c r="L21" s="242">
        <v>21</v>
      </c>
      <c r="M21" s="242">
        <f>G21*(1+L21/100)</f>
        <v>0</v>
      </c>
      <c r="N21" s="242">
        <v>0</v>
      </c>
      <c r="O21" s="242">
        <f>ROUND(E21*N21,2)</f>
        <v>0</v>
      </c>
      <c r="P21" s="242">
        <v>0</v>
      </c>
      <c r="Q21" s="242">
        <f>ROUND(E21*P21,2)</f>
        <v>0</v>
      </c>
      <c r="R21" s="242"/>
      <c r="S21" s="242" t="s">
        <v>296</v>
      </c>
      <c r="T21" s="243" t="s">
        <v>231</v>
      </c>
      <c r="U21" s="219">
        <v>0.871</v>
      </c>
      <c r="V21" s="219">
        <f>ROUND(E21*U21,2)</f>
        <v>4.3600000000000003</v>
      </c>
      <c r="W21" s="219"/>
      <c r="X21" s="219" t="s">
        <v>297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298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7">
        <v>14</v>
      </c>
      <c r="B22" s="238" t="s">
        <v>589</v>
      </c>
      <c r="C22" s="249" t="s">
        <v>590</v>
      </c>
      <c r="D22" s="239" t="s">
        <v>371</v>
      </c>
      <c r="E22" s="240">
        <v>5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296</v>
      </c>
      <c r="T22" s="243" t="s">
        <v>231</v>
      </c>
      <c r="U22" s="219">
        <v>0.11</v>
      </c>
      <c r="V22" s="219">
        <f>ROUND(E22*U22,2)</f>
        <v>0.55000000000000004</v>
      </c>
      <c r="W22" s="219"/>
      <c r="X22" s="219" t="s">
        <v>297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7">
        <v>15</v>
      </c>
      <c r="B23" s="238" t="s">
        <v>591</v>
      </c>
      <c r="C23" s="249" t="s">
        <v>592</v>
      </c>
      <c r="D23" s="239" t="s">
        <v>371</v>
      </c>
      <c r="E23" s="240">
        <v>1</v>
      </c>
      <c r="F23" s="241"/>
      <c r="G23" s="242">
        <f>ROUND(E23*F23,2)</f>
        <v>0</v>
      </c>
      <c r="H23" s="241"/>
      <c r="I23" s="242">
        <f>ROUND(E23*H23,2)</f>
        <v>0</v>
      </c>
      <c r="J23" s="241"/>
      <c r="K23" s="242">
        <f>ROUND(E23*J23,2)</f>
        <v>0</v>
      </c>
      <c r="L23" s="242">
        <v>21</v>
      </c>
      <c r="M23" s="242">
        <f>G23*(1+L23/100)</f>
        <v>0</v>
      </c>
      <c r="N23" s="242">
        <v>0</v>
      </c>
      <c r="O23" s="242">
        <f>ROUND(E23*N23,2)</f>
        <v>0</v>
      </c>
      <c r="P23" s="242">
        <v>0</v>
      </c>
      <c r="Q23" s="242">
        <f>ROUND(E23*P23,2)</f>
        <v>0</v>
      </c>
      <c r="R23" s="242"/>
      <c r="S23" s="242" t="s">
        <v>230</v>
      </c>
      <c r="T23" s="243" t="s">
        <v>231</v>
      </c>
      <c r="U23" s="219">
        <v>0</v>
      </c>
      <c r="V23" s="219">
        <f>ROUND(E23*U23,2)</f>
        <v>0</v>
      </c>
      <c r="W23" s="219"/>
      <c r="X23" s="219" t="s">
        <v>297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298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ht="22.5" outlineLevel="1" x14ac:dyDescent="0.2">
      <c r="A24" s="237">
        <v>16</v>
      </c>
      <c r="B24" s="238" t="s">
        <v>593</v>
      </c>
      <c r="C24" s="249" t="s">
        <v>594</v>
      </c>
      <c r="D24" s="239" t="s">
        <v>371</v>
      </c>
      <c r="E24" s="240">
        <v>1</v>
      </c>
      <c r="F24" s="241"/>
      <c r="G24" s="242">
        <f>ROUND(E24*F24,2)</f>
        <v>0</v>
      </c>
      <c r="H24" s="241"/>
      <c r="I24" s="242">
        <f>ROUND(E24*H24,2)</f>
        <v>0</v>
      </c>
      <c r="J24" s="241"/>
      <c r="K24" s="242">
        <f>ROUND(E24*J24,2)</f>
        <v>0</v>
      </c>
      <c r="L24" s="242">
        <v>21</v>
      </c>
      <c r="M24" s="242">
        <f>G24*(1+L24/100)</f>
        <v>0</v>
      </c>
      <c r="N24" s="242">
        <v>0</v>
      </c>
      <c r="O24" s="242">
        <f>ROUND(E24*N24,2)</f>
        <v>0</v>
      </c>
      <c r="P24" s="242">
        <v>0</v>
      </c>
      <c r="Q24" s="242">
        <f>ROUND(E24*P24,2)</f>
        <v>0</v>
      </c>
      <c r="R24" s="242"/>
      <c r="S24" s="242" t="s">
        <v>230</v>
      </c>
      <c r="T24" s="243" t="s">
        <v>231</v>
      </c>
      <c r="U24" s="219">
        <v>0</v>
      </c>
      <c r="V24" s="219">
        <f>ROUND(E24*U24,2)</f>
        <v>0</v>
      </c>
      <c r="W24" s="219"/>
      <c r="X24" s="219" t="s">
        <v>297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298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7">
        <v>17</v>
      </c>
      <c r="B25" s="238" t="s">
        <v>595</v>
      </c>
      <c r="C25" s="249" t="s">
        <v>596</v>
      </c>
      <c r="D25" s="239" t="s">
        <v>597</v>
      </c>
      <c r="E25" s="240">
        <v>45</v>
      </c>
      <c r="F25" s="241"/>
      <c r="G25" s="242">
        <f>ROUND(E25*F25,2)</f>
        <v>0</v>
      </c>
      <c r="H25" s="241"/>
      <c r="I25" s="242">
        <f>ROUND(E25*H25,2)</f>
        <v>0</v>
      </c>
      <c r="J25" s="241"/>
      <c r="K25" s="242">
        <f>ROUND(E25*J25,2)</f>
        <v>0</v>
      </c>
      <c r="L25" s="242">
        <v>21</v>
      </c>
      <c r="M25" s="242">
        <f>G25*(1+L25/100)</f>
        <v>0</v>
      </c>
      <c r="N25" s="242">
        <v>0</v>
      </c>
      <c r="O25" s="242">
        <f>ROUND(E25*N25,2)</f>
        <v>0</v>
      </c>
      <c r="P25" s="242">
        <v>0</v>
      </c>
      <c r="Q25" s="242">
        <f>ROUND(E25*P25,2)</f>
        <v>0</v>
      </c>
      <c r="R25" s="242"/>
      <c r="S25" s="242" t="s">
        <v>230</v>
      </c>
      <c r="T25" s="243" t="s">
        <v>231</v>
      </c>
      <c r="U25" s="219">
        <v>0</v>
      </c>
      <c r="V25" s="219">
        <f>ROUND(E25*U25,2)</f>
        <v>0</v>
      </c>
      <c r="W25" s="219"/>
      <c r="X25" s="219" t="s">
        <v>297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298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7">
        <v>18</v>
      </c>
      <c r="B26" s="238" t="s">
        <v>598</v>
      </c>
      <c r="C26" s="249" t="s">
        <v>599</v>
      </c>
      <c r="D26" s="239" t="s">
        <v>368</v>
      </c>
      <c r="E26" s="240">
        <v>40</v>
      </c>
      <c r="F26" s="241"/>
      <c r="G26" s="242">
        <f>ROUND(E26*F26,2)</f>
        <v>0</v>
      </c>
      <c r="H26" s="241"/>
      <c r="I26" s="242">
        <f>ROUND(E26*H26,2)</f>
        <v>0</v>
      </c>
      <c r="J26" s="241"/>
      <c r="K26" s="242">
        <f>ROUND(E26*J26,2)</f>
        <v>0</v>
      </c>
      <c r="L26" s="242">
        <v>21</v>
      </c>
      <c r="M26" s="242">
        <f>G26*(1+L26/100)</f>
        <v>0</v>
      </c>
      <c r="N26" s="242">
        <v>0</v>
      </c>
      <c r="O26" s="242">
        <f>ROUND(E26*N26,2)</f>
        <v>0</v>
      </c>
      <c r="P26" s="242">
        <v>0</v>
      </c>
      <c r="Q26" s="242">
        <f>ROUND(E26*P26,2)</f>
        <v>0</v>
      </c>
      <c r="R26" s="242"/>
      <c r="S26" s="242" t="s">
        <v>230</v>
      </c>
      <c r="T26" s="243" t="s">
        <v>231</v>
      </c>
      <c r="U26" s="219">
        <v>0</v>
      </c>
      <c r="V26" s="219">
        <f>ROUND(E26*U26,2)</f>
        <v>0</v>
      </c>
      <c r="W26" s="219"/>
      <c r="X26" s="219" t="s">
        <v>297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298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37">
        <v>19</v>
      </c>
      <c r="B27" s="238" t="s">
        <v>600</v>
      </c>
      <c r="C27" s="249" t="s">
        <v>601</v>
      </c>
      <c r="D27" s="239" t="s">
        <v>368</v>
      </c>
      <c r="E27" s="240">
        <v>180</v>
      </c>
      <c r="F27" s="241"/>
      <c r="G27" s="242">
        <f>ROUND(E27*F27,2)</f>
        <v>0</v>
      </c>
      <c r="H27" s="241"/>
      <c r="I27" s="242">
        <f>ROUND(E27*H27,2)</f>
        <v>0</v>
      </c>
      <c r="J27" s="241"/>
      <c r="K27" s="242">
        <f>ROUND(E27*J27,2)</f>
        <v>0</v>
      </c>
      <c r="L27" s="242">
        <v>21</v>
      </c>
      <c r="M27" s="242">
        <f>G27*(1+L27/100)</f>
        <v>0</v>
      </c>
      <c r="N27" s="242">
        <v>0</v>
      </c>
      <c r="O27" s="242">
        <f>ROUND(E27*N27,2)</f>
        <v>0</v>
      </c>
      <c r="P27" s="242">
        <v>0</v>
      </c>
      <c r="Q27" s="242">
        <f>ROUND(E27*P27,2)</f>
        <v>0</v>
      </c>
      <c r="R27" s="242"/>
      <c r="S27" s="242" t="s">
        <v>230</v>
      </c>
      <c r="T27" s="243" t="s">
        <v>231</v>
      </c>
      <c r="U27" s="219">
        <v>0</v>
      </c>
      <c r="V27" s="219">
        <f>ROUND(E27*U27,2)</f>
        <v>0</v>
      </c>
      <c r="W27" s="219"/>
      <c r="X27" s="219" t="s">
        <v>297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298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37">
        <v>20</v>
      </c>
      <c r="B28" s="238" t="s">
        <v>602</v>
      </c>
      <c r="C28" s="249" t="s">
        <v>603</v>
      </c>
      <c r="D28" s="239" t="s">
        <v>368</v>
      </c>
      <c r="E28" s="240">
        <v>200</v>
      </c>
      <c r="F28" s="241"/>
      <c r="G28" s="242">
        <f>ROUND(E28*F28,2)</f>
        <v>0</v>
      </c>
      <c r="H28" s="241"/>
      <c r="I28" s="242">
        <f>ROUND(E28*H28,2)</f>
        <v>0</v>
      </c>
      <c r="J28" s="241"/>
      <c r="K28" s="242">
        <f>ROUND(E28*J28,2)</f>
        <v>0</v>
      </c>
      <c r="L28" s="242">
        <v>21</v>
      </c>
      <c r="M28" s="242">
        <f>G28*(1+L28/100)</f>
        <v>0</v>
      </c>
      <c r="N28" s="242">
        <v>0</v>
      </c>
      <c r="O28" s="242">
        <f>ROUND(E28*N28,2)</f>
        <v>0</v>
      </c>
      <c r="P28" s="242">
        <v>0</v>
      </c>
      <c r="Q28" s="242">
        <f>ROUND(E28*P28,2)</f>
        <v>0</v>
      </c>
      <c r="R28" s="242"/>
      <c r="S28" s="242" t="s">
        <v>230</v>
      </c>
      <c r="T28" s="243" t="s">
        <v>231</v>
      </c>
      <c r="U28" s="219">
        <v>0</v>
      </c>
      <c r="V28" s="219">
        <f>ROUND(E28*U28,2)</f>
        <v>0</v>
      </c>
      <c r="W28" s="219"/>
      <c r="X28" s="219" t="s">
        <v>297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298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ht="22.5" outlineLevel="1" x14ac:dyDescent="0.2">
      <c r="A29" s="237">
        <v>21</v>
      </c>
      <c r="B29" s="238" t="s">
        <v>604</v>
      </c>
      <c r="C29" s="249" t="s">
        <v>605</v>
      </c>
      <c r="D29" s="239" t="s">
        <v>368</v>
      </c>
      <c r="E29" s="240">
        <v>50</v>
      </c>
      <c r="F29" s="241"/>
      <c r="G29" s="242">
        <f>ROUND(E29*F29,2)</f>
        <v>0</v>
      </c>
      <c r="H29" s="241"/>
      <c r="I29" s="242">
        <f>ROUND(E29*H29,2)</f>
        <v>0</v>
      </c>
      <c r="J29" s="241"/>
      <c r="K29" s="242">
        <f>ROUND(E29*J29,2)</f>
        <v>0</v>
      </c>
      <c r="L29" s="242">
        <v>21</v>
      </c>
      <c r="M29" s="242">
        <f>G29*(1+L29/100)</f>
        <v>0</v>
      </c>
      <c r="N29" s="242">
        <v>0</v>
      </c>
      <c r="O29" s="242">
        <f>ROUND(E29*N29,2)</f>
        <v>0</v>
      </c>
      <c r="P29" s="242">
        <v>0</v>
      </c>
      <c r="Q29" s="242">
        <f>ROUND(E29*P29,2)</f>
        <v>0</v>
      </c>
      <c r="R29" s="242"/>
      <c r="S29" s="242" t="s">
        <v>230</v>
      </c>
      <c r="T29" s="243" t="s">
        <v>231</v>
      </c>
      <c r="U29" s="219">
        <v>0</v>
      </c>
      <c r="V29" s="219">
        <f>ROUND(E29*U29,2)</f>
        <v>0</v>
      </c>
      <c r="W29" s="219"/>
      <c r="X29" s="219" t="s">
        <v>297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298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37">
        <v>22</v>
      </c>
      <c r="B30" s="238" t="s">
        <v>606</v>
      </c>
      <c r="C30" s="249" t="s">
        <v>607</v>
      </c>
      <c r="D30" s="239" t="s">
        <v>368</v>
      </c>
      <c r="E30" s="240">
        <v>30</v>
      </c>
      <c r="F30" s="241"/>
      <c r="G30" s="242">
        <f>ROUND(E30*F30,2)</f>
        <v>0</v>
      </c>
      <c r="H30" s="241"/>
      <c r="I30" s="242">
        <f>ROUND(E30*H30,2)</f>
        <v>0</v>
      </c>
      <c r="J30" s="241"/>
      <c r="K30" s="242">
        <f>ROUND(E30*J30,2)</f>
        <v>0</v>
      </c>
      <c r="L30" s="242">
        <v>21</v>
      </c>
      <c r="M30" s="242">
        <f>G30*(1+L30/100)</f>
        <v>0</v>
      </c>
      <c r="N30" s="242">
        <v>0</v>
      </c>
      <c r="O30" s="242">
        <f>ROUND(E30*N30,2)</f>
        <v>0</v>
      </c>
      <c r="P30" s="242">
        <v>0</v>
      </c>
      <c r="Q30" s="242">
        <f>ROUND(E30*P30,2)</f>
        <v>0</v>
      </c>
      <c r="R30" s="242"/>
      <c r="S30" s="242" t="s">
        <v>230</v>
      </c>
      <c r="T30" s="243" t="s">
        <v>231</v>
      </c>
      <c r="U30" s="219">
        <v>0</v>
      </c>
      <c r="V30" s="219">
        <f>ROUND(E30*U30,2)</f>
        <v>0</v>
      </c>
      <c r="W30" s="219"/>
      <c r="X30" s="219" t="s">
        <v>297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298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7">
        <v>23</v>
      </c>
      <c r="B31" s="238" t="s">
        <v>608</v>
      </c>
      <c r="C31" s="249" t="s">
        <v>609</v>
      </c>
      <c r="D31" s="239" t="s">
        <v>368</v>
      </c>
      <c r="E31" s="240">
        <v>180</v>
      </c>
      <c r="F31" s="241"/>
      <c r="G31" s="242">
        <f>ROUND(E31*F31,2)</f>
        <v>0</v>
      </c>
      <c r="H31" s="241"/>
      <c r="I31" s="242">
        <f>ROUND(E31*H31,2)</f>
        <v>0</v>
      </c>
      <c r="J31" s="241"/>
      <c r="K31" s="242">
        <f>ROUND(E31*J31,2)</f>
        <v>0</v>
      </c>
      <c r="L31" s="242">
        <v>21</v>
      </c>
      <c r="M31" s="242">
        <f>G31*(1+L31/100)</f>
        <v>0</v>
      </c>
      <c r="N31" s="242">
        <v>0</v>
      </c>
      <c r="O31" s="242">
        <f>ROUND(E31*N31,2)</f>
        <v>0</v>
      </c>
      <c r="P31" s="242">
        <v>0</v>
      </c>
      <c r="Q31" s="242">
        <f>ROUND(E31*P31,2)</f>
        <v>0</v>
      </c>
      <c r="R31" s="242"/>
      <c r="S31" s="242" t="s">
        <v>230</v>
      </c>
      <c r="T31" s="243" t="s">
        <v>231</v>
      </c>
      <c r="U31" s="219">
        <v>0</v>
      </c>
      <c r="V31" s="219">
        <f>ROUND(E31*U31,2)</f>
        <v>0</v>
      </c>
      <c r="W31" s="219"/>
      <c r="X31" s="219" t="s">
        <v>297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298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7">
        <v>24</v>
      </c>
      <c r="B32" s="238" t="s">
        <v>610</v>
      </c>
      <c r="C32" s="249" t="s">
        <v>611</v>
      </c>
      <c r="D32" s="239" t="s">
        <v>368</v>
      </c>
      <c r="E32" s="240">
        <v>200</v>
      </c>
      <c r="F32" s="241"/>
      <c r="G32" s="242">
        <f>ROUND(E32*F32,2)</f>
        <v>0</v>
      </c>
      <c r="H32" s="241"/>
      <c r="I32" s="242">
        <f>ROUND(E32*H32,2)</f>
        <v>0</v>
      </c>
      <c r="J32" s="241"/>
      <c r="K32" s="242">
        <f>ROUND(E32*J32,2)</f>
        <v>0</v>
      </c>
      <c r="L32" s="242">
        <v>21</v>
      </c>
      <c r="M32" s="242">
        <f>G32*(1+L32/100)</f>
        <v>0</v>
      </c>
      <c r="N32" s="242">
        <v>0</v>
      </c>
      <c r="O32" s="242">
        <f>ROUND(E32*N32,2)</f>
        <v>0</v>
      </c>
      <c r="P32" s="242">
        <v>0</v>
      </c>
      <c r="Q32" s="242">
        <f>ROUND(E32*P32,2)</f>
        <v>0</v>
      </c>
      <c r="R32" s="242"/>
      <c r="S32" s="242" t="s">
        <v>230</v>
      </c>
      <c r="T32" s="243" t="s">
        <v>231</v>
      </c>
      <c r="U32" s="219">
        <v>0</v>
      </c>
      <c r="V32" s="219">
        <f>ROUND(E32*U32,2)</f>
        <v>0</v>
      </c>
      <c r="W32" s="219"/>
      <c r="X32" s="219" t="s">
        <v>297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298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7">
        <v>25</v>
      </c>
      <c r="B33" s="238" t="s">
        <v>612</v>
      </c>
      <c r="C33" s="249" t="s">
        <v>613</v>
      </c>
      <c r="D33" s="239" t="s">
        <v>368</v>
      </c>
      <c r="E33" s="240">
        <v>50</v>
      </c>
      <c r="F33" s="241"/>
      <c r="G33" s="242">
        <f>ROUND(E33*F33,2)</f>
        <v>0</v>
      </c>
      <c r="H33" s="241"/>
      <c r="I33" s="242">
        <f>ROUND(E33*H33,2)</f>
        <v>0</v>
      </c>
      <c r="J33" s="241"/>
      <c r="K33" s="242">
        <f>ROUND(E33*J33,2)</f>
        <v>0</v>
      </c>
      <c r="L33" s="242">
        <v>21</v>
      </c>
      <c r="M33" s="242">
        <f>G33*(1+L33/100)</f>
        <v>0</v>
      </c>
      <c r="N33" s="242">
        <v>0</v>
      </c>
      <c r="O33" s="242">
        <f>ROUND(E33*N33,2)</f>
        <v>0</v>
      </c>
      <c r="P33" s="242">
        <v>0</v>
      </c>
      <c r="Q33" s="242">
        <f>ROUND(E33*P33,2)</f>
        <v>0</v>
      </c>
      <c r="R33" s="242"/>
      <c r="S33" s="242" t="s">
        <v>230</v>
      </c>
      <c r="T33" s="243" t="s">
        <v>231</v>
      </c>
      <c r="U33" s="219">
        <v>0</v>
      </c>
      <c r="V33" s="219">
        <f>ROUND(E33*U33,2)</f>
        <v>0</v>
      </c>
      <c r="W33" s="219"/>
      <c r="X33" s="219" t="s">
        <v>297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298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7">
        <v>26</v>
      </c>
      <c r="B34" s="238" t="s">
        <v>614</v>
      </c>
      <c r="C34" s="249" t="s">
        <v>615</v>
      </c>
      <c r="D34" s="239" t="s">
        <v>368</v>
      </c>
      <c r="E34" s="240">
        <v>30</v>
      </c>
      <c r="F34" s="241"/>
      <c r="G34" s="242">
        <f>ROUND(E34*F34,2)</f>
        <v>0</v>
      </c>
      <c r="H34" s="241"/>
      <c r="I34" s="242">
        <f>ROUND(E34*H34,2)</f>
        <v>0</v>
      </c>
      <c r="J34" s="241"/>
      <c r="K34" s="242">
        <f>ROUND(E34*J34,2)</f>
        <v>0</v>
      </c>
      <c r="L34" s="242">
        <v>21</v>
      </c>
      <c r="M34" s="242">
        <f>G34*(1+L34/100)</f>
        <v>0</v>
      </c>
      <c r="N34" s="242">
        <v>0</v>
      </c>
      <c r="O34" s="242">
        <f>ROUND(E34*N34,2)</f>
        <v>0</v>
      </c>
      <c r="P34" s="242">
        <v>0</v>
      </c>
      <c r="Q34" s="242">
        <f>ROUND(E34*P34,2)</f>
        <v>0</v>
      </c>
      <c r="R34" s="242"/>
      <c r="S34" s="242" t="s">
        <v>230</v>
      </c>
      <c r="T34" s="243" t="s">
        <v>231</v>
      </c>
      <c r="U34" s="219">
        <v>0</v>
      </c>
      <c r="V34" s="219">
        <f>ROUND(E34*U34,2)</f>
        <v>0</v>
      </c>
      <c r="W34" s="219"/>
      <c r="X34" s="219" t="s">
        <v>297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7">
        <v>27</v>
      </c>
      <c r="B35" s="238" t="s">
        <v>616</v>
      </c>
      <c r="C35" s="249" t="s">
        <v>617</v>
      </c>
      <c r="D35" s="239" t="s">
        <v>368</v>
      </c>
      <c r="E35" s="240">
        <v>40</v>
      </c>
      <c r="F35" s="241"/>
      <c r="G35" s="242">
        <f>ROUND(E35*F35,2)</f>
        <v>0</v>
      </c>
      <c r="H35" s="241"/>
      <c r="I35" s="242">
        <f>ROUND(E35*H35,2)</f>
        <v>0</v>
      </c>
      <c r="J35" s="241"/>
      <c r="K35" s="242">
        <f>ROUND(E35*J35,2)</f>
        <v>0</v>
      </c>
      <c r="L35" s="242">
        <v>21</v>
      </c>
      <c r="M35" s="242">
        <f>G35*(1+L35/100)</f>
        <v>0</v>
      </c>
      <c r="N35" s="242">
        <v>0</v>
      </c>
      <c r="O35" s="242">
        <f>ROUND(E35*N35,2)</f>
        <v>0</v>
      </c>
      <c r="P35" s="242">
        <v>0</v>
      </c>
      <c r="Q35" s="242">
        <f>ROUND(E35*P35,2)</f>
        <v>0</v>
      </c>
      <c r="R35" s="242"/>
      <c r="S35" s="242" t="s">
        <v>230</v>
      </c>
      <c r="T35" s="243" t="s">
        <v>231</v>
      </c>
      <c r="U35" s="219">
        <v>0</v>
      </c>
      <c r="V35" s="219">
        <f>ROUND(E35*U35,2)</f>
        <v>0</v>
      </c>
      <c r="W35" s="219"/>
      <c r="X35" s="219" t="s">
        <v>297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298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7">
        <v>28</v>
      </c>
      <c r="B36" s="238" t="s">
        <v>618</v>
      </c>
      <c r="C36" s="249" t="s">
        <v>619</v>
      </c>
      <c r="D36" s="239" t="s">
        <v>371</v>
      </c>
      <c r="E36" s="240">
        <v>1</v>
      </c>
      <c r="F36" s="241"/>
      <c r="G36" s="242">
        <f>ROUND(E36*F36,2)</f>
        <v>0</v>
      </c>
      <c r="H36" s="241"/>
      <c r="I36" s="242">
        <f>ROUND(E36*H36,2)</f>
        <v>0</v>
      </c>
      <c r="J36" s="241"/>
      <c r="K36" s="242">
        <f>ROUND(E36*J36,2)</f>
        <v>0</v>
      </c>
      <c r="L36" s="242">
        <v>21</v>
      </c>
      <c r="M36" s="242">
        <f>G36*(1+L36/100)</f>
        <v>0</v>
      </c>
      <c r="N36" s="242">
        <v>0</v>
      </c>
      <c r="O36" s="242">
        <f>ROUND(E36*N36,2)</f>
        <v>0</v>
      </c>
      <c r="P36" s="242">
        <v>0</v>
      </c>
      <c r="Q36" s="242">
        <f>ROUND(E36*P36,2)</f>
        <v>0</v>
      </c>
      <c r="R36" s="242"/>
      <c r="S36" s="242" t="s">
        <v>230</v>
      </c>
      <c r="T36" s="243" t="s">
        <v>231</v>
      </c>
      <c r="U36" s="219">
        <v>0</v>
      </c>
      <c r="V36" s="219">
        <f>ROUND(E36*U36,2)</f>
        <v>0</v>
      </c>
      <c r="W36" s="219"/>
      <c r="X36" s="219" t="s">
        <v>297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298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7">
        <v>29</v>
      </c>
      <c r="B37" s="238" t="s">
        <v>620</v>
      </c>
      <c r="C37" s="249" t="s">
        <v>621</v>
      </c>
      <c r="D37" s="239" t="s">
        <v>371</v>
      </c>
      <c r="E37" s="240">
        <v>2</v>
      </c>
      <c r="F37" s="241"/>
      <c r="G37" s="242">
        <f>ROUND(E37*F37,2)</f>
        <v>0</v>
      </c>
      <c r="H37" s="241"/>
      <c r="I37" s="242">
        <f>ROUND(E37*H37,2)</f>
        <v>0</v>
      </c>
      <c r="J37" s="241"/>
      <c r="K37" s="242">
        <f>ROUND(E37*J37,2)</f>
        <v>0</v>
      </c>
      <c r="L37" s="242">
        <v>21</v>
      </c>
      <c r="M37" s="242">
        <f>G37*(1+L37/100)</f>
        <v>0</v>
      </c>
      <c r="N37" s="242">
        <v>0</v>
      </c>
      <c r="O37" s="242">
        <f>ROUND(E37*N37,2)</f>
        <v>0</v>
      </c>
      <c r="P37" s="242">
        <v>0</v>
      </c>
      <c r="Q37" s="242">
        <f>ROUND(E37*P37,2)</f>
        <v>0</v>
      </c>
      <c r="R37" s="242"/>
      <c r="S37" s="242" t="s">
        <v>230</v>
      </c>
      <c r="T37" s="243" t="s">
        <v>231</v>
      </c>
      <c r="U37" s="219">
        <v>0</v>
      </c>
      <c r="V37" s="219">
        <f>ROUND(E37*U37,2)</f>
        <v>0</v>
      </c>
      <c r="W37" s="219"/>
      <c r="X37" s="219" t="s">
        <v>297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298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7">
        <v>30</v>
      </c>
      <c r="B38" s="238" t="s">
        <v>622</v>
      </c>
      <c r="C38" s="249" t="s">
        <v>623</v>
      </c>
      <c r="D38" s="239" t="s">
        <v>371</v>
      </c>
      <c r="E38" s="240">
        <v>10</v>
      </c>
      <c r="F38" s="241"/>
      <c r="G38" s="242">
        <f>ROUND(E38*F38,2)</f>
        <v>0</v>
      </c>
      <c r="H38" s="241"/>
      <c r="I38" s="242">
        <f>ROUND(E38*H38,2)</f>
        <v>0</v>
      </c>
      <c r="J38" s="241"/>
      <c r="K38" s="242">
        <f>ROUND(E38*J38,2)</f>
        <v>0</v>
      </c>
      <c r="L38" s="242">
        <v>21</v>
      </c>
      <c r="M38" s="242">
        <f>G38*(1+L38/100)</f>
        <v>0</v>
      </c>
      <c r="N38" s="242">
        <v>0</v>
      </c>
      <c r="O38" s="242">
        <f>ROUND(E38*N38,2)</f>
        <v>0</v>
      </c>
      <c r="P38" s="242">
        <v>0</v>
      </c>
      <c r="Q38" s="242">
        <f>ROUND(E38*P38,2)</f>
        <v>0</v>
      </c>
      <c r="R38" s="242"/>
      <c r="S38" s="242" t="s">
        <v>230</v>
      </c>
      <c r="T38" s="243" t="s">
        <v>231</v>
      </c>
      <c r="U38" s="219">
        <v>0</v>
      </c>
      <c r="V38" s="219">
        <f>ROUND(E38*U38,2)</f>
        <v>0</v>
      </c>
      <c r="W38" s="219"/>
      <c r="X38" s="219" t="s">
        <v>297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298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7">
        <v>31</v>
      </c>
      <c r="B39" s="238" t="s">
        <v>624</v>
      </c>
      <c r="C39" s="249" t="s">
        <v>625</v>
      </c>
      <c r="D39" s="239" t="s">
        <v>368</v>
      </c>
      <c r="E39" s="240">
        <v>25</v>
      </c>
      <c r="F39" s="241"/>
      <c r="G39" s="242">
        <f>ROUND(E39*F39,2)</f>
        <v>0</v>
      </c>
      <c r="H39" s="241"/>
      <c r="I39" s="242">
        <f>ROUND(E39*H39,2)</f>
        <v>0</v>
      </c>
      <c r="J39" s="241"/>
      <c r="K39" s="242">
        <f>ROUND(E39*J39,2)</f>
        <v>0</v>
      </c>
      <c r="L39" s="242">
        <v>21</v>
      </c>
      <c r="M39" s="242">
        <f>G39*(1+L39/100)</f>
        <v>0</v>
      </c>
      <c r="N39" s="242">
        <v>0</v>
      </c>
      <c r="O39" s="242">
        <f>ROUND(E39*N39,2)</f>
        <v>0</v>
      </c>
      <c r="P39" s="242">
        <v>0</v>
      </c>
      <c r="Q39" s="242">
        <f>ROUND(E39*P39,2)</f>
        <v>0</v>
      </c>
      <c r="R39" s="242"/>
      <c r="S39" s="242" t="s">
        <v>230</v>
      </c>
      <c r="T39" s="243" t="s">
        <v>231</v>
      </c>
      <c r="U39" s="219">
        <v>0</v>
      </c>
      <c r="V39" s="219">
        <f>ROUND(E39*U39,2)</f>
        <v>0</v>
      </c>
      <c r="W39" s="219"/>
      <c r="X39" s="219" t="s">
        <v>297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298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7">
        <v>32</v>
      </c>
      <c r="B40" s="238" t="s">
        <v>626</v>
      </c>
      <c r="C40" s="249" t="s">
        <v>627</v>
      </c>
      <c r="D40" s="239" t="s">
        <v>371</v>
      </c>
      <c r="E40" s="240">
        <v>14</v>
      </c>
      <c r="F40" s="241"/>
      <c r="G40" s="242">
        <f>ROUND(E40*F40,2)</f>
        <v>0</v>
      </c>
      <c r="H40" s="241"/>
      <c r="I40" s="242">
        <f>ROUND(E40*H40,2)</f>
        <v>0</v>
      </c>
      <c r="J40" s="241"/>
      <c r="K40" s="242">
        <f>ROUND(E40*J40,2)</f>
        <v>0</v>
      </c>
      <c r="L40" s="242">
        <v>21</v>
      </c>
      <c r="M40" s="242">
        <f>G40*(1+L40/100)</f>
        <v>0</v>
      </c>
      <c r="N40" s="242">
        <v>0</v>
      </c>
      <c r="O40" s="242">
        <f>ROUND(E40*N40,2)</f>
        <v>0</v>
      </c>
      <c r="P40" s="242">
        <v>0</v>
      </c>
      <c r="Q40" s="242">
        <f>ROUND(E40*P40,2)</f>
        <v>0</v>
      </c>
      <c r="R40" s="242"/>
      <c r="S40" s="242" t="s">
        <v>230</v>
      </c>
      <c r="T40" s="243" t="s">
        <v>231</v>
      </c>
      <c r="U40" s="219">
        <v>0</v>
      </c>
      <c r="V40" s="219">
        <f>ROUND(E40*U40,2)</f>
        <v>0</v>
      </c>
      <c r="W40" s="219"/>
      <c r="X40" s="219" t="s">
        <v>297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298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7">
        <v>33</v>
      </c>
      <c r="B41" s="238" t="s">
        <v>628</v>
      </c>
      <c r="C41" s="249" t="s">
        <v>629</v>
      </c>
      <c r="D41" s="239" t="s">
        <v>371</v>
      </c>
      <c r="E41" s="240">
        <v>9</v>
      </c>
      <c r="F41" s="241"/>
      <c r="G41" s="242">
        <f>ROUND(E41*F41,2)</f>
        <v>0</v>
      </c>
      <c r="H41" s="241"/>
      <c r="I41" s="242">
        <f>ROUND(E41*H41,2)</f>
        <v>0</v>
      </c>
      <c r="J41" s="241"/>
      <c r="K41" s="242">
        <f>ROUND(E41*J41,2)</f>
        <v>0</v>
      </c>
      <c r="L41" s="242">
        <v>21</v>
      </c>
      <c r="M41" s="242">
        <f>G41*(1+L41/100)</f>
        <v>0</v>
      </c>
      <c r="N41" s="242">
        <v>0</v>
      </c>
      <c r="O41" s="242">
        <f>ROUND(E41*N41,2)</f>
        <v>0</v>
      </c>
      <c r="P41" s="242">
        <v>0</v>
      </c>
      <c r="Q41" s="242">
        <f>ROUND(E41*P41,2)</f>
        <v>0</v>
      </c>
      <c r="R41" s="242"/>
      <c r="S41" s="242" t="s">
        <v>230</v>
      </c>
      <c r="T41" s="243" t="s">
        <v>231</v>
      </c>
      <c r="U41" s="219">
        <v>0</v>
      </c>
      <c r="V41" s="219">
        <f>ROUND(E41*U41,2)</f>
        <v>0</v>
      </c>
      <c r="W41" s="219"/>
      <c r="X41" s="219" t="s">
        <v>297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298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37">
        <v>34</v>
      </c>
      <c r="B42" s="238" t="s">
        <v>630</v>
      </c>
      <c r="C42" s="249" t="s">
        <v>631</v>
      </c>
      <c r="D42" s="239" t="s">
        <v>371</v>
      </c>
      <c r="E42" s="240">
        <v>2</v>
      </c>
      <c r="F42" s="241"/>
      <c r="G42" s="242">
        <f>ROUND(E42*F42,2)</f>
        <v>0</v>
      </c>
      <c r="H42" s="241"/>
      <c r="I42" s="242">
        <f>ROUND(E42*H42,2)</f>
        <v>0</v>
      </c>
      <c r="J42" s="241"/>
      <c r="K42" s="242">
        <f>ROUND(E42*J42,2)</f>
        <v>0</v>
      </c>
      <c r="L42" s="242">
        <v>21</v>
      </c>
      <c r="M42" s="242">
        <f>G42*(1+L42/100)</f>
        <v>0</v>
      </c>
      <c r="N42" s="242">
        <v>0</v>
      </c>
      <c r="O42" s="242">
        <f>ROUND(E42*N42,2)</f>
        <v>0</v>
      </c>
      <c r="P42" s="242">
        <v>0</v>
      </c>
      <c r="Q42" s="242">
        <f>ROUND(E42*P42,2)</f>
        <v>0</v>
      </c>
      <c r="R42" s="242"/>
      <c r="S42" s="242" t="s">
        <v>230</v>
      </c>
      <c r="T42" s="243" t="s">
        <v>231</v>
      </c>
      <c r="U42" s="219">
        <v>0</v>
      </c>
      <c r="V42" s="219">
        <f>ROUND(E42*U42,2)</f>
        <v>0</v>
      </c>
      <c r="W42" s="219"/>
      <c r="X42" s="219" t="s">
        <v>297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298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7">
        <v>35</v>
      </c>
      <c r="B43" s="238" t="s">
        <v>632</v>
      </c>
      <c r="C43" s="249" t="s">
        <v>633</v>
      </c>
      <c r="D43" s="239" t="s">
        <v>371</v>
      </c>
      <c r="E43" s="240">
        <v>6</v>
      </c>
      <c r="F43" s="241"/>
      <c r="G43" s="242">
        <f>ROUND(E43*F43,2)</f>
        <v>0</v>
      </c>
      <c r="H43" s="241"/>
      <c r="I43" s="242">
        <f>ROUND(E43*H43,2)</f>
        <v>0</v>
      </c>
      <c r="J43" s="241"/>
      <c r="K43" s="242">
        <f>ROUND(E43*J43,2)</f>
        <v>0</v>
      </c>
      <c r="L43" s="242">
        <v>21</v>
      </c>
      <c r="M43" s="242">
        <f>G43*(1+L43/100)</f>
        <v>0</v>
      </c>
      <c r="N43" s="242">
        <v>0</v>
      </c>
      <c r="O43" s="242">
        <f>ROUND(E43*N43,2)</f>
        <v>0</v>
      </c>
      <c r="P43" s="242">
        <v>0</v>
      </c>
      <c r="Q43" s="242">
        <f>ROUND(E43*P43,2)</f>
        <v>0</v>
      </c>
      <c r="R43" s="242"/>
      <c r="S43" s="242" t="s">
        <v>230</v>
      </c>
      <c r="T43" s="243" t="s">
        <v>231</v>
      </c>
      <c r="U43" s="219">
        <v>0</v>
      </c>
      <c r="V43" s="219">
        <f>ROUND(E43*U43,2)</f>
        <v>0</v>
      </c>
      <c r="W43" s="219"/>
      <c r="X43" s="219" t="s">
        <v>297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298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37">
        <v>36</v>
      </c>
      <c r="B44" s="238" t="s">
        <v>634</v>
      </c>
      <c r="C44" s="249" t="s">
        <v>635</v>
      </c>
      <c r="D44" s="239" t="s">
        <v>636</v>
      </c>
      <c r="E44" s="240">
        <v>70</v>
      </c>
      <c r="F44" s="241"/>
      <c r="G44" s="242">
        <f>ROUND(E44*F44,2)</f>
        <v>0</v>
      </c>
      <c r="H44" s="241"/>
      <c r="I44" s="242">
        <f>ROUND(E44*H44,2)</f>
        <v>0</v>
      </c>
      <c r="J44" s="241"/>
      <c r="K44" s="242">
        <f>ROUND(E44*J44,2)</f>
        <v>0</v>
      </c>
      <c r="L44" s="242">
        <v>21</v>
      </c>
      <c r="M44" s="242">
        <f>G44*(1+L44/100)</f>
        <v>0</v>
      </c>
      <c r="N44" s="242">
        <v>0</v>
      </c>
      <c r="O44" s="242">
        <f>ROUND(E44*N44,2)</f>
        <v>0</v>
      </c>
      <c r="P44" s="242">
        <v>0</v>
      </c>
      <c r="Q44" s="242">
        <f>ROUND(E44*P44,2)</f>
        <v>0</v>
      </c>
      <c r="R44" s="242"/>
      <c r="S44" s="242" t="s">
        <v>230</v>
      </c>
      <c r="T44" s="243" t="s">
        <v>231</v>
      </c>
      <c r="U44" s="219">
        <v>0</v>
      </c>
      <c r="V44" s="219">
        <f>ROUND(E44*U44,2)</f>
        <v>0</v>
      </c>
      <c r="W44" s="219"/>
      <c r="X44" s="219" t="s">
        <v>297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298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7">
        <v>37</v>
      </c>
      <c r="B45" s="238" t="s">
        <v>637</v>
      </c>
      <c r="C45" s="249" t="s">
        <v>638</v>
      </c>
      <c r="D45" s="239" t="s">
        <v>371</v>
      </c>
      <c r="E45" s="240">
        <v>20</v>
      </c>
      <c r="F45" s="241"/>
      <c r="G45" s="242">
        <f>ROUND(E45*F45,2)</f>
        <v>0</v>
      </c>
      <c r="H45" s="241"/>
      <c r="I45" s="242">
        <f>ROUND(E45*H45,2)</f>
        <v>0</v>
      </c>
      <c r="J45" s="241"/>
      <c r="K45" s="242">
        <f>ROUND(E45*J45,2)</f>
        <v>0</v>
      </c>
      <c r="L45" s="242">
        <v>21</v>
      </c>
      <c r="M45" s="242">
        <f>G45*(1+L45/100)</f>
        <v>0</v>
      </c>
      <c r="N45" s="242">
        <v>0</v>
      </c>
      <c r="O45" s="242">
        <f>ROUND(E45*N45,2)</f>
        <v>0</v>
      </c>
      <c r="P45" s="242">
        <v>0</v>
      </c>
      <c r="Q45" s="242">
        <f>ROUND(E45*P45,2)</f>
        <v>0</v>
      </c>
      <c r="R45" s="242"/>
      <c r="S45" s="242" t="s">
        <v>230</v>
      </c>
      <c r="T45" s="243" t="s">
        <v>231</v>
      </c>
      <c r="U45" s="219">
        <v>0</v>
      </c>
      <c r="V45" s="219">
        <f>ROUND(E45*U45,2)</f>
        <v>0</v>
      </c>
      <c r="W45" s="219"/>
      <c r="X45" s="219" t="s">
        <v>297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298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37">
        <v>38</v>
      </c>
      <c r="B46" s="238" t="s">
        <v>639</v>
      </c>
      <c r="C46" s="249" t="s">
        <v>640</v>
      </c>
      <c r="D46" s="239" t="s">
        <v>371</v>
      </c>
      <c r="E46" s="240">
        <v>50</v>
      </c>
      <c r="F46" s="241"/>
      <c r="G46" s="242">
        <f>ROUND(E46*F46,2)</f>
        <v>0</v>
      </c>
      <c r="H46" s="241"/>
      <c r="I46" s="242">
        <f>ROUND(E46*H46,2)</f>
        <v>0</v>
      </c>
      <c r="J46" s="241"/>
      <c r="K46" s="242">
        <f>ROUND(E46*J46,2)</f>
        <v>0</v>
      </c>
      <c r="L46" s="242">
        <v>21</v>
      </c>
      <c r="M46" s="242">
        <f>G46*(1+L46/100)</f>
        <v>0</v>
      </c>
      <c r="N46" s="242">
        <v>0</v>
      </c>
      <c r="O46" s="242">
        <f>ROUND(E46*N46,2)</f>
        <v>0</v>
      </c>
      <c r="P46" s="242">
        <v>0</v>
      </c>
      <c r="Q46" s="242">
        <f>ROUND(E46*P46,2)</f>
        <v>0</v>
      </c>
      <c r="R46" s="242"/>
      <c r="S46" s="242" t="s">
        <v>230</v>
      </c>
      <c r="T46" s="243" t="s">
        <v>231</v>
      </c>
      <c r="U46" s="219">
        <v>0</v>
      </c>
      <c r="V46" s="219">
        <f>ROUND(E46*U46,2)</f>
        <v>0</v>
      </c>
      <c r="W46" s="219"/>
      <c r="X46" s="219" t="s">
        <v>297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298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37">
        <v>39</v>
      </c>
      <c r="B47" s="238" t="s">
        <v>641</v>
      </c>
      <c r="C47" s="249" t="s">
        <v>642</v>
      </c>
      <c r="D47" s="239" t="s">
        <v>371</v>
      </c>
      <c r="E47" s="240">
        <v>5</v>
      </c>
      <c r="F47" s="241"/>
      <c r="G47" s="242">
        <f>ROUND(E47*F47,2)</f>
        <v>0</v>
      </c>
      <c r="H47" s="241"/>
      <c r="I47" s="242">
        <f>ROUND(E47*H47,2)</f>
        <v>0</v>
      </c>
      <c r="J47" s="241"/>
      <c r="K47" s="242">
        <f>ROUND(E47*J47,2)</f>
        <v>0</v>
      </c>
      <c r="L47" s="242">
        <v>21</v>
      </c>
      <c r="M47" s="242">
        <f>G47*(1+L47/100)</f>
        <v>0</v>
      </c>
      <c r="N47" s="242">
        <v>0</v>
      </c>
      <c r="O47" s="242">
        <f>ROUND(E47*N47,2)</f>
        <v>0</v>
      </c>
      <c r="P47" s="242">
        <v>0</v>
      </c>
      <c r="Q47" s="242">
        <f>ROUND(E47*P47,2)</f>
        <v>0</v>
      </c>
      <c r="R47" s="242"/>
      <c r="S47" s="242" t="s">
        <v>230</v>
      </c>
      <c r="T47" s="243" t="s">
        <v>231</v>
      </c>
      <c r="U47" s="219">
        <v>0</v>
      </c>
      <c r="V47" s="219">
        <f>ROUND(E47*U47,2)</f>
        <v>0</v>
      </c>
      <c r="W47" s="219"/>
      <c r="X47" s="219" t="s">
        <v>297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298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37">
        <v>40</v>
      </c>
      <c r="B48" s="238" t="s">
        <v>643</v>
      </c>
      <c r="C48" s="249" t="s">
        <v>644</v>
      </c>
      <c r="D48" s="239" t="s">
        <v>371</v>
      </c>
      <c r="E48" s="240">
        <v>5</v>
      </c>
      <c r="F48" s="241"/>
      <c r="G48" s="242">
        <f>ROUND(E48*F48,2)</f>
        <v>0</v>
      </c>
      <c r="H48" s="241"/>
      <c r="I48" s="242">
        <f>ROUND(E48*H48,2)</f>
        <v>0</v>
      </c>
      <c r="J48" s="241"/>
      <c r="K48" s="242">
        <f>ROUND(E48*J48,2)</f>
        <v>0</v>
      </c>
      <c r="L48" s="242">
        <v>21</v>
      </c>
      <c r="M48" s="242">
        <f>G48*(1+L48/100)</f>
        <v>0</v>
      </c>
      <c r="N48" s="242">
        <v>0</v>
      </c>
      <c r="O48" s="242">
        <f>ROUND(E48*N48,2)</f>
        <v>0</v>
      </c>
      <c r="P48" s="242">
        <v>0</v>
      </c>
      <c r="Q48" s="242">
        <f>ROUND(E48*P48,2)</f>
        <v>0</v>
      </c>
      <c r="R48" s="242"/>
      <c r="S48" s="242" t="s">
        <v>230</v>
      </c>
      <c r="T48" s="243" t="s">
        <v>231</v>
      </c>
      <c r="U48" s="219">
        <v>0</v>
      </c>
      <c r="V48" s="219">
        <f>ROUND(E48*U48,2)</f>
        <v>0</v>
      </c>
      <c r="W48" s="219"/>
      <c r="X48" s="219" t="s">
        <v>297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298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37">
        <v>41</v>
      </c>
      <c r="B49" s="238" t="s">
        <v>645</v>
      </c>
      <c r="C49" s="249" t="s">
        <v>646</v>
      </c>
      <c r="D49" s="239" t="s">
        <v>371</v>
      </c>
      <c r="E49" s="240">
        <v>7</v>
      </c>
      <c r="F49" s="241"/>
      <c r="G49" s="242">
        <f>ROUND(E49*F49,2)</f>
        <v>0</v>
      </c>
      <c r="H49" s="241"/>
      <c r="I49" s="242">
        <f>ROUND(E49*H49,2)</f>
        <v>0</v>
      </c>
      <c r="J49" s="241"/>
      <c r="K49" s="242">
        <f>ROUND(E49*J49,2)</f>
        <v>0</v>
      </c>
      <c r="L49" s="242">
        <v>21</v>
      </c>
      <c r="M49" s="242">
        <f>G49*(1+L49/100)</f>
        <v>0</v>
      </c>
      <c r="N49" s="242">
        <v>0</v>
      </c>
      <c r="O49" s="242">
        <f>ROUND(E49*N49,2)</f>
        <v>0</v>
      </c>
      <c r="P49" s="242">
        <v>0</v>
      </c>
      <c r="Q49" s="242">
        <f>ROUND(E49*P49,2)</f>
        <v>0</v>
      </c>
      <c r="R49" s="242"/>
      <c r="S49" s="242" t="s">
        <v>230</v>
      </c>
      <c r="T49" s="243" t="s">
        <v>231</v>
      </c>
      <c r="U49" s="219">
        <v>0</v>
      </c>
      <c r="V49" s="219">
        <f>ROUND(E49*U49,2)</f>
        <v>0</v>
      </c>
      <c r="W49" s="219"/>
      <c r="X49" s="219" t="s">
        <v>297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298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37">
        <v>42</v>
      </c>
      <c r="B50" s="238" t="s">
        <v>647</v>
      </c>
      <c r="C50" s="249" t="s">
        <v>648</v>
      </c>
      <c r="D50" s="239" t="s">
        <v>371</v>
      </c>
      <c r="E50" s="240">
        <v>7</v>
      </c>
      <c r="F50" s="241"/>
      <c r="G50" s="242">
        <f>ROUND(E50*F50,2)</f>
        <v>0</v>
      </c>
      <c r="H50" s="241"/>
      <c r="I50" s="242">
        <f>ROUND(E50*H50,2)</f>
        <v>0</v>
      </c>
      <c r="J50" s="241"/>
      <c r="K50" s="242">
        <f>ROUND(E50*J50,2)</f>
        <v>0</v>
      </c>
      <c r="L50" s="242">
        <v>21</v>
      </c>
      <c r="M50" s="242">
        <f>G50*(1+L50/100)</f>
        <v>0</v>
      </c>
      <c r="N50" s="242">
        <v>0</v>
      </c>
      <c r="O50" s="242">
        <f>ROUND(E50*N50,2)</f>
        <v>0</v>
      </c>
      <c r="P50" s="242">
        <v>0</v>
      </c>
      <c r="Q50" s="242">
        <f>ROUND(E50*P50,2)</f>
        <v>0</v>
      </c>
      <c r="R50" s="242"/>
      <c r="S50" s="242" t="s">
        <v>230</v>
      </c>
      <c r="T50" s="243" t="s">
        <v>231</v>
      </c>
      <c r="U50" s="219">
        <v>0</v>
      </c>
      <c r="V50" s="219">
        <f>ROUND(E50*U50,2)</f>
        <v>0</v>
      </c>
      <c r="W50" s="219"/>
      <c r="X50" s="219" t="s">
        <v>297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298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37">
        <v>43</v>
      </c>
      <c r="B51" s="238" t="s">
        <v>649</v>
      </c>
      <c r="C51" s="249" t="s">
        <v>650</v>
      </c>
      <c r="D51" s="239" t="s">
        <v>371</v>
      </c>
      <c r="E51" s="240">
        <v>5</v>
      </c>
      <c r="F51" s="241"/>
      <c r="G51" s="242">
        <f>ROUND(E51*F51,2)</f>
        <v>0</v>
      </c>
      <c r="H51" s="241"/>
      <c r="I51" s="242">
        <f>ROUND(E51*H51,2)</f>
        <v>0</v>
      </c>
      <c r="J51" s="241"/>
      <c r="K51" s="242">
        <f>ROUND(E51*J51,2)</f>
        <v>0</v>
      </c>
      <c r="L51" s="242">
        <v>21</v>
      </c>
      <c r="M51" s="242">
        <f>G51*(1+L51/100)</f>
        <v>0</v>
      </c>
      <c r="N51" s="242">
        <v>0</v>
      </c>
      <c r="O51" s="242">
        <f>ROUND(E51*N51,2)</f>
        <v>0</v>
      </c>
      <c r="P51" s="242">
        <v>0</v>
      </c>
      <c r="Q51" s="242">
        <f>ROUND(E51*P51,2)</f>
        <v>0</v>
      </c>
      <c r="R51" s="242"/>
      <c r="S51" s="242" t="s">
        <v>230</v>
      </c>
      <c r="T51" s="243" t="s">
        <v>231</v>
      </c>
      <c r="U51" s="219">
        <v>0</v>
      </c>
      <c r="V51" s="219">
        <f>ROUND(E51*U51,2)</f>
        <v>0</v>
      </c>
      <c r="W51" s="219"/>
      <c r="X51" s="219" t="s">
        <v>297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298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37">
        <v>44</v>
      </c>
      <c r="B52" s="238" t="s">
        <v>651</v>
      </c>
      <c r="C52" s="249" t="s">
        <v>652</v>
      </c>
      <c r="D52" s="239" t="s">
        <v>636</v>
      </c>
      <c r="E52" s="240">
        <v>60</v>
      </c>
      <c r="F52" s="241"/>
      <c r="G52" s="242">
        <f>ROUND(E52*F52,2)</f>
        <v>0</v>
      </c>
      <c r="H52" s="241"/>
      <c r="I52" s="242">
        <f>ROUND(E52*H52,2)</f>
        <v>0</v>
      </c>
      <c r="J52" s="241"/>
      <c r="K52" s="242">
        <f>ROUND(E52*J52,2)</f>
        <v>0</v>
      </c>
      <c r="L52" s="242">
        <v>21</v>
      </c>
      <c r="M52" s="242">
        <f>G52*(1+L52/100)</f>
        <v>0</v>
      </c>
      <c r="N52" s="242">
        <v>0</v>
      </c>
      <c r="O52" s="242">
        <f>ROUND(E52*N52,2)</f>
        <v>0</v>
      </c>
      <c r="P52" s="242">
        <v>0</v>
      </c>
      <c r="Q52" s="242">
        <f>ROUND(E52*P52,2)</f>
        <v>0</v>
      </c>
      <c r="R52" s="242"/>
      <c r="S52" s="242" t="s">
        <v>230</v>
      </c>
      <c r="T52" s="243" t="s">
        <v>231</v>
      </c>
      <c r="U52" s="219">
        <v>0</v>
      </c>
      <c r="V52" s="219">
        <f>ROUND(E52*U52,2)</f>
        <v>0</v>
      </c>
      <c r="W52" s="219"/>
      <c r="X52" s="219" t="s">
        <v>297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298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37">
        <v>45</v>
      </c>
      <c r="B53" s="238" t="s">
        <v>653</v>
      </c>
      <c r="C53" s="249" t="s">
        <v>654</v>
      </c>
      <c r="D53" s="239" t="s">
        <v>371</v>
      </c>
      <c r="E53" s="240">
        <v>5</v>
      </c>
      <c r="F53" s="241"/>
      <c r="G53" s="242">
        <f>ROUND(E53*F53,2)</f>
        <v>0</v>
      </c>
      <c r="H53" s="241"/>
      <c r="I53" s="242">
        <f>ROUND(E53*H53,2)</f>
        <v>0</v>
      </c>
      <c r="J53" s="241"/>
      <c r="K53" s="242">
        <f>ROUND(E53*J53,2)</f>
        <v>0</v>
      </c>
      <c r="L53" s="242">
        <v>21</v>
      </c>
      <c r="M53" s="242">
        <f>G53*(1+L53/100)</f>
        <v>0</v>
      </c>
      <c r="N53" s="242">
        <v>0</v>
      </c>
      <c r="O53" s="242">
        <f>ROUND(E53*N53,2)</f>
        <v>0</v>
      </c>
      <c r="P53" s="242">
        <v>0</v>
      </c>
      <c r="Q53" s="242">
        <f>ROUND(E53*P53,2)</f>
        <v>0</v>
      </c>
      <c r="R53" s="242"/>
      <c r="S53" s="242" t="s">
        <v>230</v>
      </c>
      <c r="T53" s="243" t="s">
        <v>231</v>
      </c>
      <c r="U53" s="219">
        <v>0</v>
      </c>
      <c r="V53" s="219">
        <f>ROUND(E53*U53,2)</f>
        <v>0</v>
      </c>
      <c r="W53" s="219"/>
      <c r="X53" s="219" t="s">
        <v>297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298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7">
        <v>46</v>
      </c>
      <c r="B54" s="228" t="s">
        <v>655</v>
      </c>
      <c r="C54" s="246" t="s">
        <v>656</v>
      </c>
      <c r="D54" s="229"/>
      <c r="E54" s="230">
        <v>1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21</v>
      </c>
      <c r="M54" s="232">
        <f>G54*(1+L54/100)</f>
        <v>0</v>
      </c>
      <c r="N54" s="232">
        <v>0</v>
      </c>
      <c r="O54" s="232">
        <f>ROUND(E54*N54,2)</f>
        <v>0</v>
      </c>
      <c r="P54" s="232">
        <v>0</v>
      </c>
      <c r="Q54" s="232">
        <f>ROUND(E54*P54,2)</f>
        <v>0</v>
      </c>
      <c r="R54" s="232"/>
      <c r="S54" s="232" t="s">
        <v>230</v>
      </c>
      <c r="T54" s="233" t="s">
        <v>231</v>
      </c>
      <c r="U54" s="219">
        <v>0</v>
      </c>
      <c r="V54" s="219">
        <f>ROUND(E54*U54,2)</f>
        <v>0</v>
      </c>
      <c r="W54" s="219"/>
      <c r="X54" s="219" t="s">
        <v>471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472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x14ac:dyDescent="0.2">
      <c r="A55" s="3"/>
      <c r="B55" s="4"/>
      <c r="C55" s="250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v>15</v>
      </c>
      <c r="AF55">
        <v>21</v>
      </c>
    </row>
    <row r="56" spans="1:60" x14ac:dyDescent="0.2">
      <c r="A56" s="213"/>
      <c r="B56" s="214" t="s">
        <v>29</v>
      </c>
      <c r="C56" s="251"/>
      <c r="D56" s="215"/>
      <c r="E56" s="216"/>
      <c r="F56" s="216"/>
      <c r="G56" s="244">
        <f>G8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E56">
        <f>SUMIF(L7:L54,AE55,G7:G54)</f>
        <v>0</v>
      </c>
      <c r="AF56">
        <f>SUMIF(L7:L54,AF55,G7:G54)</f>
        <v>0</v>
      </c>
      <c r="AG56" t="s">
        <v>271</v>
      </c>
    </row>
    <row r="57" spans="1:60" x14ac:dyDescent="0.2">
      <c r="C57" s="252"/>
      <c r="D57" s="10"/>
      <c r="AG57" t="s">
        <v>272</v>
      </c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se0eJCw03V45EyvZlJlO9jM+ZkzD8Q/lwbkPyG4idxhEgaDp21Y6j2KIo/Rl+R6BjxAAI1lJ0aWHspxCCP7Kg==" saltValue="cdeumjZTVdR+/8Ti9EFM+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58</v>
      </c>
      <c r="C3" s="199" t="s">
        <v>59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51</v>
      </c>
      <c r="C4" s="202" t="s">
        <v>60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73</v>
      </c>
      <c r="C8" s="245" t="s">
        <v>82</v>
      </c>
      <c r="D8" s="223"/>
      <c r="E8" s="224"/>
      <c r="F8" s="225"/>
      <c r="G8" s="225">
        <f>SUMIF(AG9:AG30,"&lt;&gt;NOR",G9:G30)</f>
        <v>0</v>
      </c>
      <c r="H8" s="225"/>
      <c r="I8" s="225">
        <f>SUM(I9:I30)</f>
        <v>0</v>
      </c>
      <c r="J8" s="225"/>
      <c r="K8" s="225">
        <f>SUM(K9:K30)</f>
        <v>0</v>
      </c>
      <c r="L8" s="225"/>
      <c r="M8" s="225">
        <f>SUM(M9:M30)</f>
        <v>0</v>
      </c>
      <c r="N8" s="225"/>
      <c r="O8" s="225">
        <f>SUM(O9:O30)</f>
        <v>0</v>
      </c>
      <c r="P8" s="225"/>
      <c r="Q8" s="225">
        <f>SUM(Q9:Q30)</f>
        <v>0</v>
      </c>
      <c r="R8" s="225"/>
      <c r="S8" s="225"/>
      <c r="T8" s="226"/>
      <c r="U8" s="220"/>
      <c r="V8" s="220">
        <f>SUM(V9:V30)</f>
        <v>87.420000000000016</v>
      </c>
      <c r="W8" s="220"/>
      <c r="X8" s="220"/>
      <c r="AG8" t="s">
        <v>226</v>
      </c>
    </row>
    <row r="9" spans="1:60" ht="22.5" outlineLevel="1" x14ac:dyDescent="0.2">
      <c r="A9" s="227">
        <v>1</v>
      </c>
      <c r="B9" s="228" t="s">
        <v>657</v>
      </c>
      <c r="C9" s="246" t="s">
        <v>658</v>
      </c>
      <c r="D9" s="229" t="s">
        <v>295</v>
      </c>
      <c r="E9" s="230">
        <v>146.56950000000001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296</v>
      </c>
      <c r="T9" s="233" t="s">
        <v>231</v>
      </c>
      <c r="U9" s="219">
        <v>0.187</v>
      </c>
      <c r="V9" s="219">
        <f>ROUND(E9*U9,2)</f>
        <v>27.41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659</v>
      </c>
      <c r="D10" s="253"/>
      <c r="E10" s="254">
        <v>49.56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300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7" t="s">
        <v>660</v>
      </c>
      <c r="D11" s="253"/>
      <c r="E11" s="254">
        <v>6.3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300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7" t="s">
        <v>661</v>
      </c>
      <c r="D12" s="253"/>
      <c r="E12" s="254">
        <v>35.44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300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7" t="s">
        <v>662</v>
      </c>
      <c r="D13" s="253"/>
      <c r="E13" s="254">
        <v>55.27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300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27">
        <v>2</v>
      </c>
      <c r="B14" s="228" t="s">
        <v>313</v>
      </c>
      <c r="C14" s="246" t="s">
        <v>314</v>
      </c>
      <c r="D14" s="229" t="s">
        <v>295</v>
      </c>
      <c r="E14" s="230">
        <v>126.56950000000001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296</v>
      </c>
      <c r="T14" s="233" t="s">
        <v>231</v>
      </c>
      <c r="U14" s="219">
        <v>1.0999999999999999E-2</v>
      </c>
      <c r="V14" s="219">
        <f>ROUND(E14*U14,2)</f>
        <v>1.39</v>
      </c>
      <c r="W14" s="219"/>
      <c r="X14" s="219" t="s">
        <v>297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298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7" t="s">
        <v>663</v>
      </c>
      <c r="D15" s="253"/>
      <c r="E15" s="254">
        <v>146.57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300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7" t="s">
        <v>664</v>
      </c>
      <c r="D16" s="253"/>
      <c r="E16" s="254">
        <v>-20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300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33.75" outlineLevel="1" x14ac:dyDescent="0.2">
      <c r="A17" s="227">
        <v>3</v>
      </c>
      <c r="B17" s="228" t="s">
        <v>665</v>
      </c>
      <c r="C17" s="246" t="s">
        <v>666</v>
      </c>
      <c r="D17" s="229" t="s">
        <v>295</v>
      </c>
      <c r="E17" s="230">
        <v>379.70850000000002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296</v>
      </c>
      <c r="T17" s="233" t="s">
        <v>231</v>
      </c>
      <c r="U17" s="219">
        <v>0</v>
      </c>
      <c r="V17" s="219">
        <f>ROUND(E17*U17,2)</f>
        <v>0</v>
      </c>
      <c r="W17" s="219"/>
      <c r="X17" s="219" t="s">
        <v>297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298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7" t="s">
        <v>667</v>
      </c>
      <c r="D18" s="253"/>
      <c r="E18" s="254">
        <v>379.71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300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>
        <v>4</v>
      </c>
      <c r="B19" s="228" t="s">
        <v>668</v>
      </c>
      <c r="C19" s="246" t="s">
        <v>669</v>
      </c>
      <c r="D19" s="229" t="s">
        <v>295</v>
      </c>
      <c r="E19" s="230">
        <v>40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296</v>
      </c>
      <c r="T19" s="233" t="s">
        <v>231</v>
      </c>
      <c r="U19" s="219">
        <v>9.2999999999999999E-2</v>
      </c>
      <c r="V19" s="219">
        <f>ROUND(E19*U19,2)</f>
        <v>3.72</v>
      </c>
      <c r="W19" s="219"/>
      <c r="X19" s="219" t="s">
        <v>297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298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7" t="s">
        <v>670</v>
      </c>
      <c r="D20" s="253"/>
      <c r="E20" s="254">
        <v>40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300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7">
        <v>5</v>
      </c>
      <c r="B21" s="238" t="s">
        <v>671</v>
      </c>
      <c r="C21" s="249" t="s">
        <v>672</v>
      </c>
      <c r="D21" s="239" t="s">
        <v>295</v>
      </c>
      <c r="E21" s="240">
        <v>20</v>
      </c>
      <c r="F21" s="241"/>
      <c r="G21" s="242">
        <f>ROUND(E21*F21,2)</f>
        <v>0</v>
      </c>
      <c r="H21" s="241"/>
      <c r="I21" s="242">
        <f>ROUND(E21*H21,2)</f>
        <v>0</v>
      </c>
      <c r="J21" s="241"/>
      <c r="K21" s="242">
        <f>ROUND(E21*J21,2)</f>
        <v>0</v>
      </c>
      <c r="L21" s="242">
        <v>21</v>
      </c>
      <c r="M21" s="242">
        <f>G21*(1+L21/100)</f>
        <v>0</v>
      </c>
      <c r="N21" s="242">
        <v>0</v>
      </c>
      <c r="O21" s="242">
        <f>ROUND(E21*N21,2)</f>
        <v>0</v>
      </c>
      <c r="P21" s="242">
        <v>0</v>
      </c>
      <c r="Q21" s="242">
        <f>ROUND(E21*P21,2)</f>
        <v>0</v>
      </c>
      <c r="R21" s="242"/>
      <c r="S21" s="242" t="s">
        <v>296</v>
      </c>
      <c r="T21" s="243" t="s">
        <v>231</v>
      </c>
      <c r="U21" s="219">
        <v>6.7000000000000004E-2</v>
      </c>
      <c r="V21" s="219">
        <f>ROUND(E21*U21,2)</f>
        <v>1.34</v>
      </c>
      <c r="W21" s="219"/>
      <c r="X21" s="219" t="s">
        <v>297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298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7">
        <v>6</v>
      </c>
      <c r="B22" s="238" t="s">
        <v>319</v>
      </c>
      <c r="C22" s="249" t="s">
        <v>320</v>
      </c>
      <c r="D22" s="239" t="s">
        <v>295</v>
      </c>
      <c r="E22" s="240">
        <v>126.56950000000001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230</v>
      </c>
      <c r="T22" s="243" t="s">
        <v>231</v>
      </c>
      <c r="U22" s="219">
        <v>8.9999999999999993E-3</v>
      </c>
      <c r="V22" s="219">
        <f>ROUND(E22*U22,2)</f>
        <v>1.1399999999999999</v>
      </c>
      <c r="W22" s="219"/>
      <c r="X22" s="219" t="s">
        <v>297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298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7">
        <v>7</v>
      </c>
      <c r="B23" s="238" t="s">
        <v>673</v>
      </c>
      <c r="C23" s="249" t="s">
        <v>674</v>
      </c>
      <c r="D23" s="239" t="s">
        <v>295</v>
      </c>
      <c r="E23" s="240">
        <v>20</v>
      </c>
      <c r="F23" s="241"/>
      <c r="G23" s="242">
        <f>ROUND(E23*F23,2)</f>
        <v>0</v>
      </c>
      <c r="H23" s="241"/>
      <c r="I23" s="242">
        <f>ROUND(E23*H23,2)</f>
        <v>0</v>
      </c>
      <c r="J23" s="241"/>
      <c r="K23" s="242">
        <f>ROUND(E23*J23,2)</f>
        <v>0</v>
      </c>
      <c r="L23" s="242">
        <v>21</v>
      </c>
      <c r="M23" s="242">
        <f>G23*(1+L23/100)</f>
        <v>0</v>
      </c>
      <c r="N23" s="242">
        <v>0</v>
      </c>
      <c r="O23" s="242">
        <f>ROUND(E23*N23,2)</f>
        <v>0</v>
      </c>
      <c r="P23" s="242">
        <v>0</v>
      </c>
      <c r="Q23" s="242">
        <f>ROUND(E23*P23,2)</f>
        <v>0</v>
      </c>
      <c r="R23" s="242"/>
      <c r="S23" s="242" t="s">
        <v>230</v>
      </c>
      <c r="T23" s="243" t="s">
        <v>231</v>
      </c>
      <c r="U23" s="219">
        <v>8.9999999999999993E-3</v>
      </c>
      <c r="V23" s="219">
        <f>ROUND(E23*U23,2)</f>
        <v>0.18</v>
      </c>
      <c r="W23" s="219"/>
      <c r="X23" s="219" t="s">
        <v>297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298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>
        <v>8</v>
      </c>
      <c r="B24" s="228" t="s">
        <v>675</v>
      </c>
      <c r="C24" s="246" t="s">
        <v>676</v>
      </c>
      <c r="D24" s="229" t="s">
        <v>344</v>
      </c>
      <c r="E24" s="230">
        <v>544.21500000000003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296</v>
      </c>
      <c r="T24" s="233" t="s">
        <v>231</v>
      </c>
      <c r="U24" s="219">
        <v>9.6000000000000002E-2</v>
      </c>
      <c r="V24" s="219">
        <f>ROUND(E24*U24,2)</f>
        <v>52.24</v>
      </c>
      <c r="W24" s="219"/>
      <c r="X24" s="219" t="s">
        <v>297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298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7" t="s">
        <v>677</v>
      </c>
      <c r="D25" s="253"/>
      <c r="E25" s="254">
        <v>247.8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300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7" t="s">
        <v>678</v>
      </c>
      <c r="D26" s="253"/>
      <c r="E26" s="254">
        <v>21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300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7" t="s">
        <v>679</v>
      </c>
      <c r="D27" s="253"/>
      <c r="E27" s="254">
        <v>118.13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300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7" t="s">
        <v>680</v>
      </c>
      <c r="D28" s="253"/>
      <c r="E28" s="254">
        <v>117.6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300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7" t="s">
        <v>681</v>
      </c>
      <c r="D29" s="253"/>
      <c r="E29" s="254">
        <v>39.69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300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7">
        <v>9</v>
      </c>
      <c r="B30" s="238" t="s">
        <v>326</v>
      </c>
      <c r="C30" s="249" t="s">
        <v>327</v>
      </c>
      <c r="D30" s="239" t="s">
        <v>295</v>
      </c>
      <c r="E30" s="240">
        <v>126.56950000000001</v>
      </c>
      <c r="F30" s="241"/>
      <c r="G30" s="242">
        <f>ROUND(E30*F30,2)</f>
        <v>0</v>
      </c>
      <c r="H30" s="241"/>
      <c r="I30" s="242">
        <f>ROUND(E30*H30,2)</f>
        <v>0</v>
      </c>
      <c r="J30" s="241"/>
      <c r="K30" s="242">
        <f>ROUND(E30*J30,2)</f>
        <v>0</v>
      </c>
      <c r="L30" s="242">
        <v>21</v>
      </c>
      <c r="M30" s="242">
        <f>G30*(1+L30/100)</f>
        <v>0</v>
      </c>
      <c r="N30" s="242">
        <v>0</v>
      </c>
      <c r="O30" s="242">
        <f>ROUND(E30*N30,2)</f>
        <v>0</v>
      </c>
      <c r="P30" s="242">
        <v>0</v>
      </c>
      <c r="Q30" s="242">
        <f>ROUND(E30*P30,2)</f>
        <v>0</v>
      </c>
      <c r="R30" s="242"/>
      <c r="S30" s="242" t="s">
        <v>296</v>
      </c>
      <c r="T30" s="243" t="s">
        <v>231</v>
      </c>
      <c r="U30" s="219">
        <v>0</v>
      </c>
      <c r="V30" s="219">
        <f>ROUND(E30*U30,2)</f>
        <v>0</v>
      </c>
      <c r="W30" s="219"/>
      <c r="X30" s="219" t="s">
        <v>297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298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1" t="s">
        <v>225</v>
      </c>
      <c r="B31" s="222" t="s">
        <v>83</v>
      </c>
      <c r="C31" s="245" t="s">
        <v>84</v>
      </c>
      <c r="D31" s="223"/>
      <c r="E31" s="224"/>
      <c r="F31" s="225"/>
      <c r="G31" s="225">
        <f>SUMIF(AG32:AG34,"&lt;&gt;NOR",G32:G34)</f>
        <v>0</v>
      </c>
      <c r="H31" s="225"/>
      <c r="I31" s="225">
        <f>SUM(I32:I34)</f>
        <v>0</v>
      </c>
      <c r="J31" s="225"/>
      <c r="K31" s="225">
        <f>SUM(K32:K34)</f>
        <v>0</v>
      </c>
      <c r="L31" s="225"/>
      <c r="M31" s="225">
        <f>SUM(M32:M34)</f>
        <v>0</v>
      </c>
      <c r="N31" s="225"/>
      <c r="O31" s="225">
        <f>SUM(O32:O34)</f>
        <v>0</v>
      </c>
      <c r="P31" s="225"/>
      <c r="Q31" s="225">
        <f>SUM(Q32:Q34)</f>
        <v>165.51</v>
      </c>
      <c r="R31" s="225"/>
      <c r="S31" s="225"/>
      <c r="T31" s="226"/>
      <c r="U31" s="220"/>
      <c r="V31" s="220">
        <f>SUM(V32:V34)</f>
        <v>79.759999999999991</v>
      </c>
      <c r="W31" s="220"/>
      <c r="X31" s="220"/>
      <c r="AG31" t="s">
        <v>226</v>
      </c>
    </row>
    <row r="32" spans="1:60" ht="22.5" outlineLevel="1" x14ac:dyDescent="0.2">
      <c r="A32" s="237">
        <v>10</v>
      </c>
      <c r="B32" s="238" t="s">
        <v>682</v>
      </c>
      <c r="C32" s="249" t="s">
        <v>683</v>
      </c>
      <c r="D32" s="239" t="s">
        <v>344</v>
      </c>
      <c r="E32" s="240">
        <v>195</v>
      </c>
      <c r="F32" s="241"/>
      <c r="G32" s="242">
        <f>ROUND(E32*F32,2)</f>
        <v>0</v>
      </c>
      <c r="H32" s="241"/>
      <c r="I32" s="242">
        <f>ROUND(E32*H32,2)</f>
        <v>0</v>
      </c>
      <c r="J32" s="241"/>
      <c r="K32" s="242">
        <f>ROUND(E32*J32,2)</f>
        <v>0</v>
      </c>
      <c r="L32" s="242">
        <v>21</v>
      </c>
      <c r="M32" s="242">
        <f>G32*(1+L32/100)</f>
        <v>0</v>
      </c>
      <c r="N32" s="242">
        <v>0</v>
      </c>
      <c r="O32" s="242">
        <f>ROUND(E32*N32,2)</f>
        <v>0</v>
      </c>
      <c r="P32" s="242">
        <v>0.13800000000000001</v>
      </c>
      <c r="Q32" s="242">
        <f>ROUND(E32*P32,2)</f>
        <v>26.91</v>
      </c>
      <c r="R32" s="242"/>
      <c r="S32" s="242" t="s">
        <v>296</v>
      </c>
      <c r="T32" s="243" t="s">
        <v>231</v>
      </c>
      <c r="U32" s="219">
        <v>0.16</v>
      </c>
      <c r="V32" s="219">
        <f>ROUND(E32*U32,2)</f>
        <v>31.2</v>
      </c>
      <c r="W32" s="219"/>
      <c r="X32" s="219" t="s">
        <v>297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298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7">
        <v>11</v>
      </c>
      <c r="B33" s="238" t="s">
        <v>684</v>
      </c>
      <c r="C33" s="249" t="s">
        <v>685</v>
      </c>
      <c r="D33" s="239" t="s">
        <v>344</v>
      </c>
      <c r="E33" s="240">
        <v>195</v>
      </c>
      <c r="F33" s="241"/>
      <c r="G33" s="242">
        <f>ROUND(E33*F33,2)</f>
        <v>0</v>
      </c>
      <c r="H33" s="241"/>
      <c r="I33" s="242">
        <f>ROUND(E33*H33,2)</f>
        <v>0</v>
      </c>
      <c r="J33" s="241"/>
      <c r="K33" s="242">
        <f>ROUND(E33*J33,2)</f>
        <v>0</v>
      </c>
      <c r="L33" s="242">
        <v>21</v>
      </c>
      <c r="M33" s="242">
        <f>G33*(1+L33/100)</f>
        <v>0</v>
      </c>
      <c r="N33" s="242">
        <v>0</v>
      </c>
      <c r="O33" s="242">
        <f>ROUND(E33*N33,2)</f>
        <v>0</v>
      </c>
      <c r="P33" s="242">
        <v>0.44</v>
      </c>
      <c r="Q33" s="242">
        <f>ROUND(E33*P33,2)</f>
        <v>85.8</v>
      </c>
      <c r="R33" s="242"/>
      <c r="S33" s="242" t="s">
        <v>296</v>
      </c>
      <c r="T33" s="243" t="s">
        <v>231</v>
      </c>
      <c r="U33" s="219">
        <v>7.2999999999999995E-2</v>
      </c>
      <c r="V33" s="219">
        <f>ROUND(E33*U33,2)</f>
        <v>14.24</v>
      </c>
      <c r="W33" s="219"/>
      <c r="X33" s="219" t="s">
        <v>297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298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7">
        <v>12</v>
      </c>
      <c r="B34" s="238" t="s">
        <v>686</v>
      </c>
      <c r="C34" s="249" t="s">
        <v>687</v>
      </c>
      <c r="D34" s="239" t="s">
        <v>368</v>
      </c>
      <c r="E34" s="240">
        <v>240</v>
      </c>
      <c r="F34" s="241"/>
      <c r="G34" s="242">
        <f>ROUND(E34*F34,2)</f>
        <v>0</v>
      </c>
      <c r="H34" s="241"/>
      <c r="I34" s="242">
        <f>ROUND(E34*H34,2)</f>
        <v>0</v>
      </c>
      <c r="J34" s="241"/>
      <c r="K34" s="242">
        <f>ROUND(E34*J34,2)</f>
        <v>0</v>
      </c>
      <c r="L34" s="242">
        <v>21</v>
      </c>
      <c r="M34" s="242">
        <f>G34*(1+L34/100)</f>
        <v>0</v>
      </c>
      <c r="N34" s="242">
        <v>0</v>
      </c>
      <c r="O34" s="242">
        <f>ROUND(E34*N34,2)</f>
        <v>0</v>
      </c>
      <c r="P34" s="242">
        <v>0.22</v>
      </c>
      <c r="Q34" s="242">
        <f>ROUND(E34*P34,2)</f>
        <v>52.8</v>
      </c>
      <c r="R34" s="242"/>
      <c r="S34" s="242" t="s">
        <v>296</v>
      </c>
      <c r="T34" s="243" t="s">
        <v>231</v>
      </c>
      <c r="U34" s="219">
        <v>0.14299999999999999</v>
      </c>
      <c r="V34" s="219">
        <f>ROUND(E34*U34,2)</f>
        <v>34.32</v>
      </c>
      <c r="W34" s="219"/>
      <c r="X34" s="219" t="s">
        <v>297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298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x14ac:dyDescent="0.2">
      <c r="A35" s="221" t="s">
        <v>225</v>
      </c>
      <c r="B35" s="222" t="s">
        <v>87</v>
      </c>
      <c r="C35" s="245" t="s">
        <v>88</v>
      </c>
      <c r="D35" s="223"/>
      <c r="E35" s="224"/>
      <c r="F35" s="225"/>
      <c r="G35" s="225">
        <f>SUMIF(AG36:AG39,"&lt;&gt;NOR",G36:G39)</f>
        <v>0</v>
      </c>
      <c r="H35" s="225"/>
      <c r="I35" s="225">
        <f>SUM(I36:I39)</f>
        <v>0</v>
      </c>
      <c r="J35" s="225"/>
      <c r="K35" s="225">
        <f>SUM(K36:K39)</f>
        <v>0</v>
      </c>
      <c r="L35" s="225"/>
      <c r="M35" s="225">
        <f>SUM(M36:M39)</f>
        <v>0</v>
      </c>
      <c r="N35" s="225"/>
      <c r="O35" s="225">
        <f>SUM(O36:O39)</f>
        <v>0</v>
      </c>
      <c r="P35" s="225"/>
      <c r="Q35" s="225">
        <f>SUM(Q36:Q39)</f>
        <v>0</v>
      </c>
      <c r="R35" s="225"/>
      <c r="S35" s="225"/>
      <c r="T35" s="226"/>
      <c r="U35" s="220"/>
      <c r="V35" s="220">
        <f>SUM(V36:V39)</f>
        <v>29.79</v>
      </c>
      <c r="W35" s="220"/>
      <c r="X35" s="220"/>
      <c r="AG35" t="s">
        <v>226</v>
      </c>
    </row>
    <row r="36" spans="1:60" outlineLevel="1" x14ac:dyDescent="0.2">
      <c r="A36" s="227">
        <v>13</v>
      </c>
      <c r="B36" s="228" t="s">
        <v>688</v>
      </c>
      <c r="C36" s="246" t="s">
        <v>689</v>
      </c>
      <c r="D36" s="229" t="s">
        <v>344</v>
      </c>
      <c r="E36" s="230">
        <v>117.255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/>
      <c r="S36" s="232" t="s">
        <v>296</v>
      </c>
      <c r="T36" s="233" t="s">
        <v>231</v>
      </c>
      <c r="U36" s="219">
        <v>0.19400000000000001</v>
      </c>
      <c r="V36" s="219">
        <f>ROUND(E36*U36,2)</f>
        <v>22.75</v>
      </c>
      <c r="W36" s="219"/>
      <c r="X36" s="219" t="s">
        <v>297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298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7" t="s">
        <v>690</v>
      </c>
      <c r="D37" s="253"/>
      <c r="E37" s="254">
        <v>111.86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300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7" t="s">
        <v>691</v>
      </c>
      <c r="D38" s="253"/>
      <c r="E38" s="254">
        <v>5.4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300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37">
        <v>14</v>
      </c>
      <c r="B39" s="238" t="s">
        <v>692</v>
      </c>
      <c r="C39" s="249" t="s">
        <v>693</v>
      </c>
      <c r="D39" s="239" t="s">
        <v>344</v>
      </c>
      <c r="E39" s="240">
        <v>117.255</v>
      </c>
      <c r="F39" s="241"/>
      <c r="G39" s="242">
        <f>ROUND(E39*F39,2)</f>
        <v>0</v>
      </c>
      <c r="H39" s="241"/>
      <c r="I39" s="242">
        <f>ROUND(E39*H39,2)</f>
        <v>0</v>
      </c>
      <c r="J39" s="241"/>
      <c r="K39" s="242">
        <f>ROUND(E39*J39,2)</f>
        <v>0</v>
      </c>
      <c r="L39" s="242">
        <v>21</v>
      </c>
      <c r="M39" s="242">
        <f>G39*(1+L39/100)</f>
        <v>0</v>
      </c>
      <c r="N39" s="242">
        <v>3.0000000000000001E-5</v>
      </c>
      <c r="O39" s="242">
        <f>ROUND(E39*N39,2)</f>
        <v>0</v>
      </c>
      <c r="P39" s="242">
        <v>0</v>
      </c>
      <c r="Q39" s="242">
        <f>ROUND(E39*P39,2)</f>
        <v>0</v>
      </c>
      <c r="R39" s="242"/>
      <c r="S39" s="242" t="s">
        <v>296</v>
      </c>
      <c r="T39" s="243" t="s">
        <v>231</v>
      </c>
      <c r="U39" s="219">
        <v>0.06</v>
      </c>
      <c r="V39" s="219">
        <f>ROUND(E39*U39,2)</f>
        <v>7.04</v>
      </c>
      <c r="W39" s="219"/>
      <c r="X39" s="219" t="s">
        <v>374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375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1" t="s">
        <v>225</v>
      </c>
      <c r="B40" s="222" t="s">
        <v>94</v>
      </c>
      <c r="C40" s="245" t="s">
        <v>95</v>
      </c>
      <c r="D40" s="223"/>
      <c r="E40" s="224"/>
      <c r="F40" s="225"/>
      <c r="G40" s="225">
        <f>SUMIF(AG41:AG46,"&lt;&gt;NOR",G41:G46)</f>
        <v>0</v>
      </c>
      <c r="H40" s="225"/>
      <c r="I40" s="225">
        <f>SUM(I41:I46)</f>
        <v>0</v>
      </c>
      <c r="J40" s="225"/>
      <c r="K40" s="225">
        <f>SUM(K41:K46)</f>
        <v>0</v>
      </c>
      <c r="L40" s="225"/>
      <c r="M40" s="225">
        <f>SUM(M41:M46)</f>
        <v>0</v>
      </c>
      <c r="N40" s="225"/>
      <c r="O40" s="225">
        <f>SUM(O41:O46)</f>
        <v>6.63</v>
      </c>
      <c r="P40" s="225"/>
      <c r="Q40" s="225">
        <f>SUM(Q41:Q46)</f>
        <v>0</v>
      </c>
      <c r="R40" s="225"/>
      <c r="S40" s="225"/>
      <c r="T40" s="226"/>
      <c r="U40" s="220"/>
      <c r="V40" s="220">
        <f>SUM(V41:V46)</f>
        <v>163.43999999999997</v>
      </c>
      <c r="W40" s="220"/>
      <c r="X40" s="220"/>
      <c r="AG40" t="s">
        <v>226</v>
      </c>
    </row>
    <row r="41" spans="1:60" outlineLevel="1" x14ac:dyDescent="0.2">
      <c r="A41" s="227">
        <v>15</v>
      </c>
      <c r="B41" s="228" t="s">
        <v>694</v>
      </c>
      <c r="C41" s="246" t="s">
        <v>695</v>
      </c>
      <c r="D41" s="229" t="s">
        <v>371</v>
      </c>
      <c r="E41" s="230">
        <v>68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8.2830000000000001E-2</v>
      </c>
      <c r="O41" s="232">
        <f>ROUND(E41*N41,2)</f>
        <v>5.63</v>
      </c>
      <c r="P41" s="232">
        <v>0</v>
      </c>
      <c r="Q41" s="232">
        <f>ROUND(E41*P41,2)</f>
        <v>0</v>
      </c>
      <c r="R41" s="232"/>
      <c r="S41" s="232" t="s">
        <v>230</v>
      </c>
      <c r="T41" s="233" t="s">
        <v>231</v>
      </c>
      <c r="U41" s="219">
        <v>2.0430000000000001</v>
      </c>
      <c r="V41" s="219">
        <f>ROUND(E41*U41,2)</f>
        <v>138.91999999999999</v>
      </c>
      <c r="W41" s="219"/>
      <c r="X41" s="219" t="s">
        <v>297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298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7" t="s">
        <v>696</v>
      </c>
      <c r="D42" s="253"/>
      <c r="E42" s="254">
        <v>68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300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27">
        <v>16</v>
      </c>
      <c r="B43" s="228" t="s">
        <v>697</v>
      </c>
      <c r="C43" s="246" t="s">
        <v>698</v>
      </c>
      <c r="D43" s="229" t="s">
        <v>371</v>
      </c>
      <c r="E43" s="230">
        <v>6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32">
        <v>8.2830000000000001E-2</v>
      </c>
      <c r="O43" s="232">
        <f>ROUND(E43*N43,2)</f>
        <v>0.5</v>
      </c>
      <c r="P43" s="232">
        <v>0</v>
      </c>
      <c r="Q43" s="232">
        <f>ROUND(E43*P43,2)</f>
        <v>0</v>
      </c>
      <c r="R43" s="232"/>
      <c r="S43" s="232" t="s">
        <v>230</v>
      </c>
      <c r="T43" s="233" t="s">
        <v>231</v>
      </c>
      <c r="U43" s="219">
        <v>2.0430000000000001</v>
      </c>
      <c r="V43" s="219">
        <f>ROUND(E43*U43,2)</f>
        <v>12.26</v>
      </c>
      <c r="W43" s="219"/>
      <c r="X43" s="219" t="s">
        <v>297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298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7" t="s">
        <v>699</v>
      </c>
      <c r="D44" s="253"/>
      <c r="E44" s="254">
        <v>6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300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>
        <v>17</v>
      </c>
      <c r="B45" s="228" t="s">
        <v>700</v>
      </c>
      <c r="C45" s="246" t="s">
        <v>701</v>
      </c>
      <c r="D45" s="229" t="s">
        <v>371</v>
      </c>
      <c r="E45" s="230">
        <v>6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8.2830000000000001E-2</v>
      </c>
      <c r="O45" s="232">
        <f>ROUND(E45*N45,2)</f>
        <v>0.5</v>
      </c>
      <c r="P45" s="232">
        <v>0</v>
      </c>
      <c r="Q45" s="232">
        <f>ROUND(E45*P45,2)</f>
        <v>0</v>
      </c>
      <c r="R45" s="232"/>
      <c r="S45" s="232" t="s">
        <v>230</v>
      </c>
      <c r="T45" s="233" t="s">
        <v>231</v>
      </c>
      <c r="U45" s="219">
        <v>2.0430000000000001</v>
      </c>
      <c r="V45" s="219">
        <f>ROUND(E45*U45,2)</f>
        <v>12.26</v>
      </c>
      <c r="W45" s="219"/>
      <c r="X45" s="219" t="s">
        <v>297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298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7" t="s">
        <v>699</v>
      </c>
      <c r="D46" s="253"/>
      <c r="E46" s="254">
        <v>6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300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21" t="s">
        <v>225</v>
      </c>
      <c r="B47" s="222" t="s">
        <v>100</v>
      </c>
      <c r="C47" s="245" t="s">
        <v>101</v>
      </c>
      <c r="D47" s="223"/>
      <c r="E47" s="224"/>
      <c r="F47" s="225"/>
      <c r="G47" s="225">
        <f>SUMIF(AG48:AG65,"&lt;&gt;NOR",G48:G65)</f>
        <v>0</v>
      </c>
      <c r="H47" s="225"/>
      <c r="I47" s="225">
        <f>SUM(I48:I65)</f>
        <v>0</v>
      </c>
      <c r="J47" s="225"/>
      <c r="K47" s="225">
        <f>SUM(K48:K65)</f>
        <v>0</v>
      </c>
      <c r="L47" s="225"/>
      <c r="M47" s="225">
        <f>SUM(M48:M65)</f>
        <v>0</v>
      </c>
      <c r="N47" s="225"/>
      <c r="O47" s="225">
        <f>SUM(O48:O65)</f>
        <v>302.88000000000005</v>
      </c>
      <c r="P47" s="225"/>
      <c r="Q47" s="225">
        <f>SUM(Q48:Q65)</f>
        <v>0</v>
      </c>
      <c r="R47" s="225"/>
      <c r="S47" s="225"/>
      <c r="T47" s="226"/>
      <c r="U47" s="220"/>
      <c r="V47" s="220">
        <f>SUM(V48:V65)</f>
        <v>46.300000000000004</v>
      </c>
      <c r="W47" s="220"/>
      <c r="X47" s="220"/>
      <c r="AG47" t="s">
        <v>226</v>
      </c>
    </row>
    <row r="48" spans="1:60" ht="22.5" outlineLevel="1" x14ac:dyDescent="0.2">
      <c r="A48" s="227">
        <v>18</v>
      </c>
      <c r="B48" s="228" t="s">
        <v>702</v>
      </c>
      <c r="C48" s="246" t="s">
        <v>703</v>
      </c>
      <c r="D48" s="229" t="s">
        <v>344</v>
      </c>
      <c r="E48" s="230">
        <v>365.4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32">
        <v>0.378</v>
      </c>
      <c r="O48" s="232">
        <f>ROUND(E48*N48,2)</f>
        <v>138.12</v>
      </c>
      <c r="P48" s="232">
        <v>0</v>
      </c>
      <c r="Q48" s="232">
        <f>ROUND(E48*P48,2)</f>
        <v>0</v>
      </c>
      <c r="R48" s="232"/>
      <c r="S48" s="232" t="s">
        <v>296</v>
      </c>
      <c r="T48" s="233" t="s">
        <v>231</v>
      </c>
      <c r="U48" s="219">
        <v>2.5999999999999999E-2</v>
      </c>
      <c r="V48" s="219">
        <f>ROUND(E48*U48,2)</f>
        <v>9.5</v>
      </c>
      <c r="W48" s="219"/>
      <c r="X48" s="219" t="s">
        <v>297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298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7" t="s">
        <v>704</v>
      </c>
      <c r="D49" s="253"/>
      <c r="E49" s="254">
        <v>247.8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300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7" t="s">
        <v>705</v>
      </c>
      <c r="D50" s="253"/>
      <c r="E50" s="254">
        <v>117.6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300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22.5" outlineLevel="1" x14ac:dyDescent="0.2">
      <c r="A51" s="227">
        <v>19</v>
      </c>
      <c r="B51" s="228" t="s">
        <v>706</v>
      </c>
      <c r="C51" s="246" t="s">
        <v>707</v>
      </c>
      <c r="D51" s="229" t="s">
        <v>344</v>
      </c>
      <c r="E51" s="230">
        <v>139.125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32">
        <v>0.441</v>
      </c>
      <c r="O51" s="232">
        <f>ROUND(E51*N51,2)</f>
        <v>61.35</v>
      </c>
      <c r="P51" s="232">
        <v>0</v>
      </c>
      <c r="Q51" s="232">
        <f>ROUND(E51*P51,2)</f>
        <v>0</v>
      </c>
      <c r="R51" s="232"/>
      <c r="S51" s="232" t="s">
        <v>296</v>
      </c>
      <c r="T51" s="233" t="s">
        <v>231</v>
      </c>
      <c r="U51" s="219">
        <v>2.9000000000000001E-2</v>
      </c>
      <c r="V51" s="219">
        <f>ROUND(E51*U51,2)</f>
        <v>4.03</v>
      </c>
      <c r="W51" s="219"/>
      <c r="X51" s="219" t="s">
        <v>297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298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7" t="s">
        <v>708</v>
      </c>
      <c r="D52" s="253"/>
      <c r="E52" s="254">
        <v>21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300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7" t="s">
        <v>709</v>
      </c>
      <c r="D53" s="253"/>
      <c r="E53" s="254">
        <v>118.13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300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ht="22.5" outlineLevel="1" x14ac:dyDescent="0.2">
      <c r="A54" s="227">
        <v>20</v>
      </c>
      <c r="B54" s="228" t="s">
        <v>710</v>
      </c>
      <c r="C54" s="246" t="s">
        <v>711</v>
      </c>
      <c r="D54" s="229" t="s">
        <v>344</v>
      </c>
      <c r="E54" s="230">
        <v>123.2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21</v>
      </c>
      <c r="M54" s="232">
        <f>G54*(1+L54/100)</f>
        <v>0</v>
      </c>
      <c r="N54" s="232">
        <v>0.441</v>
      </c>
      <c r="O54" s="232">
        <f>ROUND(E54*N54,2)</f>
        <v>54.33</v>
      </c>
      <c r="P54" s="232">
        <v>0</v>
      </c>
      <c r="Q54" s="232">
        <f>ROUND(E54*P54,2)</f>
        <v>0</v>
      </c>
      <c r="R54" s="232"/>
      <c r="S54" s="232" t="s">
        <v>296</v>
      </c>
      <c r="T54" s="233" t="s">
        <v>231</v>
      </c>
      <c r="U54" s="219">
        <v>2.9000000000000001E-2</v>
      </c>
      <c r="V54" s="219">
        <f>ROUND(E54*U54,2)</f>
        <v>3.57</v>
      </c>
      <c r="W54" s="219"/>
      <c r="X54" s="219" t="s">
        <v>297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298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7" t="s">
        <v>712</v>
      </c>
      <c r="D55" s="253"/>
      <c r="E55" s="254">
        <v>123.2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300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>
        <v>21</v>
      </c>
      <c r="B56" s="228" t="s">
        <v>713</v>
      </c>
      <c r="C56" s="246" t="s">
        <v>714</v>
      </c>
      <c r="D56" s="229" t="s">
        <v>344</v>
      </c>
      <c r="E56" s="230">
        <v>41.58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0.55398999999999998</v>
      </c>
      <c r="O56" s="232">
        <f>ROUND(E56*N56,2)</f>
        <v>23.03</v>
      </c>
      <c r="P56" s="232">
        <v>0</v>
      </c>
      <c r="Q56" s="232">
        <f>ROUND(E56*P56,2)</f>
        <v>0</v>
      </c>
      <c r="R56" s="232"/>
      <c r="S56" s="232" t="s">
        <v>230</v>
      </c>
      <c r="T56" s="233" t="s">
        <v>231</v>
      </c>
      <c r="U56" s="219">
        <v>2.7E-2</v>
      </c>
      <c r="V56" s="219">
        <f>ROUND(E56*U56,2)</f>
        <v>1.1200000000000001</v>
      </c>
      <c r="W56" s="219"/>
      <c r="X56" s="219" t="s">
        <v>297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298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7" t="s">
        <v>715</v>
      </c>
      <c r="D57" s="253"/>
      <c r="E57" s="254">
        <v>41.58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300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27">
        <v>22</v>
      </c>
      <c r="B58" s="228" t="s">
        <v>716</v>
      </c>
      <c r="C58" s="246" t="s">
        <v>717</v>
      </c>
      <c r="D58" s="229" t="s">
        <v>344</v>
      </c>
      <c r="E58" s="230">
        <v>22.5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32">
        <v>0</v>
      </c>
      <c r="O58" s="232">
        <f>ROUND(E58*N58,2)</f>
        <v>0</v>
      </c>
      <c r="P58" s="232">
        <v>0</v>
      </c>
      <c r="Q58" s="232">
        <f>ROUND(E58*P58,2)</f>
        <v>0</v>
      </c>
      <c r="R58" s="232"/>
      <c r="S58" s="232" t="s">
        <v>296</v>
      </c>
      <c r="T58" s="233" t="s">
        <v>231</v>
      </c>
      <c r="U58" s="219">
        <v>9.0999999999999998E-2</v>
      </c>
      <c r="V58" s="219">
        <f>ROUND(E58*U58,2)</f>
        <v>2.0499999999999998</v>
      </c>
      <c r="W58" s="219"/>
      <c r="X58" s="219" t="s">
        <v>297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298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7" t="s">
        <v>718</v>
      </c>
      <c r="D59" s="253"/>
      <c r="E59" s="254">
        <v>22.5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300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1" x14ac:dyDescent="0.2">
      <c r="A60" s="227">
        <v>23</v>
      </c>
      <c r="B60" s="228" t="s">
        <v>719</v>
      </c>
      <c r="C60" s="246" t="s">
        <v>720</v>
      </c>
      <c r="D60" s="229" t="s">
        <v>295</v>
      </c>
      <c r="E60" s="230">
        <v>14.1792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32">
        <v>1.837</v>
      </c>
      <c r="O60" s="232">
        <f>ROUND(E60*N60,2)</f>
        <v>26.05</v>
      </c>
      <c r="P60" s="232">
        <v>0</v>
      </c>
      <c r="Q60" s="232">
        <f>ROUND(E60*P60,2)</f>
        <v>0</v>
      </c>
      <c r="R60" s="232"/>
      <c r="S60" s="232" t="s">
        <v>296</v>
      </c>
      <c r="T60" s="233" t="s">
        <v>231</v>
      </c>
      <c r="U60" s="219">
        <v>1.8360000000000001</v>
      </c>
      <c r="V60" s="219">
        <f>ROUND(E60*U60,2)</f>
        <v>26.03</v>
      </c>
      <c r="W60" s="219"/>
      <c r="X60" s="219" t="s">
        <v>297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298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7" t="s">
        <v>721</v>
      </c>
      <c r="D61" s="253"/>
      <c r="E61" s="254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300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7" t="s">
        <v>722</v>
      </c>
      <c r="D62" s="253"/>
      <c r="E62" s="254">
        <v>1.79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300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7" t="s">
        <v>723</v>
      </c>
      <c r="D63" s="253"/>
      <c r="E63" s="254">
        <v>12.39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300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27">
        <v>24</v>
      </c>
      <c r="B64" s="228" t="s">
        <v>724</v>
      </c>
      <c r="C64" s="246" t="s">
        <v>725</v>
      </c>
      <c r="D64" s="229" t="s">
        <v>344</v>
      </c>
      <c r="E64" s="230">
        <v>25.875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32">
        <v>1E-4</v>
      </c>
      <c r="O64" s="232">
        <f>ROUND(E64*N64,2)</f>
        <v>0</v>
      </c>
      <c r="P64" s="232">
        <v>0</v>
      </c>
      <c r="Q64" s="232">
        <f>ROUND(E64*P64,2)</f>
        <v>0</v>
      </c>
      <c r="R64" s="232" t="s">
        <v>470</v>
      </c>
      <c r="S64" s="232" t="s">
        <v>296</v>
      </c>
      <c r="T64" s="233" t="s">
        <v>231</v>
      </c>
      <c r="U64" s="219">
        <v>0</v>
      </c>
      <c r="V64" s="219">
        <f>ROUND(E64*U64,2)</f>
        <v>0</v>
      </c>
      <c r="W64" s="219"/>
      <c r="X64" s="219" t="s">
        <v>471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472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7" t="s">
        <v>726</v>
      </c>
      <c r="D65" s="253"/>
      <c r="E65" s="254">
        <v>25.88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300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x14ac:dyDescent="0.2">
      <c r="A66" s="221" t="s">
        <v>225</v>
      </c>
      <c r="B66" s="222" t="s">
        <v>102</v>
      </c>
      <c r="C66" s="245" t="s">
        <v>103</v>
      </c>
      <c r="D66" s="223"/>
      <c r="E66" s="224"/>
      <c r="F66" s="225"/>
      <c r="G66" s="225">
        <f>SUMIF(AG67:AG68,"&lt;&gt;NOR",G67:G68)</f>
        <v>0</v>
      </c>
      <c r="H66" s="225"/>
      <c r="I66" s="225">
        <f>SUM(I67:I68)</f>
        <v>0</v>
      </c>
      <c r="J66" s="225"/>
      <c r="K66" s="225">
        <f>SUM(K67:K68)</f>
        <v>0</v>
      </c>
      <c r="L66" s="225"/>
      <c r="M66" s="225">
        <f>SUM(M67:M68)</f>
        <v>0</v>
      </c>
      <c r="N66" s="225"/>
      <c r="O66" s="225">
        <f>SUM(O67:O68)</f>
        <v>23.88</v>
      </c>
      <c r="P66" s="225"/>
      <c r="Q66" s="225">
        <f>SUM(Q67:Q68)</f>
        <v>0</v>
      </c>
      <c r="R66" s="225"/>
      <c r="S66" s="225"/>
      <c r="T66" s="226"/>
      <c r="U66" s="220"/>
      <c r="V66" s="220">
        <f>SUM(V67:V68)</f>
        <v>5.66</v>
      </c>
      <c r="W66" s="220"/>
      <c r="X66" s="220"/>
      <c r="AG66" t="s">
        <v>226</v>
      </c>
    </row>
    <row r="67" spans="1:60" ht="22.5" outlineLevel="1" x14ac:dyDescent="0.2">
      <c r="A67" s="227">
        <v>25</v>
      </c>
      <c r="B67" s="228" t="s">
        <v>727</v>
      </c>
      <c r="C67" s="246" t="s">
        <v>728</v>
      </c>
      <c r="D67" s="229" t="s">
        <v>344</v>
      </c>
      <c r="E67" s="230">
        <v>236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21</v>
      </c>
      <c r="M67" s="232">
        <f>G67*(1+L67/100)</f>
        <v>0</v>
      </c>
      <c r="N67" s="232">
        <v>0.1012</v>
      </c>
      <c r="O67" s="232">
        <f>ROUND(E67*N67,2)</f>
        <v>23.88</v>
      </c>
      <c r="P67" s="232">
        <v>0</v>
      </c>
      <c r="Q67" s="232">
        <f>ROUND(E67*P67,2)</f>
        <v>0</v>
      </c>
      <c r="R67" s="232"/>
      <c r="S67" s="232" t="s">
        <v>296</v>
      </c>
      <c r="T67" s="233" t="s">
        <v>231</v>
      </c>
      <c r="U67" s="219">
        <v>2.4E-2</v>
      </c>
      <c r="V67" s="219">
        <f>ROUND(E67*U67,2)</f>
        <v>5.66</v>
      </c>
      <c r="W67" s="219"/>
      <c r="X67" s="219" t="s">
        <v>297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298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7" t="s">
        <v>729</v>
      </c>
      <c r="D68" s="253"/>
      <c r="E68" s="254">
        <v>236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300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x14ac:dyDescent="0.2">
      <c r="A69" s="221" t="s">
        <v>225</v>
      </c>
      <c r="B69" s="222" t="s">
        <v>106</v>
      </c>
      <c r="C69" s="245" t="s">
        <v>107</v>
      </c>
      <c r="D69" s="223"/>
      <c r="E69" s="224"/>
      <c r="F69" s="225"/>
      <c r="G69" s="225">
        <f>SUMIF(AG70:AG105,"&lt;&gt;NOR",G70:G105)</f>
        <v>0</v>
      </c>
      <c r="H69" s="225"/>
      <c r="I69" s="225">
        <f>SUM(I70:I105)</f>
        <v>0</v>
      </c>
      <c r="J69" s="225"/>
      <c r="K69" s="225">
        <f>SUM(K70:K105)</f>
        <v>0</v>
      </c>
      <c r="L69" s="225"/>
      <c r="M69" s="225">
        <f>SUM(M70:M105)</f>
        <v>0</v>
      </c>
      <c r="N69" s="225"/>
      <c r="O69" s="225">
        <f>SUM(O70:O105)</f>
        <v>24.77</v>
      </c>
      <c r="P69" s="225"/>
      <c r="Q69" s="225">
        <f>SUM(Q70:Q105)</f>
        <v>0</v>
      </c>
      <c r="R69" s="225"/>
      <c r="S69" s="225"/>
      <c r="T69" s="226"/>
      <c r="U69" s="220"/>
      <c r="V69" s="220">
        <f>SUM(V70:V105)</f>
        <v>242.64000000000004</v>
      </c>
      <c r="W69" s="220"/>
      <c r="X69" s="220"/>
      <c r="AG69" t="s">
        <v>226</v>
      </c>
    </row>
    <row r="70" spans="1:60" outlineLevel="1" x14ac:dyDescent="0.2">
      <c r="A70" s="227">
        <v>26</v>
      </c>
      <c r="B70" s="228" t="s">
        <v>730</v>
      </c>
      <c r="C70" s="246" t="s">
        <v>731</v>
      </c>
      <c r="D70" s="229" t="s">
        <v>344</v>
      </c>
      <c r="E70" s="230">
        <v>181.93199999999999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32">
        <v>7.3899999999999993E-2</v>
      </c>
      <c r="O70" s="232">
        <f>ROUND(E70*N70,2)</f>
        <v>13.44</v>
      </c>
      <c r="P70" s="232">
        <v>0</v>
      </c>
      <c r="Q70" s="232">
        <f>ROUND(E70*P70,2)</f>
        <v>0</v>
      </c>
      <c r="R70" s="232"/>
      <c r="S70" s="232" t="s">
        <v>296</v>
      </c>
      <c r="T70" s="233" t="s">
        <v>231</v>
      </c>
      <c r="U70" s="219">
        <v>0.45200000000000001</v>
      </c>
      <c r="V70" s="219">
        <f>ROUND(E70*U70,2)</f>
        <v>82.23</v>
      </c>
      <c r="W70" s="219"/>
      <c r="X70" s="219" t="s">
        <v>297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298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7" t="s">
        <v>732</v>
      </c>
      <c r="D71" s="253"/>
      <c r="E71" s="254">
        <v>20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300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733</v>
      </c>
      <c r="D72" s="253"/>
      <c r="E72" s="254">
        <v>112.5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300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7" t="s">
        <v>734</v>
      </c>
      <c r="D73" s="253"/>
      <c r="E73" s="254">
        <v>27.43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300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7" t="s">
        <v>735</v>
      </c>
      <c r="D74" s="253"/>
      <c r="E74" s="254">
        <v>22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300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27">
        <v>27</v>
      </c>
      <c r="B75" s="228" t="s">
        <v>736</v>
      </c>
      <c r="C75" s="246" t="s">
        <v>737</v>
      </c>
      <c r="D75" s="229" t="s">
        <v>344</v>
      </c>
      <c r="E75" s="230">
        <v>112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32">
        <v>7.3899999999999993E-2</v>
      </c>
      <c r="O75" s="232">
        <f>ROUND(E75*N75,2)</f>
        <v>8.2799999999999994</v>
      </c>
      <c r="P75" s="232">
        <v>0</v>
      </c>
      <c r="Q75" s="232">
        <f>ROUND(E75*P75,2)</f>
        <v>0</v>
      </c>
      <c r="R75" s="232"/>
      <c r="S75" s="232" t="s">
        <v>296</v>
      </c>
      <c r="T75" s="233" t="s">
        <v>231</v>
      </c>
      <c r="U75" s="219">
        <v>0.47799999999999998</v>
      </c>
      <c r="V75" s="219">
        <f>ROUND(E75*U75,2)</f>
        <v>53.54</v>
      </c>
      <c r="W75" s="219"/>
      <c r="X75" s="219" t="s">
        <v>297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298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7" t="s">
        <v>738</v>
      </c>
      <c r="D76" s="253"/>
      <c r="E76" s="254">
        <v>112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300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37">
        <v>28</v>
      </c>
      <c r="B77" s="238" t="s">
        <v>739</v>
      </c>
      <c r="C77" s="249" t="s">
        <v>740</v>
      </c>
      <c r="D77" s="239" t="s">
        <v>344</v>
      </c>
      <c r="E77" s="240">
        <v>192.3</v>
      </c>
      <c r="F77" s="241"/>
      <c r="G77" s="242">
        <f>ROUND(E77*F77,2)</f>
        <v>0</v>
      </c>
      <c r="H77" s="241"/>
      <c r="I77" s="242">
        <f>ROUND(E77*H77,2)</f>
        <v>0</v>
      </c>
      <c r="J77" s="241"/>
      <c r="K77" s="242">
        <f>ROUND(E77*J77,2)</f>
        <v>0</v>
      </c>
      <c r="L77" s="242">
        <v>21</v>
      </c>
      <c r="M77" s="242">
        <f>G77*(1+L77/100)</f>
        <v>0</v>
      </c>
      <c r="N77" s="242">
        <v>0</v>
      </c>
      <c r="O77" s="242">
        <f>ROUND(E77*N77,2)</f>
        <v>0</v>
      </c>
      <c r="P77" s="242">
        <v>0</v>
      </c>
      <c r="Q77" s="242">
        <f>ROUND(E77*P77,2)</f>
        <v>0</v>
      </c>
      <c r="R77" s="242"/>
      <c r="S77" s="242" t="s">
        <v>296</v>
      </c>
      <c r="T77" s="243" t="s">
        <v>231</v>
      </c>
      <c r="U77" s="219">
        <v>0.08</v>
      </c>
      <c r="V77" s="219">
        <f>ROUND(E77*U77,2)</f>
        <v>15.38</v>
      </c>
      <c r="W77" s="219"/>
      <c r="X77" s="219" t="s">
        <v>297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298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37">
        <v>29</v>
      </c>
      <c r="B78" s="238" t="s">
        <v>741</v>
      </c>
      <c r="C78" s="249" t="s">
        <v>742</v>
      </c>
      <c r="D78" s="239" t="s">
        <v>344</v>
      </c>
      <c r="E78" s="240">
        <v>112</v>
      </c>
      <c r="F78" s="241"/>
      <c r="G78" s="242">
        <f>ROUND(E78*F78,2)</f>
        <v>0</v>
      </c>
      <c r="H78" s="241"/>
      <c r="I78" s="242">
        <f>ROUND(E78*H78,2)</f>
        <v>0</v>
      </c>
      <c r="J78" s="241"/>
      <c r="K78" s="242">
        <f>ROUND(E78*J78,2)</f>
        <v>0</v>
      </c>
      <c r="L78" s="242">
        <v>21</v>
      </c>
      <c r="M78" s="242">
        <f>G78*(1+L78/100)</f>
        <v>0</v>
      </c>
      <c r="N78" s="242">
        <v>0</v>
      </c>
      <c r="O78" s="242">
        <f>ROUND(E78*N78,2)</f>
        <v>0</v>
      </c>
      <c r="P78" s="242">
        <v>0</v>
      </c>
      <c r="Q78" s="242">
        <f>ROUND(E78*P78,2)</f>
        <v>0</v>
      </c>
      <c r="R78" s="242"/>
      <c r="S78" s="242" t="s">
        <v>296</v>
      </c>
      <c r="T78" s="243" t="s">
        <v>231</v>
      </c>
      <c r="U78" s="219">
        <v>0.08</v>
      </c>
      <c r="V78" s="219">
        <f>ROUND(E78*U78,2)</f>
        <v>8.9600000000000009</v>
      </c>
      <c r="W78" s="219"/>
      <c r="X78" s="219" t="s">
        <v>297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298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7">
        <v>30</v>
      </c>
      <c r="B79" s="228" t="s">
        <v>743</v>
      </c>
      <c r="C79" s="246" t="s">
        <v>744</v>
      </c>
      <c r="D79" s="229" t="s">
        <v>344</v>
      </c>
      <c r="E79" s="230">
        <v>10.368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32">
        <v>0.11931</v>
      </c>
      <c r="O79" s="232">
        <f>ROUND(E79*N79,2)</f>
        <v>1.24</v>
      </c>
      <c r="P79" s="232">
        <v>0</v>
      </c>
      <c r="Q79" s="232">
        <f>ROUND(E79*P79,2)</f>
        <v>0</v>
      </c>
      <c r="R79" s="232"/>
      <c r="S79" s="232" t="s">
        <v>296</v>
      </c>
      <c r="T79" s="233" t="s">
        <v>231</v>
      </c>
      <c r="U79" s="219">
        <v>0.49299999999999999</v>
      </c>
      <c r="V79" s="219">
        <f>ROUND(E79*U79,2)</f>
        <v>5.1100000000000003</v>
      </c>
      <c r="W79" s="219"/>
      <c r="X79" s="219" t="s">
        <v>297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298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7" t="s">
        <v>745</v>
      </c>
      <c r="D80" s="253"/>
      <c r="E80" s="254">
        <v>10.37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300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7">
        <v>31</v>
      </c>
      <c r="B81" s="228" t="s">
        <v>746</v>
      </c>
      <c r="C81" s="246" t="s">
        <v>747</v>
      </c>
      <c r="D81" s="229" t="s">
        <v>368</v>
      </c>
      <c r="E81" s="230">
        <v>92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32">
        <v>3.3E-4</v>
      </c>
      <c r="O81" s="232">
        <f>ROUND(E81*N81,2)</f>
        <v>0.03</v>
      </c>
      <c r="P81" s="232">
        <v>0</v>
      </c>
      <c r="Q81" s="232">
        <f>ROUND(E81*P81,2)</f>
        <v>0</v>
      </c>
      <c r="R81" s="232"/>
      <c r="S81" s="232" t="s">
        <v>296</v>
      </c>
      <c r="T81" s="233" t="s">
        <v>231</v>
      </c>
      <c r="U81" s="219">
        <v>0.41</v>
      </c>
      <c r="V81" s="219">
        <f>ROUND(E81*U81,2)</f>
        <v>37.72</v>
      </c>
      <c r="W81" s="219"/>
      <c r="X81" s="219" t="s">
        <v>297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298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7" t="s">
        <v>748</v>
      </c>
      <c r="D82" s="253"/>
      <c r="E82" s="254">
        <v>12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300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7" t="s">
        <v>749</v>
      </c>
      <c r="D83" s="253"/>
      <c r="E83" s="254">
        <v>30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300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7" t="s">
        <v>750</v>
      </c>
      <c r="D84" s="253"/>
      <c r="E84" s="254">
        <v>50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300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27">
        <v>32</v>
      </c>
      <c r="B85" s="228" t="s">
        <v>751</v>
      </c>
      <c r="C85" s="246" t="s">
        <v>752</v>
      </c>
      <c r="D85" s="229" t="s">
        <v>368</v>
      </c>
      <c r="E85" s="230">
        <v>90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32">
        <v>3.6000000000000002E-4</v>
      </c>
      <c r="O85" s="232">
        <f>ROUND(E85*N85,2)</f>
        <v>0.03</v>
      </c>
      <c r="P85" s="232">
        <v>0</v>
      </c>
      <c r="Q85" s="232">
        <f>ROUND(E85*P85,2)</f>
        <v>0</v>
      </c>
      <c r="R85" s="232"/>
      <c r="S85" s="232" t="s">
        <v>296</v>
      </c>
      <c r="T85" s="233" t="s">
        <v>231</v>
      </c>
      <c r="U85" s="219">
        <v>0.43</v>
      </c>
      <c r="V85" s="219">
        <f>ROUND(E85*U85,2)</f>
        <v>38.700000000000003</v>
      </c>
      <c r="W85" s="219"/>
      <c r="X85" s="219" t="s">
        <v>297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298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7" t="s">
        <v>753</v>
      </c>
      <c r="D86" s="253"/>
      <c r="E86" s="254">
        <v>90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300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27">
        <v>33</v>
      </c>
      <c r="B87" s="228" t="s">
        <v>754</v>
      </c>
      <c r="C87" s="246" t="s">
        <v>755</v>
      </c>
      <c r="D87" s="229" t="s">
        <v>295</v>
      </c>
      <c r="E87" s="230">
        <v>0.69120000000000004</v>
      </c>
      <c r="F87" s="231"/>
      <c r="G87" s="232">
        <f>ROUND(E87*F87,2)</f>
        <v>0</v>
      </c>
      <c r="H87" s="231"/>
      <c r="I87" s="232">
        <f>ROUND(E87*H87,2)</f>
        <v>0</v>
      </c>
      <c r="J87" s="231"/>
      <c r="K87" s="232">
        <f>ROUND(E87*J87,2)</f>
        <v>0</v>
      </c>
      <c r="L87" s="232">
        <v>21</v>
      </c>
      <c r="M87" s="232">
        <f>G87*(1+L87/100)</f>
        <v>0</v>
      </c>
      <c r="N87" s="232">
        <v>2.5249999999999999</v>
      </c>
      <c r="O87" s="232">
        <f>ROUND(E87*N87,2)</f>
        <v>1.75</v>
      </c>
      <c r="P87" s="232">
        <v>0</v>
      </c>
      <c r="Q87" s="232">
        <f>ROUND(E87*P87,2)</f>
        <v>0</v>
      </c>
      <c r="R87" s="232"/>
      <c r="S87" s="232" t="s">
        <v>230</v>
      </c>
      <c r="T87" s="233" t="s">
        <v>231</v>
      </c>
      <c r="U87" s="219">
        <v>1.4419999999999999</v>
      </c>
      <c r="V87" s="219">
        <f>ROUND(E87*U87,2)</f>
        <v>1</v>
      </c>
      <c r="W87" s="219"/>
      <c r="X87" s="219" t="s">
        <v>297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298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7" t="s">
        <v>756</v>
      </c>
      <c r="D88" s="253"/>
      <c r="E88" s="254">
        <v>0.69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300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27">
        <v>34</v>
      </c>
      <c r="B89" s="228" t="s">
        <v>757</v>
      </c>
      <c r="C89" s="246" t="s">
        <v>758</v>
      </c>
      <c r="D89" s="229" t="s">
        <v>344</v>
      </c>
      <c r="E89" s="230">
        <v>21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21</v>
      </c>
      <c r="M89" s="232">
        <f>G89*(1+L89/100)</f>
        <v>0</v>
      </c>
      <c r="N89" s="232">
        <v>0</v>
      </c>
      <c r="O89" s="232">
        <f>ROUND(E89*N89,2)</f>
        <v>0</v>
      </c>
      <c r="P89" s="232">
        <v>0</v>
      </c>
      <c r="Q89" s="232">
        <f>ROUND(E89*P89,2)</f>
        <v>0</v>
      </c>
      <c r="R89" s="232"/>
      <c r="S89" s="232" t="s">
        <v>230</v>
      </c>
      <c r="T89" s="233" t="s">
        <v>231</v>
      </c>
      <c r="U89" s="219">
        <v>0</v>
      </c>
      <c r="V89" s="219">
        <f>ROUND(E89*U89,2)</f>
        <v>0</v>
      </c>
      <c r="W89" s="219"/>
      <c r="X89" s="219" t="s">
        <v>471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472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7" t="s">
        <v>708</v>
      </c>
      <c r="D90" s="253"/>
      <c r="E90" s="254">
        <v>21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300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27">
        <v>35</v>
      </c>
      <c r="B91" s="228" t="s">
        <v>759</v>
      </c>
      <c r="C91" s="246" t="s">
        <v>760</v>
      </c>
      <c r="D91" s="229" t="s">
        <v>344</v>
      </c>
      <c r="E91" s="230">
        <v>120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32">
        <v>0</v>
      </c>
      <c r="O91" s="232">
        <f>ROUND(E91*N91,2)</f>
        <v>0</v>
      </c>
      <c r="P91" s="232">
        <v>0</v>
      </c>
      <c r="Q91" s="232">
        <f>ROUND(E91*P91,2)</f>
        <v>0</v>
      </c>
      <c r="R91" s="232"/>
      <c r="S91" s="232" t="s">
        <v>230</v>
      </c>
      <c r="T91" s="233" t="s">
        <v>231</v>
      </c>
      <c r="U91" s="219">
        <v>0</v>
      </c>
      <c r="V91" s="219">
        <f>ROUND(E91*U91,2)</f>
        <v>0</v>
      </c>
      <c r="W91" s="219"/>
      <c r="X91" s="219" t="s">
        <v>471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472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61" t="s">
        <v>761</v>
      </c>
      <c r="D92" s="259"/>
      <c r="E92" s="260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300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62" t="s">
        <v>762</v>
      </c>
      <c r="D93" s="259"/>
      <c r="E93" s="260">
        <v>118.13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300</v>
      </c>
      <c r="AH93" s="210">
        <v>2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61" t="s">
        <v>763</v>
      </c>
      <c r="D94" s="259"/>
      <c r="E94" s="260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300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57" t="s">
        <v>764</v>
      </c>
      <c r="D95" s="253"/>
      <c r="E95" s="254">
        <v>120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300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27">
        <v>36</v>
      </c>
      <c r="B96" s="228" t="s">
        <v>765</v>
      </c>
      <c r="C96" s="246" t="s">
        <v>766</v>
      </c>
      <c r="D96" s="229" t="s">
        <v>344</v>
      </c>
      <c r="E96" s="230">
        <v>40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32">
        <v>0</v>
      </c>
      <c r="O96" s="232">
        <f>ROUND(E96*N96,2)</f>
        <v>0</v>
      </c>
      <c r="P96" s="232">
        <v>0</v>
      </c>
      <c r="Q96" s="232">
        <f>ROUND(E96*P96,2)</f>
        <v>0</v>
      </c>
      <c r="R96" s="232"/>
      <c r="S96" s="232" t="s">
        <v>230</v>
      </c>
      <c r="T96" s="233" t="s">
        <v>231</v>
      </c>
      <c r="U96" s="219">
        <v>0</v>
      </c>
      <c r="V96" s="219">
        <f>ROUND(E96*U96,2)</f>
        <v>0</v>
      </c>
      <c r="W96" s="219"/>
      <c r="X96" s="219" t="s">
        <v>471</v>
      </c>
      <c r="Y96" s="210"/>
      <c r="Z96" s="210"/>
      <c r="AA96" s="210"/>
      <c r="AB96" s="210"/>
      <c r="AC96" s="210"/>
      <c r="AD96" s="210"/>
      <c r="AE96" s="210"/>
      <c r="AF96" s="210"/>
      <c r="AG96" s="210" t="s">
        <v>472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7"/>
      <c r="B97" s="218"/>
      <c r="C97" s="261" t="s">
        <v>761</v>
      </c>
      <c r="D97" s="259"/>
      <c r="E97" s="260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0"/>
      <c r="Z97" s="210"/>
      <c r="AA97" s="210"/>
      <c r="AB97" s="210"/>
      <c r="AC97" s="210"/>
      <c r="AD97" s="210"/>
      <c r="AE97" s="210"/>
      <c r="AF97" s="210"/>
      <c r="AG97" s="210" t="s">
        <v>300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62" t="s">
        <v>767</v>
      </c>
      <c r="D98" s="259"/>
      <c r="E98" s="260">
        <v>39.69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300</v>
      </c>
      <c r="AH98" s="210">
        <v>2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61" t="s">
        <v>763</v>
      </c>
      <c r="D99" s="259"/>
      <c r="E99" s="260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300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7" t="s">
        <v>768</v>
      </c>
      <c r="D100" s="253"/>
      <c r="E100" s="254">
        <v>40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300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27">
        <v>37</v>
      </c>
      <c r="B101" s="228" t="s">
        <v>769</v>
      </c>
      <c r="C101" s="246" t="s">
        <v>770</v>
      </c>
      <c r="D101" s="229" t="s">
        <v>344</v>
      </c>
      <c r="E101" s="230">
        <v>120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32">
        <v>0</v>
      </c>
      <c r="O101" s="232">
        <f>ROUND(E101*N101,2)</f>
        <v>0</v>
      </c>
      <c r="P101" s="232">
        <v>0</v>
      </c>
      <c r="Q101" s="232">
        <f>ROUND(E101*P101,2)</f>
        <v>0</v>
      </c>
      <c r="R101" s="232"/>
      <c r="S101" s="232" t="s">
        <v>230</v>
      </c>
      <c r="T101" s="233" t="s">
        <v>231</v>
      </c>
      <c r="U101" s="219">
        <v>0</v>
      </c>
      <c r="V101" s="219">
        <f>ROUND(E101*U101,2)</f>
        <v>0</v>
      </c>
      <c r="W101" s="219"/>
      <c r="X101" s="219" t="s">
        <v>471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472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61" t="s">
        <v>761</v>
      </c>
      <c r="D102" s="259"/>
      <c r="E102" s="260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300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62" t="s">
        <v>771</v>
      </c>
      <c r="D103" s="259"/>
      <c r="E103" s="260">
        <v>117.6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300</v>
      </c>
      <c r="AH103" s="210">
        <v>2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61" t="s">
        <v>763</v>
      </c>
      <c r="D104" s="259"/>
      <c r="E104" s="260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300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7" t="s">
        <v>764</v>
      </c>
      <c r="D105" s="253"/>
      <c r="E105" s="254">
        <v>120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300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x14ac:dyDescent="0.2">
      <c r="A106" s="221" t="s">
        <v>225</v>
      </c>
      <c r="B106" s="222" t="s">
        <v>110</v>
      </c>
      <c r="C106" s="245" t="s">
        <v>111</v>
      </c>
      <c r="D106" s="223"/>
      <c r="E106" s="224"/>
      <c r="F106" s="225"/>
      <c r="G106" s="225">
        <f>SUMIF(AG107:AG130,"&lt;&gt;NOR",G107:G130)</f>
        <v>0</v>
      </c>
      <c r="H106" s="225"/>
      <c r="I106" s="225">
        <f>SUM(I107:I130)</f>
        <v>0</v>
      </c>
      <c r="J106" s="225"/>
      <c r="K106" s="225">
        <f>SUM(K107:K130)</f>
        <v>0</v>
      </c>
      <c r="L106" s="225"/>
      <c r="M106" s="225">
        <f>SUM(M107:M130)</f>
        <v>0</v>
      </c>
      <c r="N106" s="225"/>
      <c r="O106" s="225">
        <f>SUM(O107:O130)</f>
        <v>3.0300000000000002</v>
      </c>
      <c r="P106" s="225"/>
      <c r="Q106" s="225">
        <f>SUM(Q107:Q130)</f>
        <v>0</v>
      </c>
      <c r="R106" s="225"/>
      <c r="S106" s="225"/>
      <c r="T106" s="226"/>
      <c r="U106" s="220"/>
      <c r="V106" s="220">
        <f>SUM(V107:V130)</f>
        <v>47.92</v>
      </c>
      <c r="W106" s="220"/>
      <c r="X106" s="220"/>
      <c r="AG106" t="s">
        <v>226</v>
      </c>
    </row>
    <row r="107" spans="1:60" ht="33.75" outlineLevel="1" x14ac:dyDescent="0.2">
      <c r="A107" s="227">
        <v>38</v>
      </c>
      <c r="B107" s="228" t="s">
        <v>772</v>
      </c>
      <c r="C107" s="246" t="s">
        <v>773</v>
      </c>
      <c r="D107" s="229" t="s">
        <v>368</v>
      </c>
      <c r="E107" s="230">
        <v>22.7</v>
      </c>
      <c r="F107" s="231"/>
      <c r="G107" s="232">
        <f>ROUND(E107*F107,2)</f>
        <v>0</v>
      </c>
      <c r="H107" s="231"/>
      <c r="I107" s="232">
        <f>ROUND(E107*H107,2)</f>
        <v>0</v>
      </c>
      <c r="J107" s="231"/>
      <c r="K107" s="232">
        <f>ROUND(E107*J107,2)</f>
        <v>0</v>
      </c>
      <c r="L107" s="232">
        <v>21</v>
      </c>
      <c r="M107" s="232">
        <f>G107*(1+L107/100)</f>
        <v>0</v>
      </c>
      <c r="N107" s="232">
        <v>0.12472</v>
      </c>
      <c r="O107" s="232">
        <f>ROUND(E107*N107,2)</f>
        <v>2.83</v>
      </c>
      <c r="P107" s="232">
        <v>0</v>
      </c>
      <c r="Q107" s="232">
        <f>ROUND(E107*P107,2)</f>
        <v>0</v>
      </c>
      <c r="R107" s="232"/>
      <c r="S107" s="232" t="s">
        <v>296</v>
      </c>
      <c r="T107" s="233" t="s">
        <v>231</v>
      </c>
      <c r="U107" s="219">
        <v>0.14000000000000001</v>
      </c>
      <c r="V107" s="219">
        <f>ROUND(E107*U107,2)</f>
        <v>3.18</v>
      </c>
      <c r="W107" s="219"/>
      <c r="X107" s="219" t="s">
        <v>297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298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7" t="s">
        <v>774</v>
      </c>
      <c r="D108" s="253"/>
      <c r="E108" s="254">
        <v>4.7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300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57" t="s">
        <v>775</v>
      </c>
      <c r="D109" s="253"/>
      <c r="E109" s="254">
        <v>18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300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27">
        <v>39</v>
      </c>
      <c r="B110" s="228" t="s">
        <v>776</v>
      </c>
      <c r="C110" s="246" t="s">
        <v>777</v>
      </c>
      <c r="D110" s="229" t="s">
        <v>368</v>
      </c>
      <c r="E110" s="230">
        <v>372.85</v>
      </c>
      <c r="F110" s="231"/>
      <c r="G110" s="232">
        <f>ROUND(E110*F110,2)</f>
        <v>0</v>
      </c>
      <c r="H110" s="231"/>
      <c r="I110" s="232">
        <f>ROUND(E110*H110,2)</f>
        <v>0</v>
      </c>
      <c r="J110" s="231"/>
      <c r="K110" s="232">
        <f>ROUND(E110*J110,2)</f>
        <v>0</v>
      </c>
      <c r="L110" s="232">
        <v>21</v>
      </c>
      <c r="M110" s="232">
        <f>G110*(1+L110/100)</f>
        <v>0</v>
      </c>
      <c r="N110" s="232">
        <v>0</v>
      </c>
      <c r="O110" s="232">
        <f>ROUND(E110*N110,2)</f>
        <v>0</v>
      </c>
      <c r="P110" s="232">
        <v>0</v>
      </c>
      <c r="Q110" s="232">
        <f>ROUND(E110*P110,2)</f>
        <v>0</v>
      </c>
      <c r="R110" s="232"/>
      <c r="S110" s="232" t="s">
        <v>296</v>
      </c>
      <c r="T110" s="233" t="s">
        <v>231</v>
      </c>
      <c r="U110" s="219">
        <v>0.12</v>
      </c>
      <c r="V110" s="219">
        <f>ROUND(E110*U110,2)</f>
        <v>44.74</v>
      </c>
      <c r="W110" s="219"/>
      <c r="X110" s="219" t="s">
        <v>297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298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ht="33.75" outlineLevel="1" x14ac:dyDescent="0.2">
      <c r="A111" s="217"/>
      <c r="B111" s="218"/>
      <c r="C111" s="257" t="s">
        <v>778</v>
      </c>
      <c r="D111" s="253"/>
      <c r="E111" s="254">
        <v>58.8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300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ht="22.5" outlineLevel="1" x14ac:dyDescent="0.2">
      <c r="A112" s="217"/>
      <c r="B112" s="218"/>
      <c r="C112" s="257" t="s">
        <v>779</v>
      </c>
      <c r="D112" s="253"/>
      <c r="E112" s="254">
        <v>51.65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300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ht="22.5" outlineLevel="1" x14ac:dyDescent="0.2">
      <c r="A113" s="217"/>
      <c r="B113" s="218"/>
      <c r="C113" s="257" t="s">
        <v>780</v>
      </c>
      <c r="D113" s="253"/>
      <c r="E113" s="254">
        <v>111.6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300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7" t="s">
        <v>781</v>
      </c>
      <c r="D114" s="253"/>
      <c r="E114" s="254">
        <v>81.7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300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8" t="s">
        <v>453</v>
      </c>
      <c r="D115" s="255"/>
      <c r="E115" s="256">
        <v>303.75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300</v>
      </c>
      <c r="AH115" s="210">
        <v>1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7" t="s">
        <v>782</v>
      </c>
      <c r="D116" s="253"/>
      <c r="E116" s="254">
        <v>29.3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300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58" t="s">
        <v>453</v>
      </c>
      <c r="D117" s="255"/>
      <c r="E117" s="256">
        <v>29.3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300</v>
      </c>
      <c r="AH117" s="210">
        <v>1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7" t="s">
        <v>783</v>
      </c>
      <c r="D118" s="253"/>
      <c r="E118" s="254">
        <v>39.799999999999997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300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8" t="s">
        <v>453</v>
      </c>
      <c r="D119" s="255"/>
      <c r="E119" s="256">
        <v>39.799999999999997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300</v>
      </c>
      <c r="AH119" s="210">
        <v>1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37">
        <v>40</v>
      </c>
      <c r="B120" s="238" t="s">
        <v>784</v>
      </c>
      <c r="C120" s="249" t="s">
        <v>785</v>
      </c>
      <c r="D120" s="239" t="s">
        <v>368</v>
      </c>
      <c r="E120" s="240">
        <v>22.7</v>
      </c>
      <c r="F120" s="241"/>
      <c r="G120" s="242">
        <f>ROUND(E120*F120,2)</f>
        <v>0</v>
      </c>
      <c r="H120" s="241"/>
      <c r="I120" s="242">
        <f>ROUND(E120*H120,2)</f>
        <v>0</v>
      </c>
      <c r="J120" s="241"/>
      <c r="K120" s="242">
        <f>ROUND(E120*J120,2)</f>
        <v>0</v>
      </c>
      <c r="L120" s="242">
        <v>21</v>
      </c>
      <c r="M120" s="242">
        <f>G120*(1+L120/100)</f>
        <v>0</v>
      </c>
      <c r="N120" s="242">
        <v>0</v>
      </c>
      <c r="O120" s="242">
        <f>ROUND(E120*N120,2)</f>
        <v>0</v>
      </c>
      <c r="P120" s="242">
        <v>0</v>
      </c>
      <c r="Q120" s="242">
        <f>ROUND(E120*P120,2)</f>
        <v>0</v>
      </c>
      <c r="R120" s="242"/>
      <c r="S120" s="242" t="s">
        <v>230</v>
      </c>
      <c r="T120" s="243" t="s">
        <v>231</v>
      </c>
      <c r="U120" s="219">
        <v>0</v>
      </c>
      <c r="V120" s="219">
        <f>ROUND(E120*U120,2)</f>
        <v>0</v>
      </c>
      <c r="W120" s="219"/>
      <c r="X120" s="219" t="s">
        <v>297</v>
      </c>
      <c r="Y120" s="210"/>
      <c r="Z120" s="210"/>
      <c r="AA120" s="210"/>
      <c r="AB120" s="210"/>
      <c r="AC120" s="210"/>
      <c r="AD120" s="210"/>
      <c r="AE120" s="210"/>
      <c r="AF120" s="210"/>
      <c r="AG120" s="210" t="s">
        <v>298</v>
      </c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27">
        <v>41</v>
      </c>
      <c r="B121" s="228" t="s">
        <v>786</v>
      </c>
      <c r="C121" s="246" t="s">
        <v>787</v>
      </c>
      <c r="D121" s="229" t="s">
        <v>371</v>
      </c>
      <c r="E121" s="230">
        <v>1500</v>
      </c>
      <c r="F121" s="231"/>
      <c r="G121" s="232">
        <f>ROUND(E121*F121,2)</f>
        <v>0</v>
      </c>
      <c r="H121" s="231"/>
      <c r="I121" s="232">
        <f>ROUND(E121*H121,2)</f>
        <v>0</v>
      </c>
      <c r="J121" s="231"/>
      <c r="K121" s="232">
        <f>ROUND(E121*J121,2)</f>
        <v>0</v>
      </c>
      <c r="L121" s="232">
        <v>21</v>
      </c>
      <c r="M121" s="232">
        <f>G121*(1+L121/100)</f>
        <v>0</v>
      </c>
      <c r="N121" s="232">
        <v>0</v>
      </c>
      <c r="O121" s="232">
        <f>ROUND(E121*N121,2)</f>
        <v>0</v>
      </c>
      <c r="P121" s="232">
        <v>0</v>
      </c>
      <c r="Q121" s="232">
        <f>ROUND(E121*P121,2)</f>
        <v>0</v>
      </c>
      <c r="R121" s="232" t="s">
        <v>470</v>
      </c>
      <c r="S121" s="232" t="s">
        <v>296</v>
      </c>
      <c r="T121" s="233" t="s">
        <v>231</v>
      </c>
      <c r="U121" s="219">
        <v>0</v>
      </c>
      <c r="V121" s="219">
        <f>ROUND(E121*U121,2)</f>
        <v>0</v>
      </c>
      <c r="W121" s="219"/>
      <c r="X121" s="219" t="s">
        <v>471</v>
      </c>
      <c r="Y121" s="210"/>
      <c r="Z121" s="210"/>
      <c r="AA121" s="210"/>
      <c r="AB121" s="210"/>
      <c r="AC121" s="210"/>
      <c r="AD121" s="210"/>
      <c r="AE121" s="210"/>
      <c r="AF121" s="210"/>
      <c r="AG121" s="210" t="s">
        <v>472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61" t="s">
        <v>761</v>
      </c>
      <c r="D122" s="259"/>
      <c r="E122" s="260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300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62" t="s">
        <v>788</v>
      </c>
      <c r="D123" s="259"/>
      <c r="E123" s="260">
        <v>1492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300</v>
      </c>
      <c r="AH123" s="210">
        <v>2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61" t="s">
        <v>763</v>
      </c>
      <c r="D124" s="259"/>
      <c r="E124" s="260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300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57" t="s">
        <v>789</v>
      </c>
      <c r="D125" s="253"/>
      <c r="E125" s="254">
        <v>1500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300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ht="22.5" outlineLevel="1" x14ac:dyDescent="0.2">
      <c r="A126" s="227">
        <v>42</v>
      </c>
      <c r="B126" s="228" t="s">
        <v>790</v>
      </c>
      <c r="C126" s="246" t="s">
        <v>791</v>
      </c>
      <c r="D126" s="229" t="s">
        <v>371</v>
      </c>
      <c r="E126" s="230">
        <v>400</v>
      </c>
      <c r="F126" s="231"/>
      <c r="G126" s="232">
        <f>ROUND(E126*F126,2)</f>
        <v>0</v>
      </c>
      <c r="H126" s="231"/>
      <c r="I126" s="232">
        <f>ROUND(E126*H126,2)</f>
        <v>0</v>
      </c>
      <c r="J126" s="231"/>
      <c r="K126" s="232">
        <f>ROUND(E126*J126,2)</f>
        <v>0</v>
      </c>
      <c r="L126" s="232">
        <v>21</v>
      </c>
      <c r="M126" s="232">
        <f>G126*(1+L126/100)</f>
        <v>0</v>
      </c>
      <c r="N126" s="232">
        <v>5.0000000000000001E-4</v>
      </c>
      <c r="O126" s="232">
        <f>ROUND(E126*N126,2)</f>
        <v>0.2</v>
      </c>
      <c r="P126" s="232">
        <v>0</v>
      </c>
      <c r="Q126" s="232">
        <f>ROUND(E126*P126,2)</f>
        <v>0</v>
      </c>
      <c r="R126" s="232" t="s">
        <v>470</v>
      </c>
      <c r="S126" s="232" t="s">
        <v>296</v>
      </c>
      <c r="T126" s="233" t="s">
        <v>231</v>
      </c>
      <c r="U126" s="219">
        <v>0</v>
      </c>
      <c r="V126" s="219">
        <f>ROUND(E126*U126,2)</f>
        <v>0</v>
      </c>
      <c r="W126" s="219"/>
      <c r="X126" s="219" t="s">
        <v>471</v>
      </c>
      <c r="Y126" s="210"/>
      <c r="Z126" s="210"/>
      <c r="AA126" s="210"/>
      <c r="AB126" s="210"/>
      <c r="AC126" s="210"/>
      <c r="AD126" s="210"/>
      <c r="AE126" s="210"/>
      <c r="AF126" s="210"/>
      <c r="AG126" s="210" t="s">
        <v>472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61" t="s">
        <v>761</v>
      </c>
      <c r="D127" s="259"/>
      <c r="E127" s="260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300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62" t="s">
        <v>792</v>
      </c>
      <c r="D128" s="259"/>
      <c r="E128" s="260">
        <v>391.49</v>
      </c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300</v>
      </c>
      <c r="AH128" s="210">
        <v>2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61" t="s">
        <v>763</v>
      </c>
      <c r="D129" s="259"/>
      <c r="E129" s="260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300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57" t="s">
        <v>793</v>
      </c>
      <c r="D130" s="253"/>
      <c r="E130" s="254">
        <v>400</v>
      </c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300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x14ac:dyDescent="0.2">
      <c r="A131" s="221" t="s">
        <v>225</v>
      </c>
      <c r="B131" s="222" t="s">
        <v>133</v>
      </c>
      <c r="C131" s="245" t="s">
        <v>134</v>
      </c>
      <c r="D131" s="223"/>
      <c r="E131" s="224"/>
      <c r="F131" s="225"/>
      <c r="G131" s="225">
        <f>SUMIF(AG132:AG133,"&lt;&gt;NOR",G132:G133)</f>
        <v>0</v>
      </c>
      <c r="H131" s="225"/>
      <c r="I131" s="225">
        <f>SUM(I132:I133)</f>
        <v>0</v>
      </c>
      <c r="J131" s="225"/>
      <c r="K131" s="225">
        <f>SUM(K132:K133)</f>
        <v>0</v>
      </c>
      <c r="L131" s="225"/>
      <c r="M131" s="225">
        <f>SUM(M132:M133)</f>
        <v>0</v>
      </c>
      <c r="N131" s="225"/>
      <c r="O131" s="225">
        <f>SUM(O132:O133)</f>
        <v>0</v>
      </c>
      <c r="P131" s="225"/>
      <c r="Q131" s="225">
        <f>SUM(Q132:Q133)</f>
        <v>0</v>
      </c>
      <c r="R131" s="225"/>
      <c r="S131" s="225"/>
      <c r="T131" s="226"/>
      <c r="U131" s="220"/>
      <c r="V131" s="220">
        <f>SUM(V132:V133)</f>
        <v>0</v>
      </c>
      <c r="W131" s="220"/>
      <c r="X131" s="220"/>
      <c r="AG131" t="s">
        <v>226</v>
      </c>
    </row>
    <row r="132" spans="1:60" outlineLevel="1" x14ac:dyDescent="0.2">
      <c r="A132" s="227">
        <v>43</v>
      </c>
      <c r="B132" s="228" t="s">
        <v>794</v>
      </c>
      <c r="C132" s="246" t="s">
        <v>795</v>
      </c>
      <c r="D132" s="229" t="s">
        <v>344</v>
      </c>
      <c r="E132" s="230">
        <v>46.97</v>
      </c>
      <c r="F132" s="231"/>
      <c r="G132" s="232">
        <f>ROUND(E132*F132,2)</f>
        <v>0</v>
      </c>
      <c r="H132" s="231"/>
      <c r="I132" s="232">
        <f>ROUND(E132*H132,2)</f>
        <v>0</v>
      </c>
      <c r="J132" s="231"/>
      <c r="K132" s="232">
        <f>ROUND(E132*J132,2)</f>
        <v>0</v>
      </c>
      <c r="L132" s="232">
        <v>21</v>
      </c>
      <c r="M132" s="232">
        <f>G132*(1+L132/100)</f>
        <v>0</v>
      </c>
      <c r="N132" s="232">
        <v>0</v>
      </c>
      <c r="O132" s="232">
        <f>ROUND(E132*N132,2)</f>
        <v>0</v>
      </c>
      <c r="P132" s="232">
        <v>0</v>
      </c>
      <c r="Q132" s="232">
        <f>ROUND(E132*P132,2)</f>
        <v>0</v>
      </c>
      <c r="R132" s="232"/>
      <c r="S132" s="232" t="s">
        <v>230</v>
      </c>
      <c r="T132" s="233" t="s">
        <v>231</v>
      </c>
      <c r="U132" s="219">
        <v>0</v>
      </c>
      <c r="V132" s="219">
        <f>ROUND(E132*U132,2)</f>
        <v>0</v>
      </c>
      <c r="W132" s="219"/>
      <c r="X132" s="219" t="s">
        <v>297</v>
      </c>
      <c r="Y132" s="210"/>
      <c r="Z132" s="210"/>
      <c r="AA132" s="210"/>
      <c r="AB132" s="210"/>
      <c r="AC132" s="210"/>
      <c r="AD132" s="210"/>
      <c r="AE132" s="210"/>
      <c r="AF132" s="210"/>
      <c r="AG132" s="210" t="s">
        <v>298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7" t="s">
        <v>796</v>
      </c>
      <c r="D133" s="253"/>
      <c r="E133" s="254">
        <v>46.97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300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x14ac:dyDescent="0.2">
      <c r="A134" s="221" t="s">
        <v>225</v>
      </c>
      <c r="B134" s="222" t="s">
        <v>139</v>
      </c>
      <c r="C134" s="245" t="s">
        <v>140</v>
      </c>
      <c r="D134" s="223"/>
      <c r="E134" s="224"/>
      <c r="F134" s="225"/>
      <c r="G134" s="225">
        <f>SUMIF(AG135:AG138,"&lt;&gt;NOR",G135:G138)</f>
        <v>0</v>
      </c>
      <c r="H134" s="225"/>
      <c r="I134" s="225">
        <f>SUM(I135:I138)</f>
        <v>0</v>
      </c>
      <c r="J134" s="225"/>
      <c r="K134" s="225">
        <f>SUM(K135:K138)</f>
        <v>0</v>
      </c>
      <c r="L134" s="225"/>
      <c r="M134" s="225">
        <f>SUM(M135:M138)</f>
        <v>0</v>
      </c>
      <c r="N134" s="225"/>
      <c r="O134" s="225">
        <f>SUM(O135:O138)</f>
        <v>0</v>
      </c>
      <c r="P134" s="225"/>
      <c r="Q134" s="225">
        <f>SUM(Q135:Q138)</f>
        <v>0</v>
      </c>
      <c r="R134" s="225"/>
      <c r="S134" s="225"/>
      <c r="T134" s="226"/>
      <c r="U134" s="220"/>
      <c r="V134" s="220">
        <f>SUM(V135:V138)</f>
        <v>140.87</v>
      </c>
      <c r="W134" s="220"/>
      <c r="X134" s="220"/>
      <c r="AG134" t="s">
        <v>226</v>
      </c>
    </row>
    <row r="135" spans="1:60" outlineLevel="1" x14ac:dyDescent="0.2">
      <c r="A135" s="227">
        <v>44</v>
      </c>
      <c r="B135" s="228" t="s">
        <v>797</v>
      </c>
      <c r="C135" s="246" t="s">
        <v>798</v>
      </c>
      <c r="D135" s="229" t="s">
        <v>352</v>
      </c>
      <c r="E135" s="230">
        <v>361.19857000000002</v>
      </c>
      <c r="F135" s="231"/>
      <c r="G135" s="232">
        <f>ROUND(E135*F135,2)</f>
        <v>0</v>
      </c>
      <c r="H135" s="231"/>
      <c r="I135" s="232">
        <f>ROUND(E135*H135,2)</f>
        <v>0</v>
      </c>
      <c r="J135" s="231"/>
      <c r="K135" s="232">
        <f>ROUND(E135*J135,2)</f>
        <v>0</v>
      </c>
      <c r="L135" s="232">
        <v>21</v>
      </c>
      <c r="M135" s="232">
        <f>G135*(1+L135/100)</f>
        <v>0</v>
      </c>
      <c r="N135" s="232">
        <v>0</v>
      </c>
      <c r="O135" s="232">
        <f>ROUND(E135*N135,2)</f>
        <v>0</v>
      </c>
      <c r="P135" s="232">
        <v>0</v>
      </c>
      <c r="Q135" s="232">
        <f>ROUND(E135*P135,2)</f>
        <v>0</v>
      </c>
      <c r="R135" s="232"/>
      <c r="S135" s="232" t="s">
        <v>296</v>
      </c>
      <c r="T135" s="233" t="s">
        <v>231</v>
      </c>
      <c r="U135" s="219">
        <v>0.39</v>
      </c>
      <c r="V135" s="219">
        <f>ROUND(E135*U135,2)</f>
        <v>140.87</v>
      </c>
      <c r="W135" s="219"/>
      <c r="X135" s="219" t="s">
        <v>297</v>
      </c>
      <c r="Y135" s="210"/>
      <c r="Z135" s="210"/>
      <c r="AA135" s="210"/>
      <c r="AB135" s="210"/>
      <c r="AC135" s="210"/>
      <c r="AD135" s="210"/>
      <c r="AE135" s="210"/>
      <c r="AF135" s="210"/>
      <c r="AG135" s="210" t="s">
        <v>378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7"/>
      <c r="B136" s="218"/>
      <c r="C136" s="257" t="s">
        <v>379</v>
      </c>
      <c r="D136" s="253"/>
      <c r="E136" s="254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0"/>
      <c r="Z136" s="210"/>
      <c r="AA136" s="210"/>
      <c r="AB136" s="210"/>
      <c r="AC136" s="210"/>
      <c r="AD136" s="210"/>
      <c r="AE136" s="210"/>
      <c r="AF136" s="210"/>
      <c r="AG136" s="210" t="s">
        <v>300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7" t="s">
        <v>799</v>
      </c>
      <c r="D137" s="253"/>
      <c r="E137" s="254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300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7" t="s">
        <v>800</v>
      </c>
      <c r="D138" s="253"/>
      <c r="E138" s="254">
        <v>361.2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300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x14ac:dyDescent="0.2">
      <c r="A139" s="221" t="s">
        <v>225</v>
      </c>
      <c r="B139" s="222" t="s">
        <v>164</v>
      </c>
      <c r="C139" s="245" t="s">
        <v>165</v>
      </c>
      <c r="D139" s="223"/>
      <c r="E139" s="224"/>
      <c r="F139" s="225"/>
      <c r="G139" s="225">
        <f>SUMIF(AG140:AG147,"&lt;&gt;NOR",G140:G147)</f>
        <v>0</v>
      </c>
      <c r="H139" s="225"/>
      <c r="I139" s="225">
        <f>SUM(I140:I147)</f>
        <v>0</v>
      </c>
      <c r="J139" s="225"/>
      <c r="K139" s="225">
        <f>SUM(K140:K147)</f>
        <v>0</v>
      </c>
      <c r="L139" s="225"/>
      <c r="M139" s="225">
        <f>SUM(M140:M147)</f>
        <v>0</v>
      </c>
      <c r="N139" s="225"/>
      <c r="O139" s="225">
        <f>SUM(O140:O147)</f>
        <v>0.03</v>
      </c>
      <c r="P139" s="225"/>
      <c r="Q139" s="225">
        <f>SUM(Q140:Q147)</f>
        <v>0</v>
      </c>
      <c r="R139" s="225"/>
      <c r="S139" s="225"/>
      <c r="T139" s="226"/>
      <c r="U139" s="220"/>
      <c r="V139" s="220">
        <f>SUM(V140:V147)</f>
        <v>9.26</v>
      </c>
      <c r="W139" s="220"/>
      <c r="X139" s="220"/>
      <c r="AG139" t="s">
        <v>226</v>
      </c>
    </row>
    <row r="140" spans="1:60" ht="22.5" outlineLevel="1" x14ac:dyDescent="0.2">
      <c r="A140" s="227">
        <v>45</v>
      </c>
      <c r="B140" s="228" t="s">
        <v>801</v>
      </c>
      <c r="C140" s="246" t="s">
        <v>802</v>
      </c>
      <c r="D140" s="229" t="s">
        <v>368</v>
      </c>
      <c r="E140" s="230">
        <v>15</v>
      </c>
      <c r="F140" s="231"/>
      <c r="G140" s="232">
        <f>ROUND(E140*F140,2)</f>
        <v>0</v>
      </c>
      <c r="H140" s="231"/>
      <c r="I140" s="232">
        <f>ROUND(E140*H140,2)</f>
        <v>0</v>
      </c>
      <c r="J140" s="231"/>
      <c r="K140" s="232">
        <f>ROUND(E140*J140,2)</f>
        <v>0</v>
      </c>
      <c r="L140" s="232">
        <v>21</v>
      </c>
      <c r="M140" s="232">
        <f>G140*(1+L140/100)</f>
        <v>0</v>
      </c>
      <c r="N140" s="232">
        <v>7.3999999999999999E-4</v>
      </c>
      <c r="O140" s="232">
        <f>ROUND(E140*N140,2)</f>
        <v>0.01</v>
      </c>
      <c r="P140" s="232">
        <v>0</v>
      </c>
      <c r="Q140" s="232">
        <f>ROUND(E140*P140,2)</f>
        <v>0</v>
      </c>
      <c r="R140" s="232"/>
      <c r="S140" s="232" t="s">
        <v>296</v>
      </c>
      <c r="T140" s="233" t="s">
        <v>231</v>
      </c>
      <c r="U140" s="219">
        <v>0.28000000000000003</v>
      </c>
      <c r="V140" s="219">
        <f>ROUND(E140*U140,2)</f>
        <v>4.2</v>
      </c>
      <c r="W140" s="219"/>
      <c r="X140" s="219" t="s">
        <v>297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298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57" t="s">
        <v>803</v>
      </c>
      <c r="D141" s="253"/>
      <c r="E141" s="254">
        <v>15</v>
      </c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300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27">
        <v>46</v>
      </c>
      <c r="B142" s="228" t="s">
        <v>804</v>
      </c>
      <c r="C142" s="246" t="s">
        <v>805</v>
      </c>
      <c r="D142" s="229" t="s">
        <v>368</v>
      </c>
      <c r="E142" s="230">
        <v>17.600000000000001</v>
      </c>
      <c r="F142" s="231"/>
      <c r="G142" s="232">
        <f>ROUND(E142*F142,2)</f>
        <v>0</v>
      </c>
      <c r="H142" s="231"/>
      <c r="I142" s="232">
        <f>ROUND(E142*H142,2)</f>
        <v>0</v>
      </c>
      <c r="J142" s="231"/>
      <c r="K142" s="232">
        <f>ROUND(E142*J142,2)</f>
        <v>0</v>
      </c>
      <c r="L142" s="232">
        <v>21</v>
      </c>
      <c r="M142" s="232">
        <f>G142*(1+L142/100)</f>
        <v>0</v>
      </c>
      <c r="N142" s="232">
        <v>8.7000000000000001E-4</v>
      </c>
      <c r="O142" s="232">
        <f>ROUND(E142*N142,2)</f>
        <v>0.02</v>
      </c>
      <c r="P142" s="232">
        <v>0</v>
      </c>
      <c r="Q142" s="232">
        <f>ROUND(E142*P142,2)</f>
        <v>0</v>
      </c>
      <c r="R142" s="232"/>
      <c r="S142" s="232" t="s">
        <v>230</v>
      </c>
      <c r="T142" s="233" t="s">
        <v>231</v>
      </c>
      <c r="U142" s="219">
        <v>0.28000000000000003</v>
      </c>
      <c r="V142" s="219">
        <f>ROUND(E142*U142,2)</f>
        <v>4.93</v>
      </c>
      <c r="W142" s="219"/>
      <c r="X142" s="219" t="s">
        <v>297</v>
      </c>
      <c r="Y142" s="210"/>
      <c r="Z142" s="210"/>
      <c r="AA142" s="210"/>
      <c r="AB142" s="210"/>
      <c r="AC142" s="210"/>
      <c r="AD142" s="210"/>
      <c r="AE142" s="210"/>
      <c r="AF142" s="210"/>
      <c r="AG142" s="210" t="s">
        <v>298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17"/>
      <c r="B143" s="218"/>
      <c r="C143" s="257" t="s">
        <v>806</v>
      </c>
      <c r="D143" s="253"/>
      <c r="E143" s="254">
        <v>17.600000000000001</v>
      </c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0"/>
      <c r="Z143" s="210"/>
      <c r="AA143" s="210"/>
      <c r="AB143" s="210"/>
      <c r="AC143" s="210"/>
      <c r="AD143" s="210"/>
      <c r="AE143" s="210"/>
      <c r="AF143" s="210"/>
      <c r="AG143" s="210" t="s">
        <v>300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27">
        <v>47</v>
      </c>
      <c r="B144" s="228" t="s">
        <v>514</v>
      </c>
      <c r="C144" s="246" t="s">
        <v>515</v>
      </c>
      <c r="D144" s="229" t="s">
        <v>352</v>
      </c>
      <c r="E144" s="230">
        <v>2.6409999999999999E-2</v>
      </c>
      <c r="F144" s="231"/>
      <c r="G144" s="232">
        <f>ROUND(E144*F144,2)</f>
        <v>0</v>
      </c>
      <c r="H144" s="231"/>
      <c r="I144" s="232">
        <f>ROUND(E144*H144,2)</f>
        <v>0</v>
      </c>
      <c r="J144" s="231"/>
      <c r="K144" s="232">
        <f>ROUND(E144*J144,2)</f>
        <v>0</v>
      </c>
      <c r="L144" s="232">
        <v>21</v>
      </c>
      <c r="M144" s="232">
        <f>G144*(1+L144/100)</f>
        <v>0</v>
      </c>
      <c r="N144" s="232">
        <v>0</v>
      </c>
      <c r="O144" s="232">
        <f>ROUND(E144*N144,2)</f>
        <v>0</v>
      </c>
      <c r="P144" s="232">
        <v>0</v>
      </c>
      <c r="Q144" s="232">
        <f>ROUND(E144*P144,2)</f>
        <v>0</v>
      </c>
      <c r="R144" s="232"/>
      <c r="S144" s="232" t="s">
        <v>296</v>
      </c>
      <c r="T144" s="233" t="s">
        <v>231</v>
      </c>
      <c r="U144" s="219">
        <v>4.7370000000000001</v>
      </c>
      <c r="V144" s="219">
        <f>ROUND(E144*U144,2)</f>
        <v>0.13</v>
      </c>
      <c r="W144" s="219"/>
      <c r="X144" s="219" t="s">
        <v>297</v>
      </c>
      <c r="Y144" s="210"/>
      <c r="Z144" s="210"/>
      <c r="AA144" s="210"/>
      <c r="AB144" s="210"/>
      <c r="AC144" s="210"/>
      <c r="AD144" s="210"/>
      <c r="AE144" s="210"/>
      <c r="AF144" s="210"/>
      <c r="AG144" s="210" t="s">
        <v>393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7" t="s">
        <v>379</v>
      </c>
      <c r="D145" s="253"/>
      <c r="E145" s="254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300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57" t="s">
        <v>807</v>
      </c>
      <c r="D146" s="253"/>
      <c r="E146" s="254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0"/>
      <c r="Z146" s="210"/>
      <c r="AA146" s="210"/>
      <c r="AB146" s="210"/>
      <c r="AC146" s="210"/>
      <c r="AD146" s="210"/>
      <c r="AE146" s="210"/>
      <c r="AF146" s="210"/>
      <c r="AG146" s="210" t="s">
        <v>300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7" t="s">
        <v>808</v>
      </c>
      <c r="D147" s="253"/>
      <c r="E147" s="254">
        <v>0.03</v>
      </c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300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x14ac:dyDescent="0.2">
      <c r="A148" s="221" t="s">
        <v>225</v>
      </c>
      <c r="B148" s="222" t="s">
        <v>166</v>
      </c>
      <c r="C148" s="245" t="s">
        <v>167</v>
      </c>
      <c r="D148" s="223"/>
      <c r="E148" s="224"/>
      <c r="F148" s="225"/>
      <c r="G148" s="225">
        <f>SUMIF(AG149:AG154,"&lt;&gt;NOR",G149:G154)</f>
        <v>0</v>
      </c>
      <c r="H148" s="225"/>
      <c r="I148" s="225">
        <f>SUM(I149:I154)</f>
        <v>0</v>
      </c>
      <c r="J148" s="225"/>
      <c r="K148" s="225">
        <f>SUM(K149:K154)</f>
        <v>0</v>
      </c>
      <c r="L148" s="225"/>
      <c r="M148" s="225">
        <f>SUM(M149:M154)</f>
        <v>0</v>
      </c>
      <c r="N148" s="225"/>
      <c r="O148" s="225">
        <f>SUM(O149:O154)</f>
        <v>0</v>
      </c>
      <c r="P148" s="225"/>
      <c r="Q148" s="225">
        <f>SUM(Q149:Q154)</f>
        <v>0</v>
      </c>
      <c r="R148" s="225"/>
      <c r="S148" s="225"/>
      <c r="T148" s="226"/>
      <c r="U148" s="220"/>
      <c r="V148" s="220">
        <f>SUM(V149:V154)</f>
        <v>0</v>
      </c>
      <c r="W148" s="220"/>
      <c r="X148" s="220"/>
      <c r="AG148" t="s">
        <v>226</v>
      </c>
    </row>
    <row r="149" spans="1:60" outlineLevel="1" x14ac:dyDescent="0.2">
      <c r="A149" s="227">
        <v>48</v>
      </c>
      <c r="B149" s="228" t="s">
        <v>809</v>
      </c>
      <c r="C149" s="246" t="s">
        <v>810</v>
      </c>
      <c r="D149" s="229" t="s">
        <v>371</v>
      </c>
      <c r="E149" s="230">
        <v>180</v>
      </c>
      <c r="F149" s="231"/>
      <c r="G149" s="232">
        <f>ROUND(E149*F149,2)</f>
        <v>0</v>
      </c>
      <c r="H149" s="231"/>
      <c r="I149" s="232">
        <f>ROUND(E149*H149,2)</f>
        <v>0</v>
      </c>
      <c r="J149" s="231"/>
      <c r="K149" s="232">
        <f>ROUND(E149*J149,2)</f>
        <v>0</v>
      </c>
      <c r="L149" s="232">
        <v>21</v>
      </c>
      <c r="M149" s="232">
        <f>G149*(1+L149/100)</f>
        <v>0</v>
      </c>
      <c r="N149" s="232">
        <v>0</v>
      </c>
      <c r="O149" s="232">
        <f>ROUND(E149*N149,2)</f>
        <v>0</v>
      </c>
      <c r="P149" s="232">
        <v>0</v>
      </c>
      <c r="Q149" s="232">
        <f>ROUND(E149*P149,2)</f>
        <v>0</v>
      </c>
      <c r="R149" s="232"/>
      <c r="S149" s="232" t="s">
        <v>230</v>
      </c>
      <c r="T149" s="233" t="s">
        <v>231</v>
      </c>
      <c r="U149" s="219">
        <v>0</v>
      </c>
      <c r="V149" s="219">
        <f>ROUND(E149*U149,2)</f>
        <v>0</v>
      </c>
      <c r="W149" s="219"/>
      <c r="X149" s="219" t="s">
        <v>297</v>
      </c>
      <c r="Y149" s="210"/>
      <c r="Z149" s="210"/>
      <c r="AA149" s="210"/>
      <c r="AB149" s="210"/>
      <c r="AC149" s="210"/>
      <c r="AD149" s="210"/>
      <c r="AE149" s="210"/>
      <c r="AF149" s="210"/>
      <c r="AG149" s="210" t="s">
        <v>298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57" t="s">
        <v>811</v>
      </c>
      <c r="D150" s="253"/>
      <c r="E150" s="254">
        <v>180</v>
      </c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0"/>
      <c r="Z150" s="210"/>
      <c r="AA150" s="210"/>
      <c r="AB150" s="210"/>
      <c r="AC150" s="210"/>
      <c r="AD150" s="210"/>
      <c r="AE150" s="210"/>
      <c r="AF150" s="210"/>
      <c r="AG150" s="210" t="s">
        <v>300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27">
        <v>49</v>
      </c>
      <c r="B151" s="228" t="s">
        <v>812</v>
      </c>
      <c r="C151" s="246" t="s">
        <v>813</v>
      </c>
      <c r="D151" s="229" t="s">
        <v>0</v>
      </c>
      <c r="E151" s="230">
        <v>180</v>
      </c>
      <c r="F151" s="231"/>
      <c r="G151" s="232">
        <f>ROUND(E151*F151,2)</f>
        <v>0</v>
      </c>
      <c r="H151" s="231"/>
      <c r="I151" s="232">
        <f>ROUND(E151*H151,2)</f>
        <v>0</v>
      </c>
      <c r="J151" s="231"/>
      <c r="K151" s="232">
        <f>ROUND(E151*J151,2)</f>
        <v>0</v>
      </c>
      <c r="L151" s="232">
        <v>21</v>
      </c>
      <c r="M151" s="232">
        <f>G151*(1+L151/100)</f>
        <v>0</v>
      </c>
      <c r="N151" s="232">
        <v>0</v>
      </c>
      <c r="O151" s="232">
        <f>ROUND(E151*N151,2)</f>
        <v>0</v>
      </c>
      <c r="P151" s="232">
        <v>0</v>
      </c>
      <c r="Q151" s="232">
        <f>ROUND(E151*P151,2)</f>
        <v>0</v>
      </c>
      <c r="R151" s="232"/>
      <c r="S151" s="232" t="s">
        <v>296</v>
      </c>
      <c r="T151" s="233" t="s">
        <v>231</v>
      </c>
      <c r="U151" s="219">
        <v>0</v>
      </c>
      <c r="V151" s="219">
        <f>ROUND(E151*U151,2)</f>
        <v>0</v>
      </c>
      <c r="W151" s="219"/>
      <c r="X151" s="219" t="s">
        <v>297</v>
      </c>
      <c r="Y151" s="210"/>
      <c r="Z151" s="210"/>
      <c r="AA151" s="210"/>
      <c r="AB151" s="210"/>
      <c r="AC151" s="210"/>
      <c r="AD151" s="210"/>
      <c r="AE151" s="210"/>
      <c r="AF151" s="210"/>
      <c r="AG151" s="210" t="s">
        <v>393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7" t="s">
        <v>524</v>
      </c>
      <c r="D152" s="253"/>
      <c r="E152" s="254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300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57" t="s">
        <v>814</v>
      </c>
      <c r="D153" s="253"/>
      <c r="E153" s="254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0"/>
      <c r="Z153" s="210"/>
      <c r="AA153" s="210"/>
      <c r="AB153" s="210"/>
      <c r="AC153" s="210"/>
      <c r="AD153" s="210"/>
      <c r="AE153" s="210"/>
      <c r="AF153" s="210"/>
      <c r="AG153" s="210" t="s">
        <v>300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57" t="s">
        <v>815</v>
      </c>
      <c r="D154" s="253"/>
      <c r="E154" s="254">
        <v>180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300</v>
      </c>
      <c r="AH154" s="210">
        <v>0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x14ac:dyDescent="0.2">
      <c r="A155" s="221" t="s">
        <v>225</v>
      </c>
      <c r="B155" s="222" t="s">
        <v>170</v>
      </c>
      <c r="C155" s="245" t="s">
        <v>171</v>
      </c>
      <c r="D155" s="223"/>
      <c r="E155" s="224"/>
      <c r="F155" s="225"/>
      <c r="G155" s="225">
        <f>SUMIF(AG156:AG161,"&lt;&gt;NOR",G156:G161)</f>
        <v>0</v>
      </c>
      <c r="H155" s="225"/>
      <c r="I155" s="225">
        <f>SUM(I156:I161)</f>
        <v>0</v>
      </c>
      <c r="J155" s="225"/>
      <c r="K155" s="225">
        <f>SUM(K156:K161)</f>
        <v>0</v>
      </c>
      <c r="L155" s="225"/>
      <c r="M155" s="225">
        <f>SUM(M156:M161)</f>
        <v>0</v>
      </c>
      <c r="N155" s="225"/>
      <c r="O155" s="225">
        <f>SUM(O156:O161)</f>
        <v>0</v>
      </c>
      <c r="P155" s="225"/>
      <c r="Q155" s="225">
        <f>SUM(Q156:Q161)</f>
        <v>0</v>
      </c>
      <c r="R155" s="225"/>
      <c r="S155" s="225"/>
      <c r="T155" s="226"/>
      <c r="U155" s="220"/>
      <c r="V155" s="220">
        <f>SUM(V156:V161)</f>
        <v>0</v>
      </c>
      <c r="W155" s="220"/>
      <c r="X155" s="220"/>
      <c r="AG155" t="s">
        <v>226</v>
      </c>
    </row>
    <row r="156" spans="1:60" outlineLevel="1" x14ac:dyDescent="0.2">
      <c r="A156" s="227">
        <v>50</v>
      </c>
      <c r="B156" s="228" t="s">
        <v>527</v>
      </c>
      <c r="C156" s="246" t="s">
        <v>816</v>
      </c>
      <c r="D156" s="229" t="s">
        <v>368</v>
      </c>
      <c r="E156" s="230">
        <v>14.9</v>
      </c>
      <c r="F156" s="231"/>
      <c r="G156" s="232">
        <f>ROUND(E156*F156,2)</f>
        <v>0</v>
      </c>
      <c r="H156" s="231"/>
      <c r="I156" s="232">
        <f>ROUND(E156*H156,2)</f>
        <v>0</v>
      </c>
      <c r="J156" s="231"/>
      <c r="K156" s="232">
        <f>ROUND(E156*J156,2)</f>
        <v>0</v>
      </c>
      <c r="L156" s="232">
        <v>21</v>
      </c>
      <c r="M156" s="232">
        <f>G156*(1+L156/100)</f>
        <v>0</v>
      </c>
      <c r="N156" s="232">
        <v>0</v>
      </c>
      <c r="O156" s="232">
        <f>ROUND(E156*N156,2)</f>
        <v>0</v>
      </c>
      <c r="P156" s="232">
        <v>0</v>
      </c>
      <c r="Q156" s="232">
        <f>ROUND(E156*P156,2)</f>
        <v>0</v>
      </c>
      <c r="R156" s="232"/>
      <c r="S156" s="232" t="s">
        <v>230</v>
      </c>
      <c r="T156" s="233" t="s">
        <v>231</v>
      </c>
      <c r="U156" s="219">
        <v>0</v>
      </c>
      <c r="V156" s="219">
        <f>ROUND(E156*U156,2)</f>
        <v>0</v>
      </c>
      <c r="W156" s="219"/>
      <c r="X156" s="219" t="s">
        <v>297</v>
      </c>
      <c r="Y156" s="210"/>
      <c r="Z156" s="210"/>
      <c r="AA156" s="210"/>
      <c r="AB156" s="210"/>
      <c r="AC156" s="210"/>
      <c r="AD156" s="210"/>
      <c r="AE156" s="210"/>
      <c r="AF156" s="210"/>
      <c r="AG156" s="210" t="s">
        <v>298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57" t="s">
        <v>817</v>
      </c>
      <c r="D157" s="253"/>
      <c r="E157" s="254">
        <v>14.9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300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27">
        <v>51</v>
      </c>
      <c r="B158" s="228" t="s">
        <v>533</v>
      </c>
      <c r="C158" s="246" t="s">
        <v>534</v>
      </c>
      <c r="D158" s="229" t="s">
        <v>0</v>
      </c>
      <c r="E158" s="230">
        <v>298</v>
      </c>
      <c r="F158" s="231"/>
      <c r="G158" s="232">
        <f>ROUND(E158*F158,2)</f>
        <v>0</v>
      </c>
      <c r="H158" s="231"/>
      <c r="I158" s="232">
        <f>ROUND(E158*H158,2)</f>
        <v>0</v>
      </c>
      <c r="J158" s="231"/>
      <c r="K158" s="232">
        <f>ROUND(E158*J158,2)</f>
        <v>0</v>
      </c>
      <c r="L158" s="232">
        <v>21</v>
      </c>
      <c r="M158" s="232">
        <f>G158*(1+L158/100)</f>
        <v>0</v>
      </c>
      <c r="N158" s="232">
        <v>0</v>
      </c>
      <c r="O158" s="232">
        <f>ROUND(E158*N158,2)</f>
        <v>0</v>
      </c>
      <c r="P158" s="232">
        <v>0</v>
      </c>
      <c r="Q158" s="232">
        <f>ROUND(E158*P158,2)</f>
        <v>0</v>
      </c>
      <c r="R158" s="232"/>
      <c r="S158" s="232" t="s">
        <v>296</v>
      </c>
      <c r="T158" s="233" t="s">
        <v>231</v>
      </c>
      <c r="U158" s="219">
        <v>0</v>
      </c>
      <c r="V158" s="219">
        <f>ROUND(E158*U158,2)</f>
        <v>0</v>
      </c>
      <c r="W158" s="219"/>
      <c r="X158" s="219" t="s">
        <v>297</v>
      </c>
      <c r="Y158" s="210"/>
      <c r="Z158" s="210"/>
      <c r="AA158" s="210"/>
      <c r="AB158" s="210"/>
      <c r="AC158" s="210"/>
      <c r="AD158" s="210"/>
      <c r="AE158" s="210"/>
      <c r="AF158" s="210"/>
      <c r="AG158" s="210" t="s">
        <v>393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57" t="s">
        <v>524</v>
      </c>
      <c r="D159" s="253"/>
      <c r="E159" s="254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0"/>
      <c r="Z159" s="210"/>
      <c r="AA159" s="210"/>
      <c r="AB159" s="210"/>
      <c r="AC159" s="210"/>
      <c r="AD159" s="210"/>
      <c r="AE159" s="210"/>
      <c r="AF159" s="210"/>
      <c r="AG159" s="210" t="s">
        <v>300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57" t="s">
        <v>818</v>
      </c>
      <c r="D160" s="253"/>
      <c r="E160" s="254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0"/>
      <c r="Z160" s="210"/>
      <c r="AA160" s="210"/>
      <c r="AB160" s="210"/>
      <c r="AC160" s="210"/>
      <c r="AD160" s="210"/>
      <c r="AE160" s="210"/>
      <c r="AF160" s="210"/>
      <c r="AG160" s="210" t="s">
        <v>300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57" t="s">
        <v>819</v>
      </c>
      <c r="D161" s="253"/>
      <c r="E161" s="254">
        <v>298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300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x14ac:dyDescent="0.2">
      <c r="A162" s="221" t="s">
        <v>225</v>
      </c>
      <c r="B162" s="222" t="s">
        <v>193</v>
      </c>
      <c r="C162" s="245" t="s">
        <v>194</v>
      </c>
      <c r="D162" s="223"/>
      <c r="E162" s="224"/>
      <c r="F162" s="225"/>
      <c r="G162" s="225">
        <f>SUMIF(AG163:AG183,"&lt;&gt;NOR",G163:G183)</f>
        <v>0</v>
      </c>
      <c r="H162" s="225"/>
      <c r="I162" s="225">
        <f>SUM(I163:I183)</f>
        <v>0</v>
      </c>
      <c r="J162" s="225"/>
      <c r="K162" s="225">
        <f>SUM(K163:K183)</f>
        <v>0</v>
      </c>
      <c r="L162" s="225"/>
      <c r="M162" s="225">
        <f>SUM(M163:M183)</f>
        <v>0</v>
      </c>
      <c r="N162" s="225"/>
      <c r="O162" s="225">
        <f>SUM(O163:O183)</f>
        <v>0</v>
      </c>
      <c r="P162" s="225"/>
      <c r="Q162" s="225">
        <f>SUM(Q163:Q183)</f>
        <v>0</v>
      </c>
      <c r="R162" s="225"/>
      <c r="S162" s="225"/>
      <c r="T162" s="226"/>
      <c r="U162" s="220"/>
      <c r="V162" s="220">
        <f>SUM(V163:V183)</f>
        <v>127.93999999999998</v>
      </c>
      <c r="W162" s="220"/>
      <c r="X162" s="220"/>
      <c r="AG162" t="s">
        <v>226</v>
      </c>
    </row>
    <row r="163" spans="1:60" outlineLevel="1" x14ac:dyDescent="0.2">
      <c r="A163" s="227">
        <v>52</v>
      </c>
      <c r="B163" s="228" t="s">
        <v>820</v>
      </c>
      <c r="C163" s="246" t="s">
        <v>821</v>
      </c>
      <c r="D163" s="229" t="s">
        <v>352</v>
      </c>
      <c r="E163" s="230">
        <v>85.8</v>
      </c>
      <c r="F163" s="231"/>
      <c r="G163" s="232">
        <f>ROUND(E163*F163,2)</f>
        <v>0</v>
      </c>
      <c r="H163" s="231"/>
      <c r="I163" s="232">
        <f>ROUND(E163*H163,2)</f>
        <v>0</v>
      </c>
      <c r="J163" s="231"/>
      <c r="K163" s="232">
        <f>ROUND(E163*J163,2)</f>
        <v>0</v>
      </c>
      <c r="L163" s="232">
        <v>21</v>
      </c>
      <c r="M163" s="232">
        <f>G163*(1+L163/100)</f>
        <v>0</v>
      </c>
      <c r="N163" s="232">
        <v>0</v>
      </c>
      <c r="O163" s="232">
        <f>ROUND(E163*N163,2)</f>
        <v>0</v>
      </c>
      <c r="P163" s="232">
        <v>0</v>
      </c>
      <c r="Q163" s="232">
        <f>ROUND(E163*P163,2)</f>
        <v>0</v>
      </c>
      <c r="R163" s="232"/>
      <c r="S163" s="232" t="s">
        <v>230</v>
      </c>
      <c r="T163" s="233" t="s">
        <v>231</v>
      </c>
      <c r="U163" s="219">
        <v>0</v>
      </c>
      <c r="V163" s="219">
        <f>ROUND(E163*U163,2)</f>
        <v>0</v>
      </c>
      <c r="W163" s="219"/>
      <c r="X163" s="219" t="s">
        <v>297</v>
      </c>
      <c r="Y163" s="210"/>
      <c r="Z163" s="210"/>
      <c r="AA163" s="210"/>
      <c r="AB163" s="210"/>
      <c r="AC163" s="210"/>
      <c r="AD163" s="210"/>
      <c r="AE163" s="210"/>
      <c r="AF163" s="210"/>
      <c r="AG163" s="210" t="s">
        <v>298</v>
      </c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7"/>
      <c r="B164" s="218"/>
      <c r="C164" s="257" t="s">
        <v>822</v>
      </c>
      <c r="D164" s="253"/>
      <c r="E164" s="254">
        <v>85.8</v>
      </c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0"/>
      <c r="Z164" s="210"/>
      <c r="AA164" s="210"/>
      <c r="AB164" s="210"/>
      <c r="AC164" s="210"/>
      <c r="AD164" s="210"/>
      <c r="AE164" s="210"/>
      <c r="AF164" s="210"/>
      <c r="AG164" s="210" t="s">
        <v>300</v>
      </c>
      <c r="AH164" s="210">
        <v>7</v>
      </c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27">
        <v>53</v>
      </c>
      <c r="B165" s="228" t="s">
        <v>823</v>
      </c>
      <c r="C165" s="246" t="s">
        <v>824</v>
      </c>
      <c r="D165" s="229" t="s">
        <v>352</v>
      </c>
      <c r="E165" s="230">
        <v>79.709999999999994</v>
      </c>
      <c r="F165" s="231"/>
      <c r="G165" s="232">
        <f>ROUND(E165*F165,2)</f>
        <v>0</v>
      </c>
      <c r="H165" s="231"/>
      <c r="I165" s="232">
        <f>ROUND(E165*H165,2)</f>
        <v>0</v>
      </c>
      <c r="J165" s="231"/>
      <c r="K165" s="232">
        <f>ROUND(E165*J165,2)</f>
        <v>0</v>
      </c>
      <c r="L165" s="232">
        <v>21</v>
      </c>
      <c r="M165" s="232">
        <f>G165*(1+L165/100)</f>
        <v>0</v>
      </c>
      <c r="N165" s="232">
        <v>0</v>
      </c>
      <c r="O165" s="232">
        <f>ROUND(E165*N165,2)</f>
        <v>0</v>
      </c>
      <c r="P165" s="232">
        <v>0</v>
      </c>
      <c r="Q165" s="232">
        <f>ROUND(E165*P165,2)</f>
        <v>0</v>
      </c>
      <c r="R165" s="232"/>
      <c r="S165" s="232" t="s">
        <v>296</v>
      </c>
      <c r="T165" s="233" t="s">
        <v>231</v>
      </c>
      <c r="U165" s="219">
        <v>0</v>
      </c>
      <c r="V165" s="219">
        <f>ROUND(E165*U165,2)</f>
        <v>0</v>
      </c>
      <c r="W165" s="219"/>
      <c r="X165" s="219" t="s">
        <v>297</v>
      </c>
      <c r="Y165" s="210"/>
      <c r="Z165" s="210"/>
      <c r="AA165" s="210"/>
      <c r="AB165" s="210"/>
      <c r="AC165" s="210"/>
      <c r="AD165" s="210"/>
      <c r="AE165" s="210"/>
      <c r="AF165" s="210"/>
      <c r="AG165" s="210" t="s">
        <v>298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17"/>
      <c r="B166" s="218"/>
      <c r="C166" s="257" t="s">
        <v>825</v>
      </c>
      <c r="D166" s="253"/>
      <c r="E166" s="254">
        <v>26.91</v>
      </c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0"/>
      <c r="Z166" s="210"/>
      <c r="AA166" s="210"/>
      <c r="AB166" s="210"/>
      <c r="AC166" s="210"/>
      <c r="AD166" s="210"/>
      <c r="AE166" s="210"/>
      <c r="AF166" s="210"/>
      <c r="AG166" s="210" t="s">
        <v>300</v>
      </c>
      <c r="AH166" s="210">
        <v>7</v>
      </c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57" t="s">
        <v>826</v>
      </c>
      <c r="D167" s="253"/>
      <c r="E167" s="254">
        <v>52.8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300</v>
      </c>
      <c r="AH167" s="210">
        <v>7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22.5" outlineLevel="1" x14ac:dyDescent="0.2">
      <c r="A168" s="227">
        <v>54</v>
      </c>
      <c r="B168" s="228" t="s">
        <v>827</v>
      </c>
      <c r="C168" s="246" t="s">
        <v>828</v>
      </c>
      <c r="D168" s="229" t="s">
        <v>352</v>
      </c>
      <c r="E168" s="230">
        <v>165.51</v>
      </c>
      <c r="F168" s="231"/>
      <c r="G168" s="232">
        <f>ROUND(E168*F168,2)</f>
        <v>0</v>
      </c>
      <c r="H168" s="231"/>
      <c r="I168" s="232">
        <f>ROUND(E168*H168,2)</f>
        <v>0</v>
      </c>
      <c r="J168" s="231"/>
      <c r="K168" s="232">
        <f>ROUND(E168*J168,2)</f>
        <v>0</v>
      </c>
      <c r="L168" s="232">
        <v>21</v>
      </c>
      <c r="M168" s="232">
        <f>G168*(1+L168/100)</f>
        <v>0</v>
      </c>
      <c r="N168" s="232">
        <v>0</v>
      </c>
      <c r="O168" s="232">
        <f>ROUND(E168*N168,2)</f>
        <v>0</v>
      </c>
      <c r="P168" s="232">
        <v>0</v>
      </c>
      <c r="Q168" s="232">
        <f>ROUND(E168*P168,2)</f>
        <v>0</v>
      </c>
      <c r="R168" s="232"/>
      <c r="S168" s="232" t="s">
        <v>230</v>
      </c>
      <c r="T168" s="233" t="s">
        <v>231</v>
      </c>
      <c r="U168" s="219">
        <v>0.27700000000000002</v>
      </c>
      <c r="V168" s="219">
        <f>ROUND(E168*U168,2)</f>
        <v>45.85</v>
      </c>
      <c r="W168" s="219"/>
      <c r="X168" s="219" t="s">
        <v>297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829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57" t="s">
        <v>830</v>
      </c>
      <c r="D169" s="253"/>
      <c r="E169" s="254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300</v>
      </c>
      <c r="AH169" s="210">
        <v>0</v>
      </c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57" t="s">
        <v>831</v>
      </c>
      <c r="D170" s="253"/>
      <c r="E170" s="254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0"/>
      <c r="Z170" s="210"/>
      <c r="AA170" s="210"/>
      <c r="AB170" s="210"/>
      <c r="AC170" s="210"/>
      <c r="AD170" s="210"/>
      <c r="AE170" s="210"/>
      <c r="AF170" s="210"/>
      <c r="AG170" s="210" t="s">
        <v>300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57" t="s">
        <v>832</v>
      </c>
      <c r="D171" s="253"/>
      <c r="E171" s="254">
        <v>165.51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300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27">
        <v>55</v>
      </c>
      <c r="B172" s="228" t="s">
        <v>833</v>
      </c>
      <c r="C172" s="246" t="s">
        <v>834</v>
      </c>
      <c r="D172" s="229" t="s">
        <v>352</v>
      </c>
      <c r="E172" s="230">
        <v>165.51</v>
      </c>
      <c r="F172" s="231"/>
      <c r="G172" s="232">
        <f>ROUND(E172*F172,2)</f>
        <v>0</v>
      </c>
      <c r="H172" s="231"/>
      <c r="I172" s="232">
        <f>ROUND(E172*H172,2)</f>
        <v>0</v>
      </c>
      <c r="J172" s="231"/>
      <c r="K172" s="232">
        <f>ROUND(E172*J172,2)</f>
        <v>0</v>
      </c>
      <c r="L172" s="232">
        <v>21</v>
      </c>
      <c r="M172" s="232">
        <f>G172*(1+L172/100)</f>
        <v>0</v>
      </c>
      <c r="N172" s="232">
        <v>0</v>
      </c>
      <c r="O172" s="232">
        <f>ROUND(E172*N172,2)</f>
        <v>0</v>
      </c>
      <c r="P172" s="232">
        <v>0</v>
      </c>
      <c r="Q172" s="232">
        <f>ROUND(E172*P172,2)</f>
        <v>0</v>
      </c>
      <c r="R172" s="232"/>
      <c r="S172" s="232" t="s">
        <v>296</v>
      </c>
      <c r="T172" s="233" t="s">
        <v>231</v>
      </c>
      <c r="U172" s="219">
        <v>0.49</v>
      </c>
      <c r="V172" s="219">
        <f>ROUND(E172*U172,2)</f>
        <v>81.099999999999994</v>
      </c>
      <c r="W172" s="219"/>
      <c r="X172" s="219" t="s">
        <v>297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829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57" t="s">
        <v>830</v>
      </c>
      <c r="D173" s="253"/>
      <c r="E173" s="254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300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57" t="s">
        <v>831</v>
      </c>
      <c r="D174" s="253"/>
      <c r="E174" s="254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300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/>
      <c r="B175" s="218"/>
      <c r="C175" s="257" t="s">
        <v>832</v>
      </c>
      <c r="D175" s="253"/>
      <c r="E175" s="254">
        <v>165.51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0"/>
      <c r="Z175" s="210"/>
      <c r="AA175" s="210"/>
      <c r="AB175" s="210"/>
      <c r="AC175" s="210"/>
      <c r="AD175" s="210"/>
      <c r="AE175" s="210"/>
      <c r="AF175" s="210"/>
      <c r="AG175" s="210" t="s">
        <v>300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27">
        <v>56</v>
      </c>
      <c r="B176" s="228" t="s">
        <v>835</v>
      </c>
      <c r="C176" s="246" t="s">
        <v>836</v>
      </c>
      <c r="D176" s="229" t="s">
        <v>352</v>
      </c>
      <c r="E176" s="230">
        <v>1986.12</v>
      </c>
      <c r="F176" s="231"/>
      <c r="G176" s="232">
        <f>ROUND(E176*F176,2)</f>
        <v>0</v>
      </c>
      <c r="H176" s="231"/>
      <c r="I176" s="232">
        <f>ROUND(E176*H176,2)</f>
        <v>0</v>
      </c>
      <c r="J176" s="231"/>
      <c r="K176" s="232">
        <f>ROUND(E176*J176,2)</f>
        <v>0</v>
      </c>
      <c r="L176" s="232">
        <v>21</v>
      </c>
      <c r="M176" s="232">
        <f>G176*(1+L176/100)</f>
        <v>0</v>
      </c>
      <c r="N176" s="232">
        <v>0</v>
      </c>
      <c r="O176" s="232">
        <f>ROUND(E176*N176,2)</f>
        <v>0</v>
      </c>
      <c r="P176" s="232">
        <v>0</v>
      </c>
      <c r="Q176" s="232">
        <f>ROUND(E176*P176,2)</f>
        <v>0</v>
      </c>
      <c r="R176" s="232"/>
      <c r="S176" s="232" t="s">
        <v>296</v>
      </c>
      <c r="T176" s="233" t="s">
        <v>231</v>
      </c>
      <c r="U176" s="219">
        <v>0</v>
      </c>
      <c r="V176" s="219">
        <f>ROUND(E176*U176,2)</f>
        <v>0</v>
      </c>
      <c r="W176" s="219"/>
      <c r="X176" s="219" t="s">
        <v>297</v>
      </c>
      <c r="Y176" s="210"/>
      <c r="Z176" s="210"/>
      <c r="AA176" s="210"/>
      <c r="AB176" s="210"/>
      <c r="AC176" s="210"/>
      <c r="AD176" s="210"/>
      <c r="AE176" s="210"/>
      <c r="AF176" s="210"/>
      <c r="AG176" s="210" t="s">
        <v>829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57" t="s">
        <v>830</v>
      </c>
      <c r="D177" s="253"/>
      <c r="E177" s="254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300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57" t="s">
        <v>831</v>
      </c>
      <c r="D178" s="253"/>
      <c r="E178" s="254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0"/>
      <c r="Z178" s="210"/>
      <c r="AA178" s="210"/>
      <c r="AB178" s="210"/>
      <c r="AC178" s="210"/>
      <c r="AD178" s="210"/>
      <c r="AE178" s="210"/>
      <c r="AF178" s="210"/>
      <c r="AG178" s="210" t="s">
        <v>300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7" t="s">
        <v>837</v>
      </c>
      <c r="D179" s="253"/>
      <c r="E179" s="254">
        <v>1986.12</v>
      </c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300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27">
        <v>57</v>
      </c>
      <c r="B180" s="228" t="s">
        <v>838</v>
      </c>
      <c r="C180" s="246" t="s">
        <v>839</v>
      </c>
      <c r="D180" s="229" t="s">
        <v>352</v>
      </c>
      <c r="E180" s="230">
        <v>165.51</v>
      </c>
      <c r="F180" s="231"/>
      <c r="G180" s="232">
        <f>ROUND(E180*F180,2)</f>
        <v>0</v>
      </c>
      <c r="H180" s="231"/>
      <c r="I180" s="232">
        <f>ROUND(E180*H180,2)</f>
        <v>0</v>
      </c>
      <c r="J180" s="231"/>
      <c r="K180" s="232">
        <f>ROUND(E180*J180,2)</f>
        <v>0</v>
      </c>
      <c r="L180" s="232">
        <v>21</v>
      </c>
      <c r="M180" s="232">
        <f>G180*(1+L180/100)</f>
        <v>0</v>
      </c>
      <c r="N180" s="232">
        <v>0</v>
      </c>
      <c r="O180" s="232">
        <f>ROUND(E180*N180,2)</f>
        <v>0</v>
      </c>
      <c r="P180" s="232">
        <v>0</v>
      </c>
      <c r="Q180" s="232">
        <f>ROUND(E180*P180,2)</f>
        <v>0</v>
      </c>
      <c r="R180" s="232"/>
      <c r="S180" s="232" t="s">
        <v>296</v>
      </c>
      <c r="T180" s="233" t="s">
        <v>231</v>
      </c>
      <c r="U180" s="219">
        <v>6.0000000000000001E-3</v>
      </c>
      <c r="V180" s="219">
        <f>ROUND(E180*U180,2)</f>
        <v>0.99</v>
      </c>
      <c r="W180" s="219"/>
      <c r="X180" s="219" t="s">
        <v>297</v>
      </c>
      <c r="Y180" s="210"/>
      <c r="Z180" s="210"/>
      <c r="AA180" s="210"/>
      <c r="AB180" s="210"/>
      <c r="AC180" s="210"/>
      <c r="AD180" s="210"/>
      <c r="AE180" s="210"/>
      <c r="AF180" s="210"/>
      <c r="AG180" s="210" t="s">
        <v>829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7"/>
      <c r="B181" s="218"/>
      <c r="C181" s="257" t="s">
        <v>830</v>
      </c>
      <c r="D181" s="253"/>
      <c r="E181" s="254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0"/>
      <c r="Z181" s="210"/>
      <c r="AA181" s="210"/>
      <c r="AB181" s="210"/>
      <c r="AC181" s="210"/>
      <c r="AD181" s="210"/>
      <c r="AE181" s="210"/>
      <c r="AF181" s="210"/>
      <c r="AG181" s="210" t="s">
        <v>300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57" t="s">
        <v>831</v>
      </c>
      <c r="D182" s="253"/>
      <c r="E182" s="254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0"/>
      <c r="Z182" s="210"/>
      <c r="AA182" s="210"/>
      <c r="AB182" s="210"/>
      <c r="AC182" s="210"/>
      <c r="AD182" s="210"/>
      <c r="AE182" s="210"/>
      <c r="AF182" s="210"/>
      <c r="AG182" s="210" t="s">
        <v>300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57" t="s">
        <v>832</v>
      </c>
      <c r="D183" s="253"/>
      <c r="E183" s="254">
        <v>165.51</v>
      </c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0"/>
      <c r="Z183" s="210"/>
      <c r="AA183" s="210"/>
      <c r="AB183" s="210"/>
      <c r="AC183" s="210"/>
      <c r="AD183" s="210"/>
      <c r="AE183" s="210"/>
      <c r="AF183" s="210"/>
      <c r="AG183" s="210" t="s">
        <v>300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x14ac:dyDescent="0.2">
      <c r="A184" s="3"/>
      <c r="B184" s="4"/>
      <c r="C184" s="250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AE184">
        <v>15</v>
      </c>
      <c r="AF184">
        <v>21</v>
      </c>
    </row>
    <row r="185" spans="1:60" x14ac:dyDescent="0.2">
      <c r="A185" s="213"/>
      <c r="B185" s="214" t="s">
        <v>29</v>
      </c>
      <c r="C185" s="251"/>
      <c r="D185" s="215"/>
      <c r="E185" s="216"/>
      <c r="F185" s="216"/>
      <c r="G185" s="244">
        <f>G8+G31+G35+G40+G47+G66+G69+G106+G131+G134+G139+G148+G155+G162</f>
        <v>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AE185">
        <f>SUMIF(L7:L183,AE184,G7:G183)</f>
        <v>0</v>
      </c>
      <c r="AF185">
        <f>SUMIF(L7:L183,AF184,G7:G183)</f>
        <v>0</v>
      </c>
      <c r="AG185" t="s">
        <v>271</v>
      </c>
    </row>
    <row r="186" spans="1:60" x14ac:dyDescent="0.2">
      <c r="C186" s="252"/>
      <c r="D186" s="10"/>
      <c r="AG186" t="s">
        <v>272</v>
      </c>
    </row>
    <row r="187" spans="1:60" x14ac:dyDescent="0.2">
      <c r="D187" s="10"/>
    </row>
    <row r="188" spans="1:60" x14ac:dyDescent="0.2">
      <c r="D188" s="10"/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h2yE+iO/7bNoHEkfRLNRdriYenWWXU1qrbJx5slvdpNvJ6CBtXcxWpNfZnOQPA1iuEorQCD5G8k2h6CZZRYLw==" saltValue="DdZD0Jvm9pEzaniLfEURE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292</v>
      </c>
      <c r="B1" s="195"/>
      <c r="C1" s="195"/>
      <c r="D1" s="195"/>
      <c r="E1" s="195"/>
      <c r="F1" s="195"/>
      <c r="G1" s="195"/>
      <c r="AG1" t="s">
        <v>199</v>
      </c>
    </row>
    <row r="2" spans="1:60" ht="24.95" customHeight="1" x14ac:dyDescent="0.2">
      <c r="A2" s="196" t="s">
        <v>7</v>
      </c>
      <c r="B2" s="49" t="s">
        <v>44</v>
      </c>
      <c r="C2" s="199" t="s">
        <v>45</v>
      </c>
      <c r="D2" s="197"/>
      <c r="E2" s="197"/>
      <c r="F2" s="197"/>
      <c r="G2" s="198"/>
      <c r="AG2" t="s">
        <v>200</v>
      </c>
    </row>
    <row r="3" spans="1:60" ht="24.95" customHeight="1" x14ac:dyDescent="0.2">
      <c r="A3" s="196" t="s">
        <v>8</v>
      </c>
      <c r="B3" s="49" t="s">
        <v>61</v>
      </c>
      <c r="C3" s="199" t="s">
        <v>62</v>
      </c>
      <c r="D3" s="197"/>
      <c r="E3" s="197"/>
      <c r="F3" s="197"/>
      <c r="G3" s="198"/>
      <c r="AC3" s="175" t="s">
        <v>200</v>
      </c>
      <c r="AG3" t="s">
        <v>202</v>
      </c>
    </row>
    <row r="4" spans="1:60" ht="24.95" customHeight="1" x14ac:dyDescent="0.2">
      <c r="A4" s="200" t="s">
        <v>9</v>
      </c>
      <c r="B4" s="201" t="s">
        <v>51</v>
      </c>
      <c r="C4" s="202" t="s">
        <v>63</v>
      </c>
      <c r="D4" s="203"/>
      <c r="E4" s="203"/>
      <c r="F4" s="203"/>
      <c r="G4" s="204"/>
      <c r="AG4" t="s">
        <v>203</v>
      </c>
    </row>
    <row r="5" spans="1:60" x14ac:dyDescent="0.2">
      <c r="D5" s="10"/>
    </row>
    <row r="6" spans="1:60" ht="38.25" x14ac:dyDescent="0.2">
      <c r="A6" s="206" t="s">
        <v>204</v>
      </c>
      <c r="B6" s="208" t="s">
        <v>205</v>
      </c>
      <c r="C6" s="208" t="s">
        <v>206</v>
      </c>
      <c r="D6" s="207" t="s">
        <v>207</v>
      </c>
      <c r="E6" s="206" t="s">
        <v>208</v>
      </c>
      <c r="F6" s="205" t="s">
        <v>209</v>
      </c>
      <c r="G6" s="206" t="s">
        <v>29</v>
      </c>
      <c r="H6" s="209" t="s">
        <v>30</v>
      </c>
      <c r="I6" s="209" t="s">
        <v>210</v>
      </c>
      <c r="J6" s="209" t="s">
        <v>31</v>
      </c>
      <c r="K6" s="209" t="s">
        <v>211</v>
      </c>
      <c r="L6" s="209" t="s">
        <v>212</v>
      </c>
      <c r="M6" s="209" t="s">
        <v>213</v>
      </c>
      <c r="N6" s="209" t="s">
        <v>214</v>
      </c>
      <c r="O6" s="209" t="s">
        <v>215</v>
      </c>
      <c r="P6" s="209" t="s">
        <v>216</v>
      </c>
      <c r="Q6" s="209" t="s">
        <v>217</v>
      </c>
      <c r="R6" s="209" t="s">
        <v>218</v>
      </c>
      <c r="S6" s="209" t="s">
        <v>219</v>
      </c>
      <c r="T6" s="209" t="s">
        <v>220</v>
      </c>
      <c r="U6" s="209" t="s">
        <v>221</v>
      </c>
      <c r="V6" s="209" t="s">
        <v>222</v>
      </c>
      <c r="W6" s="209" t="s">
        <v>223</v>
      </c>
      <c r="X6" s="209" t="s">
        <v>224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225</v>
      </c>
      <c r="B8" s="222" t="s">
        <v>73</v>
      </c>
      <c r="C8" s="245" t="s">
        <v>82</v>
      </c>
      <c r="D8" s="223"/>
      <c r="E8" s="224"/>
      <c r="F8" s="225"/>
      <c r="G8" s="225">
        <f>SUMIF(AG9:AG38,"&lt;&gt;NOR",G9:G38)</f>
        <v>0</v>
      </c>
      <c r="H8" s="225"/>
      <c r="I8" s="225">
        <f>SUM(I9:I38)</f>
        <v>0</v>
      </c>
      <c r="J8" s="225"/>
      <c r="K8" s="225">
        <f>SUM(K9:K38)</f>
        <v>0</v>
      </c>
      <c r="L8" s="225"/>
      <c r="M8" s="225">
        <f>SUM(M9:M38)</f>
        <v>0</v>
      </c>
      <c r="N8" s="225"/>
      <c r="O8" s="225">
        <f>SUM(O9:O38)</f>
        <v>0</v>
      </c>
      <c r="P8" s="225"/>
      <c r="Q8" s="225">
        <f>SUM(Q9:Q38)</f>
        <v>0</v>
      </c>
      <c r="R8" s="225"/>
      <c r="S8" s="225"/>
      <c r="T8" s="226"/>
      <c r="U8" s="220"/>
      <c r="V8" s="220">
        <f>SUM(V9:V38)</f>
        <v>117.85</v>
      </c>
      <c r="W8" s="220"/>
      <c r="X8" s="220"/>
      <c r="AG8" t="s">
        <v>226</v>
      </c>
    </row>
    <row r="9" spans="1:60" ht="22.5" outlineLevel="1" x14ac:dyDescent="0.2">
      <c r="A9" s="227">
        <v>1</v>
      </c>
      <c r="B9" s="228" t="s">
        <v>840</v>
      </c>
      <c r="C9" s="246" t="s">
        <v>841</v>
      </c>
      <c r="D9" s="229" t="s">
        <v>295</v>
      </c>
      <c r="E9" s="230">
        <v>86.817499999999995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296</v>
      </c>
      <c r="T9" s="233" t="s">
        <v>231</v>
      </c>
      <c r="U9" s="219">
        <v>0.36799999999999999</v>
      </c>
      <c r="V9" s="219">
        <f>ROUND(E9*U9,2)</f>
        <v>31.95</v>
      </c>
      <c r="W9" s="219"/>
      <c r="X9" s="219" t="s">
        <v>297</v>
      </c>
      <c r="Y9" s="210"/>
      <c r="Z9" s="210"/>
      <c r="AA9" s="210"/>
      <c r="AB9" s="210"/>
      <c r="AC9" s="210"/>
      <c r="AD9" s="210"/>
      <c r="AE9" s="210"/>
      <c r="AF9" s="210"/>
      <c r="AG9" s="210" t="s">
        <v>298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842</v>
      </c>
      <c r="D10" s="253"/>
      <c r="E10" s="254">
        <v>86.82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300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27">
        <v>2</v>
      </c>
      <c r="B11" s="228" t="s">
        <v>843</v>
      </c>
      <c r="C11" s="246" t="s">
        <v>844</v>
      </c>
      <c r="D11" s="229" t="s">
        <v>295</v>
      </c>
      <c r="E11" s="230">
        <v>6.5515499999999998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296</v>
      </c>
      <c r="T11" s="233" t="s">
        <v>231</v>
      </c>
      <c r="U11" s="219">
        <v>3.5329999999999999</v>
      </c>
      <c r="V11" s="219">
        <f>ROUND(E11*U11,2)</f>
        <v>23.15</v>
      </c>
      <c r="W11" s="219"/>
      <c r="X11" s="219" t="s">
        <v>297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298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57" t="s">
        <v>845</v>
      </c>
      <c r="D12" s="253"/>
      <c r="E12" s="254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300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7" t="s">
        <v>846</v>
      </c>
      <c r="D13" s="253"/>
      <c r="E13" s="254">
        <v>0.36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300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7" t="s">
        <v>847</v>
      </c>
      <c r="D14" s="253"/>
      <c r="E14" s="254">
        <v>0.14000000000000001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300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7" t="s">
        <v>848</v>
      </c>
      <c r="D15" s="253"/>
      <c r="E15" s="254">
        <v>0.22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300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7" t="s">
        <v>849</v>
      </c>
      <c r="D16" s="253"/>
      <c r="E16" s="254">
        <v>0.28999999999999998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300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7" t="s">
        <v>850</v>
      </c>
      <c r="D17" s="253"/>
      <c r="E17" s="254">
        <v>0.22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300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7" t="s">
        <v>851</v>
      </c>
      <c r="D18" s="253"/>
      <c r="E18" s="254">
        <v>0.14000000000000001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300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7" t="s">
        <v>852</v>
      </c>
      <c r="D19" s="253"/>
      <c r="E19" s="254">
        <v>7.0000000000000007E-2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300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7" t="s">
        <v>853</v>
      </c>
      <c r="D20" s="253"/>
      <c r="E20" s="254">
        <v>7.0000000000000007E-2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300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7" t="s">
        <v>854</v>
      </c>
      <c r="D21" s="253"/>
      <c r="E21" s="254">
        <v>7.0000000000000007E-2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300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7" t="s">
        <v>855</v>
      </c>
      <c r="D22" s="253"/>
      <c r="E22" s="254">
        <v>7.0000000000000007E-2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300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7" t="s">
        <v>856</v>
      </c>
      <c r="D23" s="253"/>
      <c r="E23" s="254">
        <v>7.0000000000000007E-2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300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8" t="s">
        <v>453</v>
      </c>
      <c r="D24" s="255"/>
      <c r="E24" s="256">
        <v>1.73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300</v>
      </c>
      <c r="AH24" s="210">
        <v>1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7" t="s">
        <v>857</v>
      </c>
      <c r="D25" s="253"/>
      <c r="E25" s="254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300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7" t="s">
        <v>858</v>
      </c>
      <c r="D26" s="253"/>
      <c r="E26" s="254">
        <v>3.78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300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7" t="s">
        <v>859</v>
      </c>
      <c r="D27" s="253"/>
      <c r="E27" s="254">
        <v>0.19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300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8" t="s">
        <v>453</v>
      </c>
      <c r="D28" s="255"/>
      <c r="E28" s="256">
        <v>3.97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300</v>
      </c>
      <c r="AH28" s="210">
        <v>1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65" t="s">
        <v>860</v>
      </c>
      <c r="D29" s="263"/>
      <c r="E29" s="264">
        <v>0.85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300</v>
      </c>
      <c r="AH29" s="210">
        <v>4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27">
        <v>3</v>
      </c>
      <c r="B30" s="228" t="s">
        <v>313</v>
      </c>
      <c r="C30" s="246" t="s">
        <v>314</v>
      </c>
      <c r="D30" s="229" t="s">
        <v>295</v>
      </c>
      <c r="E30" s="230">
        <v>93.369050000000001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/>
      <c r="S30" s="232" t="s">
        <v>296</v>
      </c>
      <c r="T30" s="233" t="s">
        <v>231</v>
      </c>
      <c r="U30" s="219">
        <v>1.0999999999999999E-2</v>
      </c>
      <c r="V30" s="219">
        <f>ROUND(E30*U30,2)</f>
        <v>1.03</v>
      </c>
      <c r="W30" s="219"/>
      <c r="X30" s="219" t="s">
        <v>297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298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7" t="s">
        <v>861</v>
      </c>
      <c r="D31" s="253"/>
      <c r="E31" s="254">
        <v>86.82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300</v>
      </c>
      <c r="AH31" s="210">
        <v>5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7" t="s">
        <v>862</v>
      </c>
      <c r="D32" s="253"/>
      <c r="E32" s="254">
        <v>6.55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300</v>
      </c>
      <c r="AH32" s="210">
        <v>5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27">
        <v>4</v>
      </c>
      <c r="B33" s="228" t="s">
        <v>316</v>
      </c>
      <c r="C33" s="246" t="s">
        <v>317</v>
      </c>
      <c r="D33" s="229" t="s">
        <v>295</v>
      </c>
      <c r="E33" s="230">
        <v>93.369050000000001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296</v>
      </c>
      <c r="T33" s="233" t="s">
        <v>231</v>
      </c>
      <c r="U33" s="219">
        <v>0.65200000000000002</v>
      </c>
      <c r="V33" s="219">
        <f>ROUND(E33*U33,2)</f>
        <v>60.88</v>
      </c>
      <c r="W33" s="219"/>
      <c r="X33" s="219" t="s">
        <v>297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298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7" t="s">
        <v>863</v>
      </c>
      <c r="D34" s="253"/>
      <c r="E34" s="254">
        <v>93.37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300</v>
      </c>
      <c r="AH34" s="210">
        <v>5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7">
        <v>5</v>
      </c>
      <c r="B35" s="228" t="s">
        <v>319</v>
      </c>
      <c r="C35" s="246" t="s">
        <v>320</v>
      </c>
      <c r="D35" s="229" t="s">
        <v>295</v>
      </c>
      <c r="E35" s="230">
        <v>93.369050000000001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/>
      <c r="S35" s="232" t="s">
        <v>230</v>
      </c>
      <c r="T35" s="233" t="s">
        <v>231</v>
      </c>
      <c r="U35" s="219">
        <v>8.9999999999999993E-3</v>
      </c>
      <c r="V35" s="219">
        <f>ROUND(E35*U35,2)</f>
        <v>0.84</v>
      </c>
      <c r="W35" s="219"/>
      <c r="X35" s="219" t="s">
        <v>297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298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7" t="s">
        <v>863</v>
      </c>
      <c r="D36" s="253"/>
      <c r="E36" s="254">
        <v>93.37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300</v>
      </c>
      <c r="AH36" s="210">
        <v>5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27">
        <v>6</v>
      </c>
      <c r="B37" s="228" t="s">
        <v>326</v>
      </c>
      <c r="C37" s="246" t="s">
        <v>327</v>
      </c>
      <c r="D37" s="229" t="s">
        <v>295</v>
      </c>
      <c r="E37" s="230">
        <v>93.369050000000001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32">
        <v>0</v>
      </c>
      <c r="O37" s="232">
        <f>ROUND(E37*N37,2)</f>
        <v>0</v>
      </c>
      <c r="P37" s="232">
        <v>0</v>
      </c>
      <c r="Q37" s="232">
        <f>ROUND(E37*P37,2)</f>
        <v>0</v>
      </c>
      <c r="R37" s="232"/>
      <c r="S37" s="232" t="s">
        <v>296</v>
      </c>
      <c r="T37" s="233" t="s">
        <v>231</v>
      </c>
      <c r="U37" s="219">
        <v>0</v>
      </c>
      <c r="V37" s="219">
        <f>ROUND(E37*U37,2)</f>
        <v>0</v>
      </c>
      <c r="W37" s="219"/>
      <c r="X37" s="219" t="s">
        <v>297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298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7" t="s">
        <v>863</v>
      </c>
      <c r="D38" s="253"/>
      <c r="E38" s="254">
        <v>93.37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300</v>
      </c>
      <c r="AH38" s="210">
        <v>5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221" t="s">
        <v>225</v>
      </c>
      <c r="B39" s="222" t="s">
        <v>56</v>
      </c>
      <c r="C39" s="245" t="s">
        <v>91</v>
      </c>
      <c r="D39" s="223"/>
      <c r="E39" s="224"/>
      <c r="F39" s="225"/>
      <c r="G39" s="225">
        <f>SUMIF(AG40:AG58,"&lt;&gt;NOR",G40:G58)</f>
        <v>0</v>
      </c>
      <c r="H39" s="225"/>
      <c r="I39" s="225">
        <f>SUM(I40:I58)</f>
        <v>0</v>
      </c>
      <c r="J39" s="225"/>
      <c r="K39" s="225">
        <f>SUM(K40:K58)</f>
        <v>0</v>
      </c>
      <c r="L39" s="225"/>
      <c r="M39" s="225">
        <f>SUM(M40:M58)</f>
        <v>0</v>
      </c>
      <c r="N39" s="225"/>
      <c r="O39" s="225">
        <f>SUM(O40:O58)</f>
        <v>19.239999999999998</v>
      </c>
      <c r="P39" s="225"/>
      <c r="Q39" s="225">
        <f>SUM(Q40:Q58)</f>
        <v>0</v>
      </c>
      <c r="R39" s="225"/>
      <c r="S39" s="225"/>
      <c r="T39" s="226"/>
      <c r="U39" s="220"/>
      <c r="V39" s="220">
        <f>SUM(V40:V58)</f>
        <v>63.34</v>
      </c>
      <c r="W39" s="220"/>
      <c r="X39" s="220"/>
      <c r="AG39" t="s">
        <v>226</v>
      </c>
    </row>
    <row r="40" spans="1:60" ht="22.5" outlineLevel="1" x14ac:dyDescent="0.2">
      <c r="A40" s="227">
        <v>7</v>
      </c>
      <c r="B40" s="228" t="s">
        <v>864</v>
      </c>
      <c r="C40" s="246" t="s">
        <v>865</v>
      </c>
      <c r="D40" s="229" t="s">
        <v>295</v>
      </c>
      <c r="E40" s="230">
        <v>6.5515499999999998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32">
        <v>2.93634</v>
      </c>
      <c r="O40" s="232">
        <f>ROUND(E40*N40,2)</f>
        <v>19.239999999999998</v>
      </c>
      <c r="P40" s="232">
        <v>0</v>
      </c>
      <c r="Q40" s="232">
        <f>ROUND(E40*P40,2)</f>
        <v>0</v>
      </c>
      <c r="R40" s="232"/>
      <c r="S40" s="232" t="s">
        <v>296</v>
      </c>
      <c r="T40" s="233" t="s">
        <v>231</v>
      </c>
      <c r="U40" s="219">
        <v>9.6678800000000003</v>
      </c>
      <c r="V40" s="219">
        <f>ROUND(E40*U40,2)</f>
        <v>63.34</v>
      </c>
      <c r="W40" s="219"/>
      <c r="X40" s="219" t="s">
        <v>374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375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7" t="s">
        <v>845</v>
      </c>
      <c r="D41" s="253"/>
      <c r="E41" s="254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300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7" t="s">
        <v>846</v>
      </c>
      <c r="D42" s="253"/>
      <c r="E42" s="254">
        <v>0.36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300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7" t="s">
        <v>847</v>
      </c>
      <c r="D43" s="253"/>
      <c r="E43" s="254">
        <v>0.14000000000000001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300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7" t="s">
        <v>848</v>
      </c>
      <c r="D44" s="253"/>
      <c r="E44" s="254">
        <v>0.22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300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7" t="s">
        <v>849</v>
      </c>
      <c r="D45" s="253"/>
      <c r="E45" s="254">
        <v>0.28999999999999998</v>
      </c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300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7" t="s">
        <v>850</v>
      </c>
      <c r="D46" s="253"/>
      <c r="E46" s="254">
        <v>0.22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300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7" t="s">
        <v>851</v>
      </c>
      <c r="D47" s="253"/>
      <c r="E47" s="254">
        <v>0.14000000000000001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300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7" t="s">
        <v>852</v>
      </c>
      <c r="D48" s="253"/>
      <c r="E48" s="254">
        <v>7.0000000000000007E-2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300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7" t="s">
        <v>853</v>
      </c>
      <c r="D49" s="253"/>
      <c r="E49" s="254">
        <v>7.0000000000000007E-2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300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7" t="s">
        <v>854</v>
      </c>
      <c r="D50" s="253"/>
      <c r="E50" s="254">
        <v>7.0000000000000007E-2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300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7" t="s">
        <v>855</v>
      </c>
      <c r="D51" s="253"/>
      <c r="E51" s="254">
        <v>7.0000000000000007E-2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300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57" t="s">
        <v>856</v>
      </c>
      <c r="D52" s="253"/>
      <c r="E52" s="254">
        <v>7.0000000000000007E-2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300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8" t="s">
        <v>453</v>
      </c>
      <c r="D53" s="255"/>
      <c r="E53" s="256">
        <v>1.73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300</v>
      </c>
      <c r="AH53" s="210">
        <v>1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7" t="s">
        <v>857</v>
      </c>
      <c r="D54" s="253"/>
      <c r="E54" s="254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300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7" t="s">
        <v>858</v>
      </c>
      <c r="D55" s="253"/>
      <c r="E55" s="254">
        <v>3.78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300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7" t="s">
        <v>859</v>
      </c>
      <c r="D56" s="253"/>
      <c r="E56" s="254">
        <v>0.19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300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8" t="s">
        <v>453</v>
      </c>
      <c r="D57" s="255"/>
      <c r="E57" s="256">
        <v>3.97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300</v>
      </c>
      <c r="AH57" s="210">
        <v>1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65" t="s">
        <v>860</v>
      </c>
      <c r="D58" s="263"/>
      <c r="E58" s="264">
        <v>0.85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300</v>
      </c>
      <c r="AH58" s="210">
        <v>4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x14ac:dyDescent="0.2">
      <c r="A59" s="221" t="s">
        <v>225</v>
      </c>
      <c r="B59" s="222" t="s">
        <v>100</v>
      </c>
      <c r="C59" s="245" t="s">
        <v>101</v>
      </c>
      <c r="D59" s="223"/>
      <c r="E59" s="224"/>
      <c r="F59" s="225"/>
      <c r="G59" s="225">
        <f>SUMIF(AG60:AG69,"&lt;&gt;NOR",G60:G69)</f>
        <v>0</v>
      </c>
      <c r="H59" s="225"/>
      <c r="I59" s="225">
        <f>SUM(I60:I69)</f>
        <v>0</v>
      </c>
      <c r="J59" s="225"/>
      <c r="K59" s="225">
        <f>SUM(K60:K69)</f>
        <v>0</v>
      </c>
      <c r="L59" s="225"/>
      <c r="M59" s="225">
        <f>SUM(M60:M69)</f>
        <v>0</v>
      </c>
      <c r="N59" s="225"/>
      <c r="O59" s="225">
        <f>SUM(O60:O69)</f>
        <v>201.88</v>
      </c>
      <c r="P59" s="225"/>
      <c r="Q59" s="225">
        <f>SUM(Q60:Q69)</f>
        <v>0</v>
      </c>
      <c r="R59" s="225"/>
      <c r="S59" s="225"/>
      <c r="T59" s="226"/>
      <c r="U59" s="220"/>
      <c r="V59" s="220">
        <f>SUM(V60:V69)</f>
        <v>48.209999999999994</v>
      </c>
      <c r="W59" s="220"/>
      <c r="X59" s="220"/>
      <c r="AG59" t="s">
        <v>226</v>
      </c>
    </row>
    <row r="60" spans="1:60" outlineLevel="1" x14ac:dyDescent="0.2">
      <c r="A60" s="227">
        <v>8</v>
      </c>
      <c r="B60" s="228" t="s">
        <v>866</v>
      </c>
      <c r="C60" s="246" t="s">
        <v>867</v>
      </c>
      <c r="D60" s="229" t="s">
        <v>344</v>
      </c>
      <c r="E60" s="230">
        <v>225.5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32">
        <v>5.0000000000000001E-4</v>
      </c>
      <c r="O60" s="232">
        <f>ROUND(E60*N60,2)</f>
        <v>0.11</v>
      </c>
      <c r="P60" s="232">
        <v>0</v>
      </c>
      <c r="Q60" s="232">
        <f>ROUND(E60*P60,2)</f>
        <v>0</v>
      </c>
      <c r="R60" s="232"/>
      <c r="S60" s="232" t="s">
        <v>296</v>
      </c>
      <c r="T60" s="233" t="s">
        <v>231</v>
      </c>
      <c r="U60" s="219">
        <v>9.4E-2</v>
      </c>
      <c r="V60" s="219">
        <f>ROUND(E60*U60,2)</f>
        <v>21.2</v>
      </c>
      <c r="W60" s="219"/>
      <c r="X60" s="219" t="s">
        <v>297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298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7" t="s">
        <v>868</v>
      </c>
      <c r="D61" s="253"/>
      <c r="E61" s="254">
        <v>225.5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300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27">
        <v>9</v>
      </c>
      <c r="B62" s="228" t="s">
        <v>869</v>
      </c>
      <c r="C62" s="246" t="s">
        <v>870</v>
      </c>
      <c r="D62" s="229" t="s">
        <v>344</v>
      </c>
      <c r="E62" s="230">
        <v>225.5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32">
        <v>0.48574000000000001</v>
      </c>
      <c r="O62" s="232">
        <f>ROUND(E62*N62,2)</f>
        <v>109.53</v>
      </c>
      <c r="P62" s="232">
        <v>0</v>
      </c>
      <c r="Q62" s="232">
        <f>ROUND(E62*P62,2)</f>
        <v>0</v>
      </c>
      <c r="R62" s="232"/>
      <c r="S62" s="232" t="s">
        <v>296</v>
      </c>
      <c r="T62" s="233" t="s">
        <v>231</v>
      </c>
      <c r="U62" s="219">
        <v>5.7000000000000002E-2</v>
      </c>
      <c r="V62" s="219">
        <f>ROUND(E62*U62,2)</f>
        <v>12.85</v>
      </c>
      <c r="W62" s="219"/>
      <c r="X62" s="219" t="s">
        <v>297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298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7" t="s">
        <v>868</v>
      </c>
      <c r="D63" s="253"/>
      <c r="E63" s="254">
        <v>225.5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300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27">
        <v>10</v>
      </c>
      <c r="B64" s="228" t="s">
        <v>871</v>
      </c>
      <c r="C64" s="246" t="s">
        <v>872</v>
      </c>
      <c r="D64" s="229" t="s">
        <v>344</v>
      </c>
      <c r="E64" s="230">
        <v>205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32">
        <v>0.28799999999999998</v>
      </c>
      <c r="O64" s="232">
        <f>ROUND(E64*N64,2)</f>
        <v>59.04</v>
      </c>
      <c r="P64" s="232">
        <v>0</v>
      </c>
      <c r="Q64" s="232">
        <f>ROUND(E64*P64,2)</f>
        <v>0</v>
      </c>
      <c r="R64" s="232"/>
      <c r="S64" s="232" t="s">
        <v>296</v>
      </c>
      <c r="T64" s="233" t="s">
        <v>231</v>
      </c>
      <c r="U64" s="219">
        <v>2.3E-2</v>
      </c>
      <c r="V64" s="219">
        <f>ROUND(E64*U64,2)</f>
        <v>4.72</v>
      </c>
      <c r="W64" s="219"/>
      <c r="X64" s="219" t="s">
        <v>297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298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7" t="s">
        <v>873</v>
      </c>
      <c r="D65" s="253"/>
      <c r="E65" s="254">
        <v>205</v>
      </c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300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27">
        <v>11</v>
      </c>
      <c r="B66" s="228" t="s">
        <v>874</v>
      </c>
      <c r="C66" s="246" t="s">
        <v>875</v>
      </c>
      <c r="D66" s="229" t="s">
        <v>344</v>
      </c>
      <c r="E66" s="230">
        <v>205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8.0960000000000004E-2</v>
      </c>
      <c r="O66" s="232">
        <f>ROUND(E66*N66,2)</f>
        <v>16.600000000000001</v>
      </c>
      <c r="P66" s="232">
        <v>0</v>
      </c>
      <c r="Q66" s="232">
        <f>ROUND(E66*P66,2)</f>
        <v>0</v>
      </c>
      <c r="R66" s="232"/>
      <c r="S66" s="232" t="s">
        <v>230</v>
      </c>
      <c r="T66" s="233" t="s">
        <v>231</v>
      </c>
      <c r="U66" s="219">
        <v>2.3E-2</v>
      </c>
      <c r="V66" s="219">
        <f>ROUND(E66*U66,2)</f>
        <v>4.72</v>
      </c>
      <c r="W66" s="219"/>
      <c r="X66" s="219" t="s">
        <v>297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298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7" t="s">
        <v>876</v>
      </c>
      <c r="D67" s="253"/>
      <c r="E67" s="254">
        <v>205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300</v>
      </c>
      <c r="AH67" s="210">
        <v>5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27">
        <v>12</v>
      </c>
      <c r="B68" s="228" t="s">
        <v>877</v>
      </c>
      <c r="C68" s="246" t="s">
        <v>878</v>
      </c>
      <c r="D68" s="229" t="s">
        <v>344</v>
      </c>
      <c r="E68" s="230">
        <v>205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32">
        <v>8.0960000000000004E-2</v>
      </c>
      <c r="O68" s="232">
        <f>ROUND(E68*N68,2)</f>
        <v>16.600000000000001</v>
      </c>
      <c r="P68" s="232">
        <v>0</v>
      </c>
      <c r="Q68" s="232">
        <f>ROUND(E68*P68,2)</f>
        <v>0</v>
      </c>
      <c r="R68" s="232"/>
      <c r="S68" s="232" t="s">
        <v>230</v>
      </c>
      <c r="T68" s="233" t="s">
        <v>231</v>
      </c>
      <c r="U68" s="219">
        <v>2.3E-2</v>
      </c>
      <c r="V68" s="219">
        <f>ROUND(E68*U68,2)</f>
        <v>4.72</v>
      </c>
      <c r="W68" s="219"/>
      <c r="X68" s="219" t="s">
        <v>297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298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7" t="s">
        <v>873</v>
      </c>
      <c r="D69" s="253"/>
      <c r="E69" s="254">
        <v>205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300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221" t="s">
        <v>225</v>
      </c>
      <c r="B70" s="222" t="s">
        <v>104</v>
      </c>
      <c r="C70" s="245" t="s">
        <v>105</v>
      </c>
      <c r="D70" s="223"/>
      <c r="E70" s="224"/>
      <c r="F70" s="225"/>
      <c r="G70" s="225">
        <f>SUMIF(AG71:AG74,"&lt;&gt;NOR",G71:G74)</f>
        <v>0</v>
      </c>
      <c r="H70" s="225"/>
      <c r="I70" s="225">
        <f>SUM(I71:I74)</f>
        <v>0</v>
      </c>
      <c r="J70" s="225"/>
      <c r="K70" s="225">
        <f>SUM(K71:K74)</f>
        <v>0</v>
      </c>
      <c r="L70" s="225"/>
      <c r="M70" s="225">
        <f>SUM(M71:M74)</f>
        <v>0</v>
      </c>
      <c r="N70" s="225"/>
      <c r="O70" s="225">
        <f>SUM(O71:O74)</f>
        <v>3.56</v>
      </c>
      <c r="P70" s="225"/>
      <c r="Q70" s="225">
        <f>SUM(Q71:Q74)</f>
        <v>0</v>
      </c>
      <c r="R70" s="225"/>
      <c r="S70" s="225"/>
      <c r="T70" s="226"/>
      <c r="U70" s="220"/>
      <c r="V70" s="220">
        <f>SUM(V71:V74)</f>
        <v>123</v>
      </c>
      <c r="W70" s="220"/>
      <c r="X70" s="220"/>
      <c r="AG70" t="s">
        <v>226</v>
      </c>
    </row>
    <row r="71" spans="1:60" outlineLevel="1" x14ac:dyDescent="0.2">
      <c r="A71" s="227">
        <v>13</v>
      </c>
      <c r="B71" s="228" t="s">
        <v>879</v>
      </c>
      <c r="C71" s="246" t="s">
        <v>880</v>
      </c>
      <c r="D71" s="229" t="s">
        <v>344</v>
      </c>
      <c r="E71" s="230">
        <v>205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32">
        <v>8.6599999999999993E-3</v>
      </c>
      <c r="O71" s="232">
        <f>ROUND(E71*N71,2)</f>
        <v>1.78</v>
      </c>
      <c r="P71" s="232">
        <v>0</v>
      </c>
      <c r="Q71" s="232">
        <f>ROUND(E71*P71,2)</f>
        <v>0</v>
      </c>
      <c r="R71" s="232"/>
      <c r="S71" s="232" t="s">
        <v>230</v>
      </c>
      <c r="T71" s="233" t="s">
        <v>231</v>
      </c>
      <c r="U71" s="219">
        <v>0.3</v>
      </c>
      <c r="V71" s="219">
        <f>ROUND(E71*U71,2)</f>
        <v>61.5</v>
      </c>
      <c r="W71" s="219"/>
      <c r="X71" s="219" t="s">
        <v>297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298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881</v>
      </c>
      <c r="D72" s="253"/>
      <c r="E72" s="254">
        <v>205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300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27">
        <v>14</v>
      </c>
      <c r="B73" s="228" t="s">
        <v>882</v>
      </c>
      <c r="C73" s="246" t="s">
        <v>883</v>
      </c>
      <c r="D73" s="229" t="s">
        <v>344</v>
      </c>
      <c r="E73" s="230">
        <v>205</v>
      </c>
      <c r="F73" s="231"/>
      <c r="G73" s="232">
        <f>ROUND(E73*F73,2)</f>
        <v>0</v>
      </c>
      <c r="H73" s="231"/>
      <c r="I73" s="232">
        <f>ROUND(E73*H73,2)</f>
        <v>0</v>
      </c>
      <c r="J73" s="231"/>
      <c r="K73" s="232">
        <f>ROUND(E73*J73,2)</f>
        <v>0</v>
      </c>
      <c r="L73" s="232">
        <v>21</v>
      </c>
      <c r="M73" s="232">
        <f>G73*(1+L73/100)</f>
        <v>0</v>
      </c>
      <c r="N73" s="232">
        <v>8.6599999999999993E-3</v>
      </c>
      <c r="O73" s="232">
        <f>ROUND(E73*N73,2)</f>
        <v>1.78</v>
      </c>
      <c r="P73" s="232">
        <v>0</v>
      </c>
      <c r="Q73" s="232">
        <f>ROUND(E73*P73,2)</f>
        <v>0</v>
      </c>
      <c r="R73" s="232"/>
      <c r="S73" s="232" t="s">
        <v>230</v>
      </c>
      <c r="T73" s="233" t="s">
        <v>231</v>
      </c>
      <c r="U73" s="219">
        <v>0.3</v>
      </c>
      <c r="V73" s="219">
        <f>ROUND(E73*U73,2)</f>
        <v>61.5</v>
      </c>
      <c r="W73" s="219"/>
      <c r="X73" s="219" t="s">
        <v>297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298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7" t="s">
        <v>881</v>
      </c>
      <c r="D74" s="253"/>
      <c r="E74" s="254">
        <v>205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300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x14ac:dyDescent="0.2">
      <c r="A75" s="221" t="s">
        <v>225</v>
      </c>
      <c r="B75" s="222" t="s">
        <v>110</v>
      </c>
      <c r="C75" s="245" t="s">
        <v>111</v>
      </c>
      <c r="D75" s="223"/>
      <c r="E75" s="224"/>
      <c r="F75" s="225"/>
      <c r="G75" s="225">
        <f>SUMIF(AG76:AG78,"&lt;&gt;NOR",G76:G78)</f>
        <v>0</v>
      </c>
      <c r="H75" s="225"/>
      <c r="I75" s="225">
        <f>SUM(I76:I78)</f>
        <v>0</v>
      </c>
      <c r="J75" s="225"/>
      <c r="K75" s="225">
        <f>SUM(K76:K78)</f>
        <v>0</v>
      </c>
      <c r="L75" s="225"/>
      <c r="M75" s="225">
        <f>SUM(M76:M78)</f>
        <v>0</v>
      </c>
      <c r="N75" s="225"/>
      <c r="O75" s="225">
        <f>SUM(O76:O78)</f>
        <v>15.47</v>
      </c>
      <c r="P75" s="225"/>
      <c r="Q75" s="225">
        <f>SUM(Q76:Q78)</f>
        <v>0</v>
      </c>
      <c r="R75" s="225"/>
      <c r="S75" s="225"/>
      <c r="T75" s="226"/>
      <c r="U75" s="220"/>
      <c r="V75" s="220">
        <f>SUM(V76:V78)</f>
        <v>18.52</v>
      </c>
      <c r="W75" s="220"/>
      <c r="X75" s="220"/>
      <c r="AG75" t="s">
        <v>226</v>
      </c>
    </row>
    <row r="76" spans="1:60" outlineLevel="1" x14ac:dyDescent="0.2">
      <c r="A76" s="227">
        <v>15</v>
      </c>
      <c r="B76" s="228" t="s">
        <v>884</v>
      </c>
      <c r="C76" s="246" t="s">
        <v>885</v>
      </c>
      <c r="D76" s="229" t="s">
        <v>368</v>
      </c>
      <c r="E76" s="230">
        <v>132.29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32">
        <v>0.11693000000000001</v>
      </c>
      <c r="O76" s="232">
        <f>ROUND(E76*N76,2)</f>
        <v>15.47</v>
      </c>
      <c r="P76" s="232">
        <v>0</v>
      </c>
      <c r="Q76" s="232">
        <f>ROUND(E76*P76,2)</f>
        <v>0</v>
      </c>
      <c r="R76" s="232"/>
      <c r="S76" s="232" t="s">
        <v>296</v>
      </c>
      <c r="T76" s="233" t="s">
        <v>231</v>
      </c>
      <c r="U76" s="219">
        <v>0.14000000000000001</v>
      </c>
      <c r="V76" s="219">
        <f>ROUND(E76*U76,2)</f>
        <v>18.52</v>
      </c>
      <c r="W76" s="219"/>
      <c r="X76" s="219" t="s">
        <v>297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298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ht="33.75" outlineLevel="1" x14ac:dyDescent="0.2">
      <c r="A77" s="217"/>
      <c r="B77" s="218"/>
      <c r="C77" s="257" t="s">
        <v>886</v>
      </c>
      <c r="D77" s="253"/>
      <c r="E77" s="254">
        <v>132.29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300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37">
        <v>16</v>
      </c>
      <c r="B78" s="238" t="s">
        <v>784</v>
      </c>
      <c r="C78" s="249" t="s">
        <v>785</v>
      </c>
      <c r="D78" s="239" t="s">
        <v>368</v>
      </c>
      <c r="E78" s="240">
        <v>132.29</v>
      </c>
      <c r="F78" s="241"/>
      <c r="G78" s="242">
        <f>ROUND(E78*F78,2)</f>
        <v>0</v>
      </c>
      <c r="H78" s="241"/>
      <c r="I78" s="242">
        <f>ROUND(E78*H78,2)</f>
        <v>0</v>
      </c>
      <c r="J78" s="241"/>
      <c r="K78" s="242">
        <f>ROUND(E78*J78,2)</f>
        <v>0</v>
      </c>
      <c r="L78" s="242">
        <v>21</v>
      </c>
      <c r="M78" s="242">
        <f>G78*(1+L78/100)</f>
        <v>0</v>
      </c>
      <c r="N78" s="242">
        <v>0</v>
      </c>
      <c r="O78" s="242">
        <f>ROUND(E78*N78,2)</f>
        <v>0</v>
      </c>
      <c r="P78" s="242">
        <v>0</v>
      </c>
      <c r="Q78" s="242">
        <f>ROUND(E78*P78,2)</f>
        <v>0</v>
      </c>
      <c r="R78" s="242"/>
      <c r="S78" s="242" t="s">
        <v>230</v>
      </c>
      <c r="T78" s="243" t="s">
        <v>231</v>
      </c>
      <c r="U78" s="219">
        <v>0</v>
      </c>
      <c r="V78" s="219">
        <f>ROUND(E78*U78,2)</f>
        <v>0</v>
      </c>
      <c r="W78" s="219"/>
      <c r="X78" s="219" t="s">
        <v>297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298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x14ac:dyDescent="0.2">
      <c r="A79" s="221" t="s">
        <v>225</v>
      </c>
      <c r="B79" s="222" t="s">
        <v>123</v>
      </c>
      <c r="C79" s="245" t="s">
        <v>124</v>
      </c>
      <c r="D79" s="223"/>
      <c r="E79" s="224"/>
      <c r="F79" s="225"/>
      <c r="G79" s="225">
        <f>SUMIF(AG80:AG84,"&lt;&gt;NOR",G80:G84)</f>
        <v>0</v>
      </c>
      <c r="H79" s="225"/>
      <c r="I79" s="225">
        <f>SUM(I80:I84)</f>
        <v>0</v>
      </c>
      <c r="J79" s="225"/>
      <c r="K79" s="225">
        <f>SUM(K80:K84)</f>
        <v>0</v>
      </c>
      <c r="L79" s="225"/>
      <c r="M79" s="225">
        <f>SUM(M80:M84)</f>
        <v>0</v>
      </c>
      <c r="N79" s="225"/>
      <c r="O79" s="225">
        <f>SUM(O80:O84)</f>
        <v>0</v>
      </c>
      <c r="P79" s="225"/>
      <c r="Q79" s="225">
        <f>SUM(Q80:Q84)</f>
        <v>0</v>
      </c>
      <c r="R79" s="225"/>
      <c r="S79" s="225"/>
      <c r="T79" s="226"/>
      <c r="U79" s="220"/>
      <c r="V79" s="220">
        <f>SUM(V80:V84)</f>
        <v>0</v>
      </c>
      <c r="W79" s="220"/>
      <c r="X79" s="220"/>
      <c r="AG79" t="s">
        <v>226</v>
      </c>
    </row>
    <row r="80" spans="1:60" outlineLevel="1" x14ac:dyDescent="0.2">
      <c r="A80" s="237">
        <v>17</v>
      </c>
      <c r="B80" s="238" t="s">
        <v>887</v>
      </c>
      <c r="C80" s="249" t="s">
        <v>888</v>
      </c>
      <c r="D80" s="239" t="s">
        <v>889</v>
      </c>
      <c r="E80" s="240">
        <v>1</v>
      </c>
      <c r="F80" s="241"/>
      <c r="G80" s="242">
        <f>ROUND(E80*F80,2)</f>
        <v>0</v>
      </c>
      <c r="H80" s="241"/>
      <c r="I80" s="242">
        <f>ROUND(E80*H80,2)</f>
        <v>0</v>
      </c>
      <c r="J80" s="241"/>
      <c r="K80" s="242">
        <f>ROUND(E80*J80,2)</f>
        <v>0</v>
      </c>
      <c r="L80" s="242">
        <v>21</v>
      </c>
      <c r="M80" s="242">
        <f>G80*(1+L80/100)</f>
        <v>0</v>
      </c>
      <c r="N80" s="242">
        <v>0</v>
      </c>
      <c r="O80" s="242">
        <f>ROUND(E80*N80,2)</f>
        <v>0</v>
      </c>
      <c r="P80" s="242">
        <v>0</v>
      </c>
      <c r="Q80" s="242">
        <f>ROUND(E80*P80,2)</f>
        <v>0</v>
      </c>
      <c r="R80" s="242"/>
      <c r="S80" s="242" t="s">
        <v>230</v>
      </c>
      <c r="T80" s="243" t="s">
        <v>231</v>
      </c>
      <c r="U80" s="219">
        <v>0</v>
      </c>
      <c r="V80" s="219">
        <f>ROUND(E80*U80,2)</f>
        <v>0</v>
      </c>
      <c r="W80" s="219"/>
      <c r="X80" s="219" t="s">
        <v>297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298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7">
        <v>18</v>
      </c>
      <c r="B81" s="228" t="s">
        <v>890</v>
      </c>
      <c r="C81" s="246" t="s">
        <v>891</v>
      </c>
      <c r="D81" s="229" t="s">
        <v>371</v>
      </c>
      <c r="E81" s="230">
        <v>15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32">
        <v>0</v>
      </c>
      <c r="O81" s="232">
        <f>ROUND(E81*N81,2)</f>
        <v>0</v>
      </c>
      <c r="P81" s="232">
        <v>0</v>
      </c>
      <c r="Q81" s="232">
        <f>ROUND(E81*P81,2)</f>
        <v>0</v>
      </c>
      <c r="R81" s="232"/>
      <c r="S81" s="232" t="s">
        <v>230</v>
      </c>
      <c r="T81" s="233" t="s">
        <v>231</v>
      </c>
      <c r="U81" s="219">
        <v>0</v>
      </c>
      <c r="V81" s="219">
        <f>ROUND(E81*U81,2)</f>
        <v>0</v>
      </c>
      <c r="W81" s="219"/>
      <c r="X81" s="219" t="s">
        <v>297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298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7" t="s">
        <v>892</v>
      </c>
      <c r="D82" s="253"/>
      <c r="E82" s="254">
        <v>15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300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ht="22.5" outlineLevel="1" x14ac:dyDescent="0.2">
      <c r="A83" s="227">
        <v>19</v>
      </c>
      <c r="B83" s="228" t="s">
        <v>893</v>
      </c>
      <c r="C83" s="246" t="s">
        <v>894</v>
      </c>
      <c r="D83" s="229" t="s">
        <v>371</v>
      </c>
      <c r="E83" s="230">
        <v>3</v>
      </c>
      <c r="F83" s="231"/>
      <c r="G83" s="232">
        <f>ROUND(E83*F83,2)</f>
        <v>0</v>
      </c>
      <c r="H83" s="231"/>
      <c r="I83" s="232">
        <f>ROUND(E83*H83,2)</f>
        <v>0</v>
      </c>
      <c r="J83" s="231"/>
      <c r="K83" s="232">
        <f>ROUND(E83*J83,2)</f>
        <v>0</v>
      </c>
      <c r="L83" s="232">
        <v>21</v>
      </c>
      <c r="M83" s="232">
        <f>G83*(1+L83/100)</f>
        <v>0</v>
      </c>
      <c r="N83" s="232">
        <v>0</v>
      </c>
      <c r="O83" s="232">
        <f>ROUND(E83*N83,2)</f>
        <v>0</v>
      </c>
      <c r="P83" s="232">
        <v>0</v>
      </c>
      <c r="Q83" s="232">
        <f>ROUND(E83*P83,2)</f>
        <v>0</v>
      </c>
      <c r="R83" s="232"/>
      <c r="S83" s="232" t="s">
        <v>230</v>
      </c>
      <c r="T83" s="233" t="s">
        <v>231</v>
      </c>
      <c r="U83" s="219">
        <v>0</v>
      </c>
      <c r="V83" s="219">
        <f>ROUND(E83*U83,2)</f>
        <v>0</v>
      </c>
      <c r="W83" s="219"/>
      <c r="X83" s="219" t="s">
        <v>297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298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7" t="s">
        <v>895</v>
      </c>
      <c r="D84" s="253"/>
      <c r="E84" s="254">
        <v>3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300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x14ac:dyDescent="0.2">
      <c r="A85" s="221" t="s">
        <v>225</v>
      </c>
      <c r="B85" s="222" t="s">
        <v>139</v>
      </c>
      <c r="C85" s="245" t="s">
        <v>140</v>
      </c>
      <c r="D85" s="223"/>
      <c r="E85" s="224"/>
      <c r="F85" s="225"/>
      <c r="G85" s="225">
        <f>SUMIF(AG86:AG89,"&lt;&gt;NOR",G86:G89)</f>
        <v>0</v>
      </c>
      <c r="H85" s="225"/>
      <c r="I85" s="225">
        <f>SUM(I86:I89)</f>
        <v>0</v>
      </c>
      <c r="J85" s="225"/>
      <c r="K85" s="225">
        <f>SUM(K86:K89)</f>
        <v>0</v>
      </c>
      <c r="L85" s="225"/>
      <c r="M85" s="225">
        <f>SUM(M86:M89)</f>
        <v>0</v>
      </c>
      <c r="N85" s="225"/>
      <c r="O85" s="225">
        <f>SUM(O86:O89)</f>
        <v>0</v>
      </c>
      <c r="P85" s="225"/>
      <c r="Q85" s="225">
        <f>SUM(Q86:Q89)</f>
        <v>0</v>
      </c>
      <c r="R85" s="225"/>
      <c r="S85" s="225"/>
      <c r="T85" s="226"/>
      <c r="U85" s="220"/>
      <c r="V85" s="220">
        <f>SUM(V86:V89)</f>
        <v>19.22</v>
      </c>
      <c r="W85" s="220"/>
      <c r="X85" s="220"/>
      <c r="AG85" t="s">
        <v>226</v>
      </c>
    </row>
    <row r="86" spans="1:60" outlineLevel="1" x14ac:dyDescent="0.2">
      <c r="A86" s="227">
        <v>20</v>
      </c>
      <c r="B86" s="228" t="s">
        <v>896</v>
      </c>
      <c r="C86" s="246" t="s">
        <v>897</v>
      </c>
      <c r="D86" s="229" t="s">
        <v>352</v>
      </c>
      <c r="E86" s="230">
        <v>220.89999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32">
        <v>0</v>
      </c>
      <c r="O86" s="232">
        <f>ROUND(E86*N86,2)</f>
        <v>0</v>
      </c>
      <c r="P86" s="232">
        <v>0</v>
      </c>
      <c r="Q86" s="232">
        <f>ROUND(E86*P86,2)</f>
        <v>0</v>
      </c>
      <c r="R86" s="232"/>
      <c r="S86" s="232" t="s">
        <v>230</v>
      </c>
      <c r="T86" s="233" t="s">
        <v>231</v>
      </c>
      <c r="U86" s="219">
        <v>8.6999999999999994E-2</v>
      </c>
      <c r="V86" s="219">
        <f>ROUND(E86*U86,2)</f>
        <v>19.22</v>
      </c>
      <c r="W86" s="219"/>
      <c r="X86" s="219" t="s">
        <v>297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378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7" t="s">
        <v>379</v>
      </c>
      <c r="D87" s="253"/>
      <c r="E87" s="254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300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7" t="s">
        <v>898</v>
      </c>
      <c r="D88" s="253"/>
      <c r="E88" s="254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300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7" t="s">
        <v>899</v>
      </c>
      <c r="D89" s="253"/>
      <c r="E89" s="254">
        <v>220.9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300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x14ac:dyDescent="0.2">
      <c r="A90" s="3"/>
      <c r="B90" s="4"/>
      <c r="C90" s="250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E90">
        <v>15</v>
      </c>
      <c r="AF90">
        <v>21</v>
      </c>
    </row>
    <row r="91" spans="1:60" x14ac:dyDescent="0.2">
      <c r="A91" s="213"/>
      <c r="B91" s="214" t="s">
        <v>29</v>
      </c>
      <c r="C91" s="251"/>
      <c r="D91" s="215"/>
      <c r="E91" s="216"/>
      <c r="F91" s="216"/>
      <c r="G91" s="244">
        <f>G8+G39+G59+G70+G75+G79+G85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E91">
        <f>SUMIF(L7:L89,AE90,G7:G89)</f>
        <v>0</v>
      </c>
      <c r="AF91">
        <f>SUMIF(L7:L89,AF90,G7:G89)</f>
        <v>0</v>
      </c>
      <c r="AG91" t="s">
        <v>271</v>
      </c>
    </row>
    <row r="92" spans="1:60" x14ac:dyDescent="0.2">
      <c r="C92" s="252"/>
      <c r="D92" s="10"/>
      <c r="AG92" t="s">
        <v>272</v>
      </c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kaYrxPGTHiUDfUZ4BEH0ysc+h93LoAlw/QGD744XuL1NVQlSrdh07y2NLli249bZQ5AecXnfRXcrmvXDXD0Sw==" saltValue="BcvpM8XVd5/7pxgDBHjeF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66</vt:i4>
      </vt:variant>
    </vt:vector>
  </HeadingPairs>
  <TitlesOfParts>
    <vt:vector size="79" baseType="lpstr">
      <vt:lpstr>Pokyny pro vyplnění</vt:lpstr>
      <vt:lpstr>Stavba</vt:lpstr>
      <vt:lpstr>VzorPolozky</vt:lpstr>
      <vt:lpstr>OVN 00 Naklady</vt:lpstr>
      <vt:lpstr>OVN 01 Naklady</vt:lpstr>
      <vt:lpstr>SO.01 01 Pol</vt:lpstr>
      <vt:lpstr>SO.01 2 Pol</vt:lpstr>
      <vt:lpstr>SO.02 01 Pol</vt:lpstr>
      <vt:lpstr>SO.03 01 Pol</vt:lpstr>
      <vt:lpstr>SO.03a 02 Pol</vt:lpstr>
      <vt:lpstr>SO.04 01 Pol</vt:lpstr>
      <vt:lpstr>SO.05 1 Pol</vt:lpstr>
      <vt:lpstr>SO.06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'OVN 00 Naklady'!Názvy_tisku</vt:lpstr>
      <vt:lpstr>'OVN 01 Naklady'!Názvy_tisku</vt:lpstr>
      <vt:lpstr>'SO.01 01 Pol'!Názvy_tisku</vt:lpstr>
      <vt:lpstr>'SO.01 2 Pol'!Názvy_tisku</vt:lpstr>
      <vt:lpstr>'SO.02 01 Pol'!Názvy_tisku</vt:lpstr>
      <vt:lpstr>'SO.03 01 Pol'!Názvy_tisku</vt:lpstr>
      <vt:lpstr>'SO.03a 02 Pol'!Názvy_tisku</vt:lpstr>
      <vt:lpstr>'SO.04 01 Pol'!Názvy_tisku</vt:lpstr>
      <vt:lpstr>'SO.05 1 Pol'!Názvy_tisku</vt:lpstr>
      <vt:lpstr>'SO.06 1 Pol'!Názvy_tisku</vt:lpstr>
      <vt:lpstr>oadresa</vt:lpstr>
      <vt:lpstr>Stavba!Objednatel</vt:lpstr>
      <vt:lpstr>Stavba!Objekt</vt:lpstr>
      <vt:lpstr>'OVN 00 Naklady'!Oblast_tisku</vt:lpstr>
      <vt:lpstr>'OVN 01 Naklady'!Oblast_tisku</vt:lpstr>
      <vt:lpstr>'SO.01 01 Pol'!Oblast_tisku</vt:lpstr>
      <vt:lpstr>'SO.01 2 Pol'!Oblast_tisku</vt:lpstr>
      <vt:lpstr>'SO.02 01 Pol'!Oblast_tisku</vt:lpstr>
      <vt:lpstr>'SO.03 01 Pol'!Oblast_tisku</vt:lpstr>
      <vt:lpstr>'SO.03a 02 Pol'!Oblast_tisku</vt:lpstr>
      <vt:lpstr>'SO.04 01 Pol'!Oblast_tisku</vt:lpstr>
      <vt:lpstr>'SO.05 1 Pol'!Oblast_tisku</vt:lpstr>
      <vt:lpstr>'SO.06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Osička</dc:creator>
  <cp:lastModifiedBy>Martin Osička</cp:lastModifiedBy>
  <cp:lastPrinted>2019-03-19T12:27:02Z</cp:lastPrinted>
  <dcterms:created xsi:type="dcterms:W3CDTF">2009-04-08T07:15:50Z</dcterms:created>
  <dcterms:modified xsi:type="dcterms:W3CDTF">2019-04-26T06:48:34Z</dcterms:modified>
</cp:coreProperties>
</file>