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Usek_Nakup_a_Sluzby\Verejne_zakazky_PPE\Oprava fasády a zateplení budovy PŘ DPO\Zadávací dokumentace\"/>
    </mc:Choice>
  </mc:AlternateContent>
  <bookViews>
    <workbookView xWindow="0" yWindow="0" windowWidth="28800" windowHeight="12330" activeTab="3"/>
  </bookViews>
  <sheets>
    <sheet name="KRYCÍ LIST" sheetId="3" r:id="rId1"/>
    <sheet name="Rekapitulace základních nákladů" sheetId="2" r:id="rId2"/>
    <sheet name="Rozpočet základních nákladů" sheetId="1" r:id="rId3"/>
    <sheet name="Vedlejší a ostatní náklady"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82" i="1" l="1"/>
  <c r="K281" i="1"/>
  <c r="H22" i="3" l="1"/>
  <c r="H24" i="3"/>
  <c r="G32" i="4"/>
  <c r="G30" i="4"/>
  <c r="G28" i="4"/>
  <c r="G26" i="4"/>
  <c r="G34" i="4" s="1"/>
  <c r="G19" i="4"/>
  <c r="G17" i="4"/>
  <c r="G12" i="4"/>
  <c r="G8" i="4"/>
  <c r="G21" i="4" s="1"/>
  <c r="E37" i="3" l="1"/>
  <c r="H7" i="3"/>
  <c r="C25" i="2"/>
  <c r="K337" i="1"/>
  <c r="I337" i="1"/>
  <c r="G337" i="1"/>
  <c r="G338" i="1" s="1"/>
  <c r="C35" i="2" s="1"/>
  <c r="K336" i="1"/>
  <c r="I336" i="1"/>
  <c r="G336" i="1"/>
  <c r="G334" i="1"/>
  <c r="C34" i="2" s="1"/>
  <c r="K333" i="1"/>
  <c r="K334" i="1" s="1"/>
  <c r="I333" i="1"/>
  <c r="I334" i="1" s="1"/>
  <c r="D34" i="2" s="1"/>
  <c r="E34" i="2" s="1"/>
  <c r="G333" i="1"/>
  <c r="G331" i="1"/>
  <c r="C33" i="2" s="1"/>
  <c r="K330" i="1"/>
  <c r="I330" i="1"/>
  <c r="G330" i="1"/>
  <c r="K329" i="1"/>
  <c r="K331" i="1" s="1"/>
  <c r="I329" i="1"/>
  <c r="G329" i="1"/>
  <c r="G321" i="1"/>
  <c r="C29" i="2" s="1"/>
  <c r="K320" i="1"/>
  <c r="K321" i="1" s="1"/>
  <c r="I320" i="1"/>
  <c r="I321" i="1" s="1"/>
  <c r="D29" i="2" s="1"/>
  <c r="E29" i="2" s="1"/>
  <c r="G320" i="1"/>
  <c r="K317" i="1"/>
  <c r="I317" i="1"/>
  <c r="G317" i="1"/>
  <c r="K316" i="1"/>
  <c r="K318" i="1" s="1"/>
  <c r="I316" i="1"/>
  <c r="G316" i="1"/>
  <c r="K315" i="1"/>
  <c r="I315" i="1"/>
  <c r="G315" i="1"/>
  <c r="K311" i="1"/>
  <c r="I311" i="1"/>
  <c r="G311" i="1"/>
  <c r="K310" i="1"/>
  <c r="I310" i="1"/>
  <c r="G310" i="1"/>
  <c r="K309" i="1"/>
  <c r="I309" i="1"/>
  <c r="G309" i="1"/>
  <c r="K307" i="1"/>
  <c r="I307" i="1"/>
  <c r="G307" i="1"/>
  <c r="K306" i="1"/>
  <c r="I306" i="1"/>
  <c r="G306" i="1"/>
  <c r="K304" i="1"/>
  <c r="I304" i="1"/>
  <c r="G304" i="1"/>
  <c r="K302" i="1"/>
  <c r="I302" i="1"/>
  <c r="G302" i="1"/>
  <c r="G300" i="1"/>
  <c r="C26" i="2" s="1"/>
  <c r="K298" i="1"/>
  <c r="I298" i="1"/>
  <c r="G298" i="1"/>
  <c r="K297" i="1"/>
  <c r="I297" i="1"/>
  <c r="G297" i="1"/>
  <c r="K296" i="1"/>
  <c r="I296" i="1"/>
  <c r="G296" i="1"/>
  <c r="K295" i="1"/>
  <c r="I295" i="1"/>
  <c r="G295" i="1"/>
  <c r="K294" i="1"/>
  <c r="I294" i="1"/>
  <c r="G294" i="1"/>
  <c r="K293" i="1"/>
  <c r="I293" i="1"/>
  <c r="G293" i="1"/>
  <c r="K292" i="1"/>
  <c r="I292" i="1"/>
  <c r="G292" i="1"/>
  <c r="K291" i="1"/>
  <c r="I291" i="1"/>
  <c r="G291" i="1"/>
  <c r="K289" i="1"/>
  <c r="I289" i="1"/>
  <c r="G289" i="1"/>
  <c r="K288" i="1"/>
  <c r="I288" i="1"/>
  <c r="G288" i="1"/>
  <c r="K287" i="1"/>
  <c r="I287" i="1"/>
  <c r="G287" i="1"/>
  <c r="K286" i="1"/>
  <c r="I286" i="1"/>
  <c r="G286" i="1"/>
  <c r="K284" i="1"/>
  <c r="I284" i="1"/>
  <c r="G284" i="1"/>
  <c r="K280" i="1"/>
  <c r="I280" i="1"/>
  <c r="G280" i="1"/>
  <c r="K279" i="1"/>
  <c r="I279" i="1"/>
  <c r="G279" i="1"/>
  <c r="K278" i="1"/>
  <c r="I278" i="1"/>
  <c r="G278" i="1"/>
  <c r="K277" i="1"/>
  <c r="I277" i="1"/>
  <c r="G277" i="1"/>
  <c r="K276" i="1"/>
  <c r="I276" i="1"/>
  <c r="G276" i="1"/>
  <c r="K275" i="1"/>
  <c r="I275" i="1"/>
  <c r="G275" i="1"/>
  <c r="K274" i="1"/>
  <c r="I274" i="1"/>
  <c r="G274" i="1"/>
  <c r="K273" i="1"/>
  <c r="I273" i="1"/>
  <c r="G273" i="1"/>
  <c r="K272" i="1"/>
  <c r="I272" i="1"/>
  <c r="G272" i="1"/>
  <c r="K271" i="1"/>
  <c r="I271" i="1"/>
  <c r="G271" i="1"/>
  <c r="K270" i="1"/>
  <c r="I270" i="1"/>
  <c r="G270" i="1"/>
  <c r="K269" i="1"/>
  <c r="I269" i="1"/>
  <c r="G269" i="1"/>
  <c r="K268" i="1"/>
  <c r="I268" i="1"/>
  <c r="G268" i="1"/>
  <c r="K267" i="1"/>
  <c r="I267" i="1"/>
  <c r="I282" i="1" s="1"/>
  <c r="G267" i="1"/>
  <c r="G282" i="1" s="1"/>
  <c r="K263" i="1"/>
  <c r="I263" i="1"/>
  <c r="G263" i="1"/>
  <c r="K262" i="1"/>
  <c r="I262" i="1"/>
  <c r="G262" i="1"/>
  <c r="K261" i="1"/>
  <c r="I261" i="1"/>
  <c r="G261" i="1"/>
  <c r="K260" i="1"/>
  <c r="I260" i="1"/>
  <c r="G260" i="1"/>
  <c r="K259" i="1"/>
  <c r="I259" i="1"/>
  <c r="G259" i="1"/>
  <c r="K258" i="1"/>
  <c r="I258" i="1"/>
  <c r="G258" i="1"/>
  <c r="K257" i="1"/>
  <c r="I257" i="1"/>
  <c r="G257" i="1"/>
  <c r="K256" i="1"/>
  <c r="I256" i="1"/>
  <c r="G256" i="1"/>
  <c r="K255" i="1"/>
  <c r="I255" i="1"/>
  <c r="G255" i="1"/>
  <c r="K253" i="1"/>
  <c r="I253" i="1"/>
  <c r="G253" i="1"/>
  <c r="K252" i="1"/>
  <c r="I252" i="1"/>
  <c r="G252" i="1"/>
  <c r="K251" i="1"/>
  <c r="I251" i="1"/>
  <c r="G251" i="1"/>
  <c r="K250" i="1"/>
  <c r="I250" i="1"/>
  <c r="G250" i="1"/>
  <c r="K249" i="1"/>
  <c r="I249" i="1"/>
  <c r="G249" i="1"/>
  <c r="K248" i="1"/>
  <c r="I248" i="1"/>
  <c r="G248" i="1"/>
  <c r="K247" i="1"/>
  <c r="I247" i="1"/>
  <c r="G247" i="1"/>
  <c r="K246" i="1"/>
  <c r="I246" i="1"/>
  <c r="G246" i="1"/>
  <c r="G244" i="1"/>
  <c r="C23" i="2" s="1"/>
  <c r="K242" i="1"/>
  <c r="I242" i="1"/>
  <c r="G242" i="1"/>
  <c r="K241" i="1"/>
  <c r="I241" i="1"/>
  <c r="G241" i="1"/>
  <c r="K240" i="1"/>
  <c r="I240" i="1"/>
  <c r="G240" i="1"/>
  <c r="K238" i="1"/>
  <c r="I238" i="1"/>
  <c r="G238" i="1"/>
  <c r="K236" i="1"/>
  <c r="I236" i="1"/>
  <c r="G236" i="1"/>
  <c r="K233" i="1"/>
  <c r="I233" i="1"/>
  <c r="G233" i="1"/>
  <c r="K232" i="1"/>
  <c r="I232" i="1"/>
  <c r="G232" i="1"/>
  <c r="K230" i="1"/>
  <c r="I230" i="1"/>
  <c r="G230" i="1"/>
  <c r="K228" i="1"/>
  <c r="I228" i="1"/>
  <c r="G228" i="1"/>
  <c r="K226" i="1"/>
  <c r="I226" i="1"/>
  <c r="G226" i="1"/>
  <c r="K224" i="1"/>
  <c r="I224" i="1"/>
  <c r="G224" i="1"/>
  <c r="K223" i="1"/>
  <c r="I223" i="1"/>
  <c r="G223" i="1"/>
  <c r="K221" i="1"/>
  <c r="I221" i="1"/>
  <c r="G221" i="1"/>
  <c r="K219" i="1"/>
  <c r="I219" i="1"/>
  <c r="G219" i="1"/>
  <c r="K217" i="1"/>
  <c r="I217" i="1"/>
  <c r="G217" i="1"/>
  <c r="K215" i="1"/>
  <c r="I215" i="1"/>
  <c r="G215" i="1"/>
  <c r="K213" i="1"/>
  <c r="I213" i="1"/>
  <c r="G213" i="1"/>
  <c r="K211" i="1"/>
  <c r="I211" i="1"/>
  <c r="G211" i="1"/>
  <c r="K209" i="1"/>
  <c r="I209" i="1"/>
  <c r="G209" i="1"/>
  <c r="K207" i="1"/>
  <c r="I207" i="1"/>
  <c r="G207" i="1"/>
  <c r="K198" i="1"/>
  <c r="I198" i="1"/>
  <c r="G198" i="1"/>
  <c r="K196" i="1"/>
  <c r="I196" i="1"/>
  <c r="G196" i="1"/>
  <c r="K195" i="1"/>
  <c r="I195" i="1"/>
  <c r="G195" i="1"/>
  <c r="K193" i="1"/>
  <c r="I193" i="1"/>
  <c r="G193" i="1"/>
  <c r="G199" i="1" s="1"/>
  <c r="C18" i="2" s="1"/>
  <c r="G191" i="1"/>
  <c r="C17" i="2" s="1"/>
  <c r="K189" i="1"/>
  <c r="I189" i="1"/>
  <c r="G189" i="1"/>
  <c r="K188" i="1"/>
  <c r="I188" i="1"/>
  <c r="G188" i="1"/>
  <c r="K186" i="1"/>
  <c r="I186" i="1"/>
  <c r="G186" i="1"/>
  <c r="K185" i="1"/>
  <c r="I185" i="1"/>
  <c r="G185" i="1"/>
  <c r="K184" i="1"/>
  <c r="I184" i="1"/>
  <c r="G184" i="1"/>
  <c r="K183" i="1"/>
  <c r="I183" i="1"/>
  <c r="G183" i="1"/>
  <c r="K182" i="1"/>
  <c r="I182" i="1"/>
  <c r="G182" i="1"/>
  <c r="K181" i="1"/>
  <c r="I181" i="1"/>
  <c r="G181" i="1"/>
  <c r="K179" i="1"/>
  <c r="I179" i="1"/>
  <c r="G179" i="1"/>
  <c r="K177" i="1"/>
  <c r="I177" i="1"/>
  <c r="G177" i="1"/>
  <c r="K176" i="1"/>
  <c r="I176" i="1"/>
  <c r="G176" i="1"/>
  <c r="K175" i="1"/>
  <c r="I175" i="1"/>
  <c r="G175" i="1"/>
  <c r="K173" i="1"/>
  <c r="I173" i="1"/>
  <c r="G173" i="1"/>
  <c r="K172" i="1"/>
  <c r="I172" i="1"/>
  <c r="G172" i="1"/>
  <c r="K171" i="1"/>
  <c r="I171" i="1"/>
  <c r="G171" i="1"/>
  <c r="K170" i="1"/>
  <c r="I170" i="1"/>
  <c r="G170" i="1"/>
  <c r="K169" i="1"/>
  <c r="I169" i="1"/>
  <c r="G169" i="1"/>
  <c r="K167" i="1"/>
  <c r="I167" i="1"/>
  <c r="G167" i="1"/>
  <c r="K166" i="1"/>
  <c r="I166" i="1"/>
  <c r="G166" i="1"/>
  <c r="K164" i="1"/>
  <c r="I164" i="1"/>
  <c r="G164" i="1"/>
  <c r="K163" i="1"/>
  <c r="I163" i="1"/>
  <c r="G163" i="1"/>
  <c r="K161" i="1"/>
  <c r="I161" i="1"/>
  <c r="G161" i="1"/>
  <c r="K159" i="1"/>
  <c r="I159" i="1"/>
  <c r="G159" i="1"/>
  <c r="K156" i="1"/>
  <c r="I156" i="1"/>
  <c r="G156" i="1"/>
  <c r="K155" i="1"/>
  <c r="I155" i="1"/>
  <c r="G155" i="1"/>
  <c r="K154" i="1"/>
  <c r="I154" i="1"/>
  <c r="G154" i="1"/>
  <c r="K153" i="1"/>
  <c r="I153" i="1"/>
  <c r="G153" i="1"/>
  <c r="K151" i="1"/>
  <c r="I151" i="1"/>
  <c r="G151" i="1"/>
  <c r="K150" i="1"/>
  <c r="I150" i="1"/>
  <c r="G150" i="1"/>
  <c r="K149" i="1"/>
  <c r="I149" i="1"/>
  <c r="G149" i="1"/>
  <c r="K148" i="1"/>
  <c r="I148" i="1"/>
  <c r="G148" i="1"/>
  <c r="K146" i="1"/>
  <c r="I146" i="1"/>
  <c r="G146" i="1"/>
  <c r="K145" i="1"/>
  <c r="I145" i="1"/>
  <c r="G145" i="1"/>
  <c r="K143" i="1"/>
  <c r="I143" i="1"/>
  <c r="G143" i="1"/>
  <c r="K142" i="1"/>
  <c r="I142" i="1"/>
  <c r="G142" i="1"/>
  <c r="K140" i="1"/>
  <c r="I140" i="1"/>
  <c r="G140" i="1"/>
  <c r="K139" i="1"/>
  <c r="I139" i="1"/>
  <c r="G139" i="1"/>
  <c r="K138" i="1"/>
  <c r="I138" i="1"/>
  <c r="G138" i="1"/>
  <c r="K137" i="1"/>
  <c r="I137" i="1"/>
  <c r="G137" i="1"/>
  <c r="G157" i="1" s="1"/>
  <c r="C16" i="2" s="1"/>
  <c r="I135" i="1"/>
  <c r="D15" i="2" s="1"/>
  <c r="K134" i="1"/>
  <c r="K135" i="1" s="1"/>
  <c r="I134" i="1"/>
  <c r="G134" i="1"/>
  <c r="G135" i="1" s="1"/>
  <c r="C15" i="2" s="1"/>
  <c r="G132" i="1"/>
  <c r="C14" i="2" s="1"/>
  <c r="K131" i="1"/>
  <c r="I131" i="1"/>
  <c r="G131" i="1"/>
  <c r="K130" i="1"/>
  <c r="I130" i="1"/>
  <c r="I132" i="1" s="1"/>
  <c r="D14" i="2" s="1"/>
  <c r="E14" i="2" s="1"/>
  <c r="G130" i="1"/>
  <c r="K127" i="1"/>
  <c r="I127" i="1"/>
  <c r="G127" i="1"/>
  <c r="K125" i="1"/>
  <c r="I125" i="1"/>
  <c r="G125" i="1"/>
  <c r="K124" i="1"/>
  <c r="I124" i="1"/>
  <c r="G124" i="1"/>
  <c r="K122" i="1"/>
  <c r="I122" i="1"/>
  <c r="G122" i="1"/>
  <c r="K120" i="1"/>
  <c r="I120" i="1"/>
  <c r="G120" i="1"/>
  <c r="K118" i="1"/>
  <c r="I118" i="1"/>
  <c r="G118" i="1"/>
  <c r="K117" i="1"/>
  <c r="I117" i="1"/>
  <c r="G117" i="1"/>
  <c r="K115" i="1"/>
  <c r="I115" i="1"/>
  <c r="G115" i="1"/>
  <c r="K114" i="1"/>
  <c r="I114" i="1"/>
  <c r="G114" i="1"/>
  <c r="K112" i="1"/>
  <c r="I112" i="1"/>
  <c r="G112" i="1"/>
  <c r="K111" i="1"/>
  <c r="I111" i="1"/>
  <c r="G111" i="1"/>
  <c r="K110" i="1"/>
  <c r="I110" i="1"/>
  <c r="G110" i="1"/>
  <c r="K108" i="1"/>
  <c r="I108" i="1"/>
  <c r="G108" i="1"/>
  <c r="K106" i="1"/>
  <c r="I106" i="1"/>
  <c r="G106" i="1"/>
  <c r="K104" i="1"/>
  <c r="I104" i="1"/>
  <c r="G104" i="1"/>
  <c r="K103" i="1"/>
  <c r="I103" i="1"/>
  <c r="G103" i="1"/>
  <c r="K102" i="1"/>
  <c r="I102" i="1"/>
  <c r="G102" i="1"/>
  <c r="K101" i="1"/>
  <c r="I101" i="1"/>
  <c r="G101" i="1"/>
  <c r="K100" i="1"/>
  <c r="I100" i="1"/>
  <c r="G100" i="1"/>
  <c r="K98" i="1"/>
  <c r="I98" i="1"/>
  <c r="G98" i="1"/>
  <c r="G96" i="1"/>
  <c r="C12" i="2" s="1"/>
  <c r="K95" i="1"/>
  <c r="I95" i="1"/>
  <c r="G95" i="1"/>
  <c r="K93" i="1"/>
  <c r="I93" i="1"/>
  <c r="G93" i="1"/>
  <c r="K92" i="1"/>
  <c r="I92" i="1"/>
  <c r="G92" i="1"/>
  <c r="K91" i="1"/>
  <c r="I91" i="1"/>
  <c r="G91" i="1"/>
  <c r="K90" i="1"/>
  <c r="I90" i="1"/>
  <c r="G90" i="1"/>
  <c r="K89" i="1"/>
  <c r="I89" i="1"/>
  <c r="G89" i="1"/>
  <c r="K87" i="1"/>
  <c r="K96" i="1" s="1"/>
  <c r="I87" i="1"/>
  <c r="G87" i="1"/>
  <c r="K83" i="1"/>
  <c r="I83" i="1"/>
  <c r="G83" i="1"/>
  <c r="K82" i="1"/>
  <c r="I82" i="1"/>
  <c r="G82" i="1"/>
  <c r="K81" i="1"/>
  <c r="I81" i="1"/>
  <c r="G81" i="1"/>
  <c r="K80" i="1"/>
  <c r="I80" i="1"/>
  <c r="G80" i="1"/>
  <c r="K78" i="1"/>
  <c r="I78" i="1"/>
  <c r="G78" i="1"/>
  <c r="K76" i="1"/>
  <c r="I76" i="1"/>
  <c r="G76" i="1"/>
  <c r="K74" i="1"/>
  <c r="I74" i="1"/>
  <c r="G74" i="1"/>
  <c r="K72" i="1"/>
  <c r="I72" i="1"/>
  <c r="G72" i="1"/>
  <c r="K70" i="1"/>
  <c r="I70" i="1"/>
  <c r="G70" i="1"/>
  <c r="K68" i="1"/>
  <c r="I68" i="1"/>
  <c r="G68" i="1"/>
  <c r="K67" i="1"/>
  <c r="I67" i="1"/>
  <c r="G67" i="1"/>
  <c r="K65" i="1"/>
  <c r="I65" i="1"/>
  <c r="G65" i="1"/>
  <c r="K63" i="1"/>
  <c r="I63" i="1"/>
  <c r="G63" i="1"/>
  <c r="K62" i="1"/>
  <c r="I62" i="1"/>
  <c r="G62" i="1"/>
  <c r="K60" i="1"/>
  <c r="I60" i="1"/>
  <c r="G60" i="1"/>
  <c r="K58" i="1"/>
  <c r="I58" i="1"/>
  <c r="G58" i="1"/>
  <c r="K57" i="1"/>
  <c r="I57" i="1"/>
  <c r="G57" i="1"/>
  <c r="K55" i="1"/>
  <c r="I55" i="1"/>
  <c r="G55" i="1"/>
  <c r="K54" i="1"/>
  <c r="I54" i="1"/>
  <c r="G54" i="1"/>
  <c r="K53" i="1"/>
  <c r="I53" i="1"/>
  <c r="G53" i="1"/>
  <c r="K52" i="1"/>
  <c r="I52" i="1"/>
  <c r="G52" i="1"/>
  <c r="K51" i="1"/>
  <c r="I51" i="1"/>
  <c r="G51" i="1"/>
  <c r="K49" i="1"/>
  <c r="I49" i="1"/>
  <c r="G49" i="1"/>
  <c r="K48" i="1"/>
  <c r="I48" i="1"/>
  <c r="G48" i="1"/>
  <c r="K44" i="1"/>
  <c r="I44" i="1"/>
  <c r="G44" i="1"/>
  <c r="K42" i="1"/>
  <c r="I42" i="1"/>
  <c r="G42" i="1"/>
  <c r="K41" i="1"/>
  <c r="I41" i="1"/>
  <c r="G41" i="1"/>
  <c r="K37" i="1"/>
  <c r="I37" i="1"/>
  <c r="G37" i="1"/>
  <c r="K36" i="1"/>
  <c r="I36" i="1"/>
  <c r="G36" i="1"/>
  <c r="I34" i="1"/>
  <c r="G34" i="1"/>
  <c r="I32" i="1"/>
  <c r="G32" i="1"/>
  <c r="K30" i="1"/>
  <c r="I30" i="1"/>
  <c r="G30" i="1"/>
  <c r="K28" i="1"/>
  <c r="I28" i="1"/>
  <c r="G28" i="1"/>
  <c r="K27" i="1"/>
  <c r="I27" i="1"/>
  <c r="G27" i="1"/>
  <c r="K26" i="1"/>
  <c r="I26" i="1"/>
  <c r="G26" i="1"/>
  <c r="K24" i="1"/>
  <c r="I24" i="1"/>
  <c r="G24" i="1"/>
  <c r="K23" i="1"/>
  <c r="I23" i="1"/>
  <c r="G23" i="1"/>
  <c r="K22" i="1"/>
  <c r="I22" i="1"/>
  <c r="G22" i="1"/>
  <c r="K21" i="1"/>
  <c r="I21" i="1"/>
  <c r="G21" i="1"/>
  <c r="K20" i="1"/>
  <c r="I20" i="1"/>
  <c r="G20" i="1"/>
  <c r="I18" i="1"/>
  <c r="G18" i="1"/>
  <c r="K16" i="1"/>
  <c r="I16" i="1"/>
  <c r="G16" i="1"/>
  <c r="K14" i="1"/>
  <c r="I14" i="1"/>
  <c r="G14" i="1"/>
  <c r="K13" i="1"/>
  <c r="I13" i="1"/>
  <c r="G13" i="1"/>
  <c r="A13" i="1"/>
  <c r="A14" i="1" s="1"/>
  <c r="A16" i="1" s="1"/>
  <c r="A18" i="1" s="1"/>
  <c r="A20" i="1" s="1"/>
  <c r="A21" i="1" s="1"/>
  <c r="A22" i="1" s="1"/>
  <c r="A23" i="1" s="1"/>
  <c r="A24" i="1" s="1"/>
  <c r="A26" i="1" s="1"/>
  <c r="A27" i="1" s="1"/>
  <c r="A28" i="1" s="1"/>
  <c r="A30" i="1" s="1"/>
  <c r="A32" i="1" s="1"/>
  <c r="A34" i="1" s="1"/>
  <c r="A36" i="1" s="1"/>
  <c r="A37" i="1" s="1"/>
  <c r="A41" i="1" s="1"/>
  <c r="A42" i="1" s="1"/>
  <c r="A44" i="1" s="1"/>
  <c r="A48" i="1" s="1"/>
  <c r="A49" i="1" s="1"/>
  <c r="A51" i="1" s="1"/>
  <c r="A52" i="1" s="1"/>
  <c r="A53" i="1" s="1"/>
  <c r="A54" i="1" s="1"/>
  <c r="A55" i="1" s="1"/>
  <c r="A57" i="1" s="1"/>
  <c r="A58" i="1" s="1"/>
  <c r="A60" i="1" s="1"/>
  <c r="A62" i="1" s="1"/>
  <c r="A63" i="1" s="1"/>
  <c r="A65" i="1" s="1"/>
  <c r="A67" i="1" s="1"/>
  <c r="A68" i="1" s="1"/>
  <c r="A70" i="1" s="1"/>
  <c r="A72" i="1" s="1"/>
  <c r="A74" i="1" s="1"/>
  <c r="A76" i="1" s="1"/>
  <c r="A78" i="1" s="1"/>
  <c r="A80" i="1" s="1"/>
  <c r="A81" i="1" s="1"/>
  <c r="A82" i="1" s="1"/>
  <c r="A83" i="1" s="1"/>
  <c r="A87" i="1" s="1"/>
  <c r="A89" i="1" s="1"/>
  <c r="A90" i="1" s="1"/>
  <c r="A91" i="1" s="1"/>
  <c r="A92" i="1" s="1"/>
  <c r="A93" i="1" s="1"/>
  <c r="A95" i="1" s="1"/>
  <c r="A98" i="1" s="1"/>
  <c r="A100" i="1" s="1"/>
  <c r="A101" i="1" s="1"/>
  <c r="A102" i="1" s="1"/>
  <c r="A103" i="1" s="1"/>
  <c r="A104" i="1" s="1"/>
  <c r="A106" i="1" s="1"/>
  <c r="A108" i="1" s="1"/>
  <c r="A110" i="1" s="1"/>
  <c r="A111" i="1" s="1"/>
  <c r="A112" i="1" s="1"/>
  <c r="A114" i="1" s="1"/>
  <c r="A115" i="1" s="1"/>
  <c r="A117" i="1" s="1"/>
  <c r="A118" i="1" s="1"/>
  <c r="A120" i="1" s="1"/>
  <c r="A122" i="1" s="1"/>
  <c r="A124" i="1" s="1"/>
  <c r="A125" i="1" s="1"/>
  <c r="A127" i="1" s="1"/>
  <c r="A130" i="1" s="1"/>
  <c r="A131" i="1" s="1"/>
  <c r="A134" i="1" s="1"/>
  <c r="A137" i="1" s="1"/>
  <c r="A138" i="1" s="1"/>
  <c r="A139" i="1" s="1"/>
  <c r="A140" i="1" s="1"/>
  <c r="A142" i="1" s="1"/>
  <c r="A143" i="1" s="1"/>
  <c r="A145" i="1" s="1"/>
  <c r="A146" i="1" s="1"/>
  <c r="A148" i="1" s="1"/>
  <c r="A149" i="1" s="1"/>
  <c r="A150" i="1" s="1"/>
  <c r="A151" i="1" s="1"/>
  <c r="A153" i="1" s="1"/>
  <c r="A154" i="1" s="1"/>
  <c r="A155" i="1" s="1"/>
  <c r="A156" i="1" s="1"/>
  <c r="A159" i="1" s="1"/>
  <c r="A161" i="1" s="1"/>
  <c r="A163" i="1" s="1"/>
  <c r="A164" i="1" s="1"/>
  <c r="A166" i="1" s="1"/>
  <c r="A167" i="1" s="1"/>
  <c r="A169" i="1" s="1"/>
  <c r="A170" i="1" s="1"/>
  <c r="A171" i="1" s="1"/>
  <c r="A172" i="1" s="1"/>
  <c r="A173" i="1" s="1"/>
  <c r="A175" i="1" s="1"/>
  <c r="A176" i="1" s="1"/>
  <c r="A177" i="1" s="1"/>
  <c r="A179" i="1" s="1"/>
  <c r="A181" i="1" s="1"/>
  <c r="A182" i="1" s="1"/>
  <c r="A183" i="1" s="1"/>
  <c r="A184" i="1" s="1"/>
  <c r="A185" i="1" s="1"/>
  <c r="A186" i="1" s="1"/>
  <c r="A188" i="1" s="1"/>
  <c r="A189" i="1" s="1"/>
  <c r="A193" i="1" s="1"/>
  <c r="A195" i="1" s="1"/>
  <c r="A196" i="1" s="1"/>
  <c r="A198" i="1" s="1"/>
  <c r="A207" i="1" s="1"/>
  <c r="A209" i="1" s="1"/>
  <c r="A211" i="1" s="1"/>
  <c r="A213" i="1" s="1"/>
  <c r="A215" i="1" s="1"/>
  <c r="A217" i="1" s="1"/>
  <c r="A219" i="1" s="1"/>
  <c r="A221" i="1" s="1"/>
  <c r="A223" i="1" s="1"/>
  <c r="A224" i="1" s="1"/>
  <c r="A226" i="1" s="1"/>
  <c r="A228" i="1" s="1"/>
  <c r="A230" i="1" s="1"/>
  <c r="A232" i="1" s="1"/>
  <c r="A233" i="1" s="1"/>
  <c r="A236" i="1" s="1"/>
  <c r="A238" i="1" s="1"/>
  <c r="A240" i="1" s="1"/>
  <c r="A241" i="1" s="1"/>
  <c r="A242" i="1" s="1"/>
  <c r="A246" i="1" s="1"/>
  <c r="A247" i="1" s="1"/>
  <c r="A248" i="1" s="1"/>
  <c r="A249" i="1" s="1"/>
  <c r="A250" i="1" s="1"/>
  <c r="A251" i="1" s="1"/>
  <c r="A252" i="1" s="1"/>
  <c r="A253" i="1" s="1"/>
  <c r="A255" i="1" s="1"/>
  <c r="A256" i="1" s="1"/>
  <c r="A257" i="1" s="1"/>
  <c r="A258" i="1" s="1"/>
  <c r="A259" i="1" s="1"/>
  <c r="A260" i="1" s="1"/>
  <c r="A261" i="1" s="1"/>
  <c r="A262" i="1" s="1"/>
  <c r="A263" i="1" s="1"/>
  <c r="A267" i="1" s="1"/>
  <c r="A268" i="1" s="1"/>
  <c r="A269" i="1" s="1"/>
  <c r="A270" i="1" s="1"/>
  <c r="A271" i="1" s="1"/>
  <c r="A272" i="1" s="1"/>
  <c r="A273" i="1" s="1"/>
  <c r="A274" i="1" s="1"/>
  <c r="A275" i="1" s="1"/>
  <c r="A276" i="1" s="1"/>
  <c r="A277" i="1" s="1"/>
  <c r="A278" i="1" s="1"/>
  <c r="A279" i="1" s="1"/>
  <c r="A280" i="1" s="1"/>
  <c r="A284" i="1" s="1"/>
  <c r="A286" i="1" s="1"/>
  <c r="A287" i="1" s="1"/>
  <c r="A288" i="1" s="1"/>
  <c r="A289" i="1" s="1"/>
  <c r="A291" i="1" s="1"/>
  <c r="A292" i="1" s="1"/>
  <c r="A293" i="1" s="1"/>
  <c r="A294" i="1" s="1"/>
  <c r="A295" i="1" s="1"/>
  <c r="A296" i="1" s="1"/>
  <c r="A297" i="1" s="1"/>
  <c r="A298" i="1" s="1"/>
  <c r="A302" i="1" s="1"/>
  <c r="A304" i="1" s="1"/>
  <c r="A306" i="1" s="1"/>
  <c r="A307" i="1" s="1"/>
  <c r="A309" i="1" s="1"/>
  <c r="A310" i="1" s="1"/>
  <c r="A311" i="1" s="1"/>
  <c r="A315" i="1" s="1"/>
  <c r="A316" i="1" s="1"/>
  <c r="A317" i="1" s="1"/>
  <c r="A320" i="1" s="1"/>
  <c r="A329" i="1" s="1"/>
  <c r="A330" i="1" s="1"/>
  <c r="A333" i="1" s="1"/>
  <c r="A336" i="1" s="1"/>
  <c r="A337" i="1" s="1"/>
  <c r="K12" i="1"/>
  <c r="K39" i="1" s="1"/>
  <c r="I12" i="1"/>
  <c r="G12" i="1"/>
  <c r="C36" i="2" l="1"/>
  <c r="K338" i="1"/>
  <c r="G46" i="1"/>
  <c r="C10" i="2" s="1"/>
  <c r="K46" i="1"/>
  <c r="E15" i="2"/>
  <c r="G318" i="1"/>
  <c r="C28" i="2" s="1"/>
  <c r="K199" i="1"/>
  <c r="G265" i="1"/>
  <c r="C24" i="2" s="1"/>
  <c r="I338" i="1"/>
  <c r="D35" i="2" s="1"/>
  <c r="E35" i="2" s="1"/>
  <c r="G39" i="1"/>
  <c r="C9" i="2" s="1"/>
  <c r="K132" i="1"/>
  <c r="G234" i="1"/>
  <c r="C22" i="2" s="1"/>
  <c r="K244" i="1"/>
  <c r="I331" i="1"/>
  <c r="D33" i="2" s="1"/>
  <c r="E33" i="2" s="1"/>
  <c r="E36" i="2" s="1"/>
  <c r="C18" i="3" s="1"/>
  <c r="I318" i="1"/>
  <c r="D28" i="2" s="1"/>
  <c r="E28" i="2" s="1"/>
  <c r="K313" i="1"/>
  <c r="G313" i="1"/>
  <c r="C27" i="2" s="1"/>
  <c r="C30" i="2" s="1"/>
  <c r="I313" i="1"/>
  <c r="D27" i="2" s="1"/>
  <c r="K300" i="1"/>
  <c r="I300" i="1"/>
  <c r="D26" i="2" s="1"/>
  <c r="E26" i="2" s="1"/>
  <c r="D25" i="2"/>
  <c r="E25" i="2" s="1"/>
  <c r="K265" i="1"/>
  <c r="I265" i="1"/>
  <c r="D24" i="2" s="1"/>
  <c r="E24" i="2" s="1"/>
  <c r="I244" i="1"/>
  <c r="D23" i="2" s="1"/>
  <c r="E23" i="2" s="1"/>
  <c r="K234" i="1"/>
  <c r="I234" i="1"/>
  <c r="D22" i="2" s="1"/>
  <c r="E22" i="2" s="1"/>
  <c r="I199" i="1"/>
  <c r="D18" i="2" s="1"/>
  <c r="E18" i="2" s="1"/>
  <c r="K191" i="1"/>
  <c r="I191" i="1"/>
  <c r="D17" i="2" s="1"/>
  <c r="E17" i="2" s="1"/>
  <c r="K157" i="1"/>
  <c r="I157" i="1"/>
  <c r="D16" i="2" s="1"/>
  <c r="E16" i="2" s="1"/>
  <c r="K128" i="1"/>
  <c r="G128" i="1"/>
  <c r="C13" i="2" s="1"/>
  <c r="I128" i="1"/>
  <c r="D13" i="2" s="1"/>
  <c r="I96" i="1"/>
  <c r="D12" i="2" s="1"/>
  <c r="E12" i="2" s="1"/>
  <c r="G85" i="1"/>
  <c r="C11" i="2" s="1"/>
  <c r="I85" i="1"/>
  <c r="D11" i="2" s="1"/>
  <c r="K85" i="1"/>
  <c r="I46" i="1"/>
  <c r="D10" i="2" s="1"/>
  <c r="E10" i="2" s="1"/>
  <c r="I39" i="1"/>
  <c r="D9" i="2" s="1"/>
  <c r="E9" i="2" s="1"/>
  <c r="D36" i="2" l="1"/>
  <c r="E27" i="2"/>
  <c r="E30" i="2" s="1"/>
  <c r="C16" i="3" s="1"/>
  <c r="D30" i="2"/>
  <c r="E13" i="2"/>
  <c r="C19" i="2"/>
  <c r="C38" i="2" s="1"/>
  <c r="C13" i="3" s="1"/>
  <c r="E11" i="2"/>
  <c r="D19" i="2"/>
  <c r="E19" i="2" l="1"/>
  <c r="E38" i="2" s="1"/>
  <c r="D38" i="2"/>
  <c r="C14" i="3" s="1"/>
  <c r="C15" i="3" l="1"/>
  <c r="C19" i="3" s="1"/>
  <c r="C23" i="3" s="1"/>
  <c r="C25" i="3" l="1"/>
  <c r="J340" i="1"/>
  <c r="C24" i="3"/>
  <c r="C27" i="3" l="1"/>
  <c r="E34" i="3" s="1"/>
  <c r="E35" i="3" s="1"/>
  <c r="E38" i="3" s="1"/>
</calcChain>
</file>

<file path=xl/sharedStrings.xml><?xml version="1.0" encoding="utf-8"?>
<sst xmlns="http://schemas.openxmlformats.org/spreadsheetml/2006/main" count="1094" uniqueCount="710">
  <si>
    <t xml:space="preserve">Objekt : SO-01 - </t>
  </si>
  <si>
    <t>POLOŽKOVÝ ROZPOČET S VÝKAZEM VÝMĚR</t>
  </si>
  <si>
    <t>Poř.</t>
  </si>
  <si>
    <t>čís.</t>
  </si>
  <si>
    <t>pol.</t>
  </si>
  <si>
    <t>1.</t>
  </si>
  <si>
    <t>Kód položky</t>
  </si>
  <si>
    <t>2.</t>
  </si>
  <si>
    <t>Název položky</t>
  </si>
  <si>
    <t>3.</t>
  </si>
  <si>
    <t>M.J.</t>
  </si>
  <si>
    <t>4.</t>
  </si>
  <si>
    <t>Množství</t>
  </si>
  <si>
    <t>5.</t>
  </si>
  <si>
    <t>CENA</t>
  </si>
  <si>
    <t>Dodávka</t>
  </si>
  <si>
    <t>jednotková</t>
  </si>
  <si>
    <t>6.</t>
  </si>
  <si>
    <t>celková</t>
  </si>
  <si>
    <t>7.</t>
  </si>
  <si>
    <t>Montáž</t>
  </si>
  <si>
    <t>8.</t>
  </si>
  <si>
    <t>9.</t>
  </si>
  <si>
    <t>HMOTNOST</t>
  </si>
  <si>
    <t>10.</t>
  </si>
  <si>
    <t>11.</t>
  </si>
  <si>
    <t>HSV:</t>
  </si>
  <si>
    <t>oddíl 1</t>
  </si>
  <si>
    <t>Zemní práce:</t>
  </si>
  <si>
    <t>C-100004220-0</t>
  </si>
  <si>
    <t>HUTNENI SYPANINY KOLEM OBJEKTU - PRO ZÁSYPY PO VRSTVÁCH 200MM</t>
  </si>
  <si>
    <t>M3</t>
  </si>
  <si>
    <t>C-120001101-0</t>
  </si>
  <si>
    <t>PRIPLATEK ZA ZTIZENI VYKOPAVKY</t>
  </si>
  <si>
    <t>C-120901123-0</t>
  </si>
  <si>
    <t>BOURANI V ODKOP KOMP BET ZELEZ,PREDPJ</t>
  </si>
  <si>
    <t>množství =</t>
  </si>
  <si>
    <t>(20,95+1,1*6)*0,5</t>
  </si>
  <si>
    <t>C-132211000-0</t>
  </si>
  <si>
    <t>RUCNI HLOUBENI RYH HORNINA TR 3</t>
  </si>
  <si>
    <t>(26,83+35,45+2,93+0,5*2)*0,85*3,46*1,05</t>
  </si>
  <si>
    <t>C-151101102-0</t>
  </si>
  <si>
    <t>PAZENI PRILOZNE STEN RYH HL DO 4M</t>
  </si>
  <si>
    <t>M2</t>
  </si>
  <si>
    <t>(26,83+35,45+2,93+0,5*2)*3,46*1,1</t>
  </si>
  <si>
    <t>C-151101112-0</t>
  </si>
  <si>
    <t>ODPAZENI PRILOZ STEN RYH HL DO 4M</t>
  </si>
  <si>
    <t>C-161101102-0</t>
  </si>
  <si>
    <t>SVISLE PREMIST VYKOPKU HORN 1-4 4M</t>
  </si>
  <si>
    <t>C-162201102-0</t>
  </si>
  <si>
    <t>VODOROVNE PREM VYKOPKU DO 50M TR 1-4</t>
  </si>
  <si>
    <t>C-162701105-0</t>
  </si>
  <si>
    <t>VODOROVNE PREM VYKOPKU DO 10000M 1-4</t>
  </si>
  <si>
    <t>C-162701109-0</t>
  </si>
  <si>
    <t>PRIPLATEK ZA KAZDYCH DAL 1000M TR 1-4</t>
  </si>
  <si>
    <t>204,46*5</t>
  </si>
  <si>
    <t>C-171201201-0</t>
  </si>
  <si>
    <t>ULOZENI SYPANINY NA SKLADKU</t>
  </si>
  <si>
    <t>C-171201203-0</t>
  </si>
  <si>
    <t>SKLADKOVNE ZEMIN A SYPANIN</t>
  </si>
  <si>
    <t>C-174101101-0</t>
  </si>
  <si>
    <t>ZASYP ZHUTNENI JAM RYH KOLEM OBJEKTU</t>
  </si>
  <si>
    <t>(26,83+35,45+2,93+0,5*2)*0,85*2,8</t>
  </si>
  <si>
    <t>C-175101101-0</t>
  </si>
  <si>
    <t>OBSYP POTRUBI BEZ PROHOZENI SYPANINY</t>
  </si>
  <si>
    <t>(26,83+35,45+2,93+0,5*2)*0,85*0,6</t>
  </si>
  <si>
    <t>H-12261440-1</t>
  </si>
  <si>
    <t>KAMENIVO DRCENE STRUSKOVE FR 22-63MM</t>
  </si>
  <si>
    <t>T</t>
  </si>
  <si>
    <t>33,767*2,1</t>
  </si>
  <si>
    <t>H-58395002-1</t>
  </si>
  <si>
    <t>ZEMINA PRO STABILIZ VRSTVY KOMUNIKACI - JÍLOVÁ UCPÁVKA</t>
  </si>
  <si>
    <t>(26,83+35,45+2,93+0,5*2)*0,85*0,5</t>
  </si>
  <si>
    <t>VODOROVNE PREM VYKOPKU DO 10000M 1-4 - ZÁSYP DOVOZ</t>
  </si>
  <si>
    <t>PRIPLATEK ZA KAZDYCH DAL 1000M TR 1-4 - ZÁSYP DOVOZ</t>
  </si>
  <si>
    <t>157*5</t>
  </si>
  <si>
    <t>ZEMNÍ PRÁCE CELKEM</t>
  </si>
  <si>
    <t>oddíl 3</t>
  </si>
  <si>
    <t>Svislé konstrukce:</t>
  </si>
  <si>
    <t>C-310217871-0</t>
  </si>
  <si>
    <t>ZAZDIVKA OTV 0,25M2 ZDIVO KAM TL 75CM - 1.PP - NOVÁ DRENÁŽ PŘES ZÁKLADY</t>
  </si>
  <si>
    <t>KS</t>
  </si>
  <si>
    <t>C-310230417-0</t>
  </si>
  <si>
    <t>ZAZDENI OTV ZDI -4M2 TVAR PAL TL 40CM - ANGLICKÉ DVORKY 1.PP</t>
  </si>
  <si>
    <t>(3,2*4+2,5)*2,05</t>
  </si>
  <si>
    <t>C-319201311-0</t>
  </si>
  <si>
    <t>VYSPRAV POVRCHU ZDIVA MAL MVC TL -3CM - STÁVAJÍCÍ ZDIVO 1.PP - PŘED IZOLACÍ - VE VÝKOPU</t>
  </si>
  <si>
    <t>(26,85+35,45+27)*2,9</t>
  </si>
  <si>
    <t>SVISLÉ KONSTRUKCE CELKEM</t>
  </si>
  <si>
    <t>oddíl 5</t>
  </si>
  <si>
    <t>Komunikace:</t>
  </si>
  <si>
    <t>C-565192196-0</t>
  </si>
  <si>
    <t>DRENAZ POD PODKLAD FLEXI PVC TRUB D 200MM - SVISLÁ IZOLACE VČ. GEOTEXTILIE</t>
  </si>
  <si>
    <t>M</t>
  </si>
  <si>
    <t>H-67352068-1</t>
  </si>
  <si>
    <t>GEOTEXTILIE GEOJUTEX PPT 80 300g/m2</t>
  </si>
  <si>
    <t>95*1,8</t>
  </si>
  <si>
    <t>H-28611226-1</t>
  </si>
  <si>
    <t>TRUBKY PVC DRENAZNI FLEX D 200 MM</t>
  </si>
  <si>
    <t>C-113105123-0</t>
  </si>
  <si>
    <t>ROZEBR DLAZ DLAZDICE BETON ZAMKOVE - CHODNÍK ROZEBRÁNÍ ZÁMKOVÉ DLAŽBY PŘED VÝKOPEM</t>
  </si>
  <si>
    <t>C-113107031-0</t>
  </si>
  <si>
    <t>ODSTR PODKLADU 50M2 BETON TL 15CM - CDODNÍK DENISOVA PODĚBRADOVA - MAZANINA ŽIVIČNÉHO PODKLADU</t>
  </si>
  <si>
    <t>C-113107041-0</t>
  </si>
  <si>
    <t xml:space="preserve">ODSTR PODKLADU 50M2 ZIVIC TL 5CM - CHODNÍK DENISOVA PODĚBRADOVA - ODSTRANĚNÍ LITÉHO ASFALTU </t>
  </si>
  <si>
    <t>C-113107012-0</t>
  </si>
  <si>
    <t>ODSTR PODKLADU 50M2 KAM TEZ TL 20CM</t>
  </si>
  <si>
    <t>95+210</t>
  </si>
  <si>
    <t>C-979084216-0</t>
  </si>
  <si>
    <t>VODOR DOPRAVA VYBOUR HMOT SUCHO 5KM - DOPRAVA VYBOURANÝCH HMOT VYJMA STÁVAJÍCÍ ZÁMKOVÉ DLAŽBY</t>
  </si>
  <si>
    <t>C-979084219-0</t>
  </si>
  <si>
    <t>PRIPL ZKD 5KM VODOR DOPR VYBOUR HMOT</t>
  </si>
  <si>
    <t>130,638*2</t>
  </si>
  <si>
    <t>C-979081132-0</t>
  </si>
  <si>
    <t>SKLADKOVNE SMISENY STAVEBNI ODPAD - PODKLADNÍ BETON LITÉHO ASFALTU - ODBOURANÝ</t>
  </si>
  <si>
    <t>305-20</t>
  </si>
  <si>
    <t>C-979081133-0</t>
  </si>
  <si>
    <t>SKLADKOVNE NEBEZPECNY ODPAD - ODBOURANÝ LITÝ ASFALT</t>
  </si>
  <si>
    <t>C-564261111-0</t>
  </si>
  <si>
    <t>PODKLAD ZE STERKOPISKU TL 20CM - NOVÝ HUTNĚNÝ NA HUTNĚNOU PLÁŇ</t>
  </si>
  <si>
    <t>240+115</t>
  </si>
  <si>
    <t>H-58337251-1</t>
  </si>
  <si>
    <t>STERKOPISEK 0-63MM B1</t>
  </si>
  <si>
    <t>355*0,2</t>
  </si>
  <si>
    <t>C-564761111-0</t>
  </si>
  <si>
    <t>PODKLAD KAM HRUB DRC 32-63MM TL 20CM - POJÍZDNÁ ČÁST</t>
  </si>
  <si>
    <t>H-58343581-1</t>
  </si>
  <si>
    <t>KAMENIVO DRCENE HRUBE 16-63MM B1</t>
  </si>
  <si>
    <t>140*0,2*2,1</t>
  </si>
  <si>
    <t>C-596211231-0</t>
  </si>
  <si>
    <t>KLAD DLAZ BET PESI ZAMK 8CM C 100M2 - SJÍZDNÁ ČÁST</t>
  </si>
  <si>
    <t>140*1,1</t>
  </si>
  <si>
    <t>C-596211111-0</t>
  </si>
  <si>
    <t>KLAD DLAZ BET PESI ZAMK 6CM A 100M2 - PĚŠÍ ČÁST</t>
  </si>
  <si>
    <t>(355-140)*1,1</t>
  </si>
  <si>
    <t>H-58331415-1</t>
  </si>
  <si>
    <t>KAMENIVO TEZ DROBNE PREDRC 0-1MM UB2 - KLADECÍ VRSTVA</t>
  </si>
  <si>
    <t>355*0,05</t>
  </si>
  <si>
    <t>H-59246012-1</t>
  </si>
  <si>
    <t>DLAZ ZAMK BEST BASE TL 6CM PRIRODNI VČ ODPOČTU PŮVODNÍ DLAŽBY</t>
  </si>
  <si>
    <t>236,5*1,05-55</t>
  </si>
  <si>
    <t>H-59246014-1</t>
  </si>
  <si>
    <t>DLAZ ZAMK BEST BASE TL 8CM PRIRODNI</t>
  </si>
  <si>
    <t>154*1,05</t>
  </si>
  <si>
    <t>R 564000</t>
  </si>
  <si>
    <t xml:space="preserve">VÝŠKOVÁ ÚPRAVA POKLOPŮ </t>
  </si>
  <si>
    <t>C-998223011-0</t>
  </si>
  <si>
    <t>PRESUN HMOT POZEM KOMUN KRYT DLAZDENY</t>
  </si>
  <si>
    <t>C-998223094-0</t>
  </si>
  <si>
    <t>PRIPL ZVETS PRESUN KRYT DLAZD DO 5KM</t>
  </si>
  <si>
    <t>C-998223095-0</t>
  </si>
  <si>
    <t>PRIPL ZKD 5KM ZVETS PRESUN KRYT DLAZD</t>
  </si>
  <si>
    <t>712,32*2</t>
  </si>
  <si>
    <t>KOMUNIKACE CELKEM</t>
  </si>
  <si>
    <t>oddíl 61</t>
  </si>
  <si>
    <t>Úpravy povrchů vnitřní:</t>
  </si>
  <si>
    <t>C-612401391-0</t>
  </si>
  <si>
    <t>OPR MALYCH PLOCH OMITEK STEN -1M2 ZAČIŠTĚNÍ VNITŘNÍHO OSTĚNÍ PO VÝMĚNĚ VÝKLADCŮ 1.NP A 1.PP</t>
  </si>
  <si>
    <t>21*2</t>
  </si>
  <si>
    <t>C-612401925-0</t>
  </si>
  <si>
    <t>PRIPL ZA OSTENI VNI OMITEK STEN - ZAČIŠTĚNÍ VNITŘNÍHO OSTĚNÍ PO VÝMĚNĚ VÝKLADCŮ 1.NP A 1.PP</t>
  </si>
  <si>
    <t>C-612401926-0</t>
  </si>
  <si>
    <t>PRIPL ZA PARAPET VNI OMITEK STEN - ZAČIŠTĚNÍ VNITŘNÍHO OSTĚNÍ PO VÝMĚNĚ VÝKLADCŮ 1.NP A 1.PP</t>
  </si>
  <si>
    <t>C-641952211-0</t>
  </si>
  <si>
    <t>OSAZ RAMU OKEN DREV PLOCHA DO 2,5M2 - DADATEČNĚ 1.PP - SKLEPNÍ OKNA</t>
  </si>
  <si>
    <t>C-641952451-0</t>
  </si>
  <si>
    <t>OSAZ RAMU OKEN DREV PLOCHA DO 10M2 - VÝKLADCE 1.NP</t>
  </si>
  <si>
    <t>C-612476014-0</t>
  </si>
  <si>
    <t>OMIT VNI SANAC  2x024+034+044 - VNITŘNÍ SANAČNÍ OMÍTKA OBVODOVÝCH STĚN 1.PP</t>
  </si>
  <si>
    <t>99*2,7</t>
  </si>
  <si>
    <t>R-61240000-0</t>
  </si>
  <si>
    <t>ODVĚTRÁVACÍ SOKLOVÉ LIŠTY  D+M - 1.PP U PODLAHY V SAMAČNÍ OMÍTCE</t>
  </si>
  <si>
    <t>ÚPRAVY POVRCHŮ VNITŘNÍ CELKEM</t>
  </si>
  <si>
    <t>oddíl 62</t>
  </si>
  <si>
    <t>Úpravy povrchů vnější:</t>
  </si>
  <si>
    <t>C-622424521-0</t>
  </si>
  <si>
    <t>OPRAVA FASADY MVC CLEN 4 STUK -50% OPRAVA VNĚJŠÍCH OMÍTEK</t>
  </si>
  <si>
    <t>(594-3,5*15-2,4*10-16,3*5)+(834-3,1*24-17,34-2,5*15-19*9)+(612-3,7*24-2,2*14-17*5-28)</t>
  </si>
  <si>
    <t>C-620471816-0</t>
  </si>
  <si>
    <t>NATER PENETRACNI VNE OMIT SLOZ 5-7 2x - HLOUBKOVÁ PENETRACE PODKLADU FASÁDY</t>
  </si>
  <si>
    <t>C-622481119-0</t>
  </si>
  <si>
    <t>POTAZ VNE STEN PERLINKA ZATMEL+PRICH</t>
  </si>
  <si>
    <t>C-624471116-0</t>
  </si>
  <si>
    <t>UPR VNE PANELU AKTIV STUKEM S PRIS</t>
  </si>
  <si>
    <t>C-624494221-0</t>
  </si>
  <si>
    <t>NAT VNE PANEL PODKL SILIKÁTOVA - NÁTĚR OMÍTKY VNĚJŠÍ FASÁDY</t>
  </si>
  <si>
    <t>C-622431176-0</t>
  </si>
  <si>
    <t>OMIT VNE STEN UMELY KAMEN STOK SL 3 - OMÍTKY STĚN V 1.NP, OSTĚNÍ VE VĚECH PODLAŽÍCH, ŘÍMSY A ZDOBNÉ PRVKY</t>
  </si>
  <si>
    <t>264-12*5+292-13,4*6-2,3*14+95-12,7*5</t>
  </si>
  <si>
    <t>R-622430000-0</t>
  </si>
  <si>
    <t>OMIT VNE STEN UMELY KAMEN  PŘÍPLATEK - PROFILOVANÉ ŘÍMSY FASÁDNÍ A STŘEŠNÍ</t>
  </si>
  <si>
    <t>30*6+36*6</t>
  </si>
  <si>
    <t>R-622430001-0</t>
  </si>
  <si>
    <t>OMIT VNE STEN UMELY KAMEN  PŘÍPLATEK - OSTĚNÍ A ZDOBNÉ PRVKY FASÁDY</t>
  </si>
  <si>
    <t>6,88*24+13,4*5+ 6,5*24+13*6+13*5</t>
  </si>
  <si>
    <t>R-622430002-0</t>
  </si>
  <si>
    <t>ČIŠTĚNÍ OMÍTKY TLAKOVOU VODOU SYSTÉMEM JOS</t>
  </si>
  <si>
    <t>C-783893211-0</t>
  </si>
  <si>
    <t>NATER STEN HYDROFOB IMPR - HYDROFOBIZ. , TRANSPARENTNÍ NÁTĚR UMĚLÉHO KAMENE</t>
  </si>
  <si>
    <t>C-620601216-0</t>
  </si>
  <si>
    <t>MTZ ZATEPL VNE STEN ROV MINER -16CM - DVORNÍ ČÁST - ZATEPLENÍ VČ.ZAKLÁDACÍCH A ROHOVÝCH LIŠT</t>
  </si>
  <si>
    <t>236-2,5*20+203-2,2*19+245-2,1*21</t>
  </si>
  <si>
    <t>C-620601115-0</t>
  </si>
  <si>
    <t>MTZ ZATEPL VNE PODHL MINER TL -8CM - DVORNÍ ČÁST PODHLEDY BALKONU VČ.ZAKLÁDACÍCH A ROHOVÝCH LIŠT</t>
  </si>
  <si>
    <t>C-620601255-0</t>
  </si>
  <si>
    <t>MTZ ZATEPL VNE OSTENI MINER TL -3CM - DVORNÍ FASÁDA ZATEPLENÍ VČ.ZAKLÁDACÍCH A ROHOVÝCH LIŠT</t>
  </si>
  <si>
    <t>27*2,2*0,5+5,9*23*0,5+5,9*31*0,5</t>
  </si>
  <si>
    <t>C-620471911-0</t>
  </si>
  <si>
    <t>VYROV PODKL POD ZATEPL TENK OMIT - DVORNÍ FASÁDA</t>
  </si>
  <si>
    <t>H-63141017-1</t>
  </si>
  <si>
    <t>DESKY MINERALNI PLST TL 16CM - DVORNÍ FASÁDA - ZATEPLENÍ</t>
  </si>
  <si>
    <t>548*1,1</t>
  </si>
  <si>
    <t>H-63141010-1</t>
  </si>
  <si>
    <t>DESKY MINERALNI PLST TL 3CM - DVORNÍ FASÁDA OSTĚNÍ</t>
  </si>
  <si>
    <t>25*1,1</t>
  </si>
  <si>
    <t>H-63141013-1</t>
  </si>
  <si>
    <t>DESKY MINERALNI PLST ORSET TL 8CM - DVORNÍ FASÁDA PODHLEDY BALKONU</t>
  </si>
  <si>
    <t>189*1,1</t>
  </si>
  <si>
    <t>C-621481119-0</t>
  </si>
  <si>
    <t>POTAZ VNE PODHL PERLINKA ZATMEL+PRICH DVORNÍ FASADA BALKÓNY</t>
  </si>
  <si>
    <t>POTAZ VNE STEN PERLINKA ZATMEL+PRICH - DVORNÍ FASÁDA</t>
  </si>
  <si>
    <t>548+189</t>
  </si>
  <si>
    <t>C-620602532-0</t>
  </si>
  <si>
    <t>ZATEPL FASAD OMITKA SILIKAT ZRN 1,5MM DVORNÍ FASÁDA</t>
  </si>
  <si>
    <t>ÚPRAVY POVRCHŮ VNĚJŠÍ CELKEM</t>
  </si>
  <si>
    <t>oddíl 63</t>
  </si>
  <si>
    <t>Podlahy:</t>
  </si>
  <si>
    <t>C-632401933-0</t>
  </si>
  <si>
    <t xml:space="preserve">PRIPL ZA SKLON POTERU 45ST TL 30MM - VNĚJŠÍ - KRAKOREC UL.DENISOVA, DODLAHY BALKÓNU </t>
  </si>
  <si>
    <t>C-632450245-0</t>
  </si>
  <si>
    <t xml:space="preserve">POTER CEMENT VYROV LITY TL 40MM - KRAKOREC UL.DENISOVA, DODLAHY BALKÓNU </t>
  </si>
  <si>
    <t>PODLAHY CELKEM</t>
  </si>
  <si>
    <t>oddíl 9</t>
  </si>
  <si>
    <t>Ostatní konstrukce a práce:</t>
  </si>
  <si>
    <t>C-952901111-0</t>
  </si>
  <si>
    <t>VYCISTENI BUDOV VYSKY PODLAZI DO 4M - UKLID 1.PP</t>
  </si>
  <si>
    <t>OSTATNÍ KONSTRUKCE A PRÁCE CELKEM</t>
  </si>
  <si>
    <t>oddíl 94</t>
  </si>
  <si>
    <t>Lešení a stavební výtahy:</t>
  </si>
  <si>
    <t>C-941955001-0</t>
  </si>
  <si>
    <t>LESENI LEH PRAC POMOC H PODLAHY 1,2M - PRO VNITŘNÍ POVRCHOVÉ ÚPRAVY A ZDĚNÍ - 1.PP</t>
  </si>
  <si>
    <t>C-942941022-0</t>
  </si>
  <si>
    <t>MTZ LES TEZKE RAD S PODL S 2,5 H 20M - ULIČNÍ FASÁDA</t>
  </si>
  <si>
    <t>C-942941822-0</t>
  </si>
  <si>
    <t>DMTZ LES TEZKE RAD S PODL S 2,5 H 20M - ULIČNÍ FASÁDA</t>
  </si>
  <si>
    <t>C-942941192-0</t>
  </si>
  <si>
    <t>PRIPL ZK MESIC POUZ LESENI K POL 1022 - ULIČNÍ FASÁDA  NÁJEM 3 MĚSÍCE</t>
  </si>
  <si>
    <t>1950*3</t>
  </si>
  <si>
    <t>C-941941032-0</t>
  </si>
  <si>
    <t>MTZ LESENI LEH RAD PRIME S 1M H 30M</t>
  </si>
  <si>
    <t>C-941941192-0</t>
  </si>
  <si>
    <t>PRIPL ZK MESIC POUZ LESENI K POL 1032</t>
  </si>
  <si>
    <t>651*3</t>
  </si>
  <si>
    <t>C-941941832-0</t>
  </si>
  <si>
    <t>DMTZ LESENI L RAD PRIME S 1M H 30M</t>
  </si>
  <si>
    <t>C-941991012-0</t>
  </si>
  <si>
    <t>MTZ OCHRANNE SITE LESENI H DO 30M</t>
  </si>
  <si>
    <t>1950+650</t>
  </si>
  <si>
    <t>C-941991192-0</t>
  </si>
  <si>
    <t>PRIPL ZK MESIC POUZITI LES SITE H 30M</t>
  </si>
  <si>
    <t>C-941991812-0</t>
  </si>
  <si>
    <t>DMTZ OCHRANNE SITE LESENI H DO 30M</t>
  </si>
  <si>
    <t>C-944945013-0</t>
  </si>
  <si>
    <t>MTZ ZACHYTNE STRISKY H 4,5M S NAD 2M</t>
  </si>
  <si>
    <t>C-944945193-0</t>
  </si>
  <si>
    <t>PRIPL ZK MESIC POUZ STRIS K POL 5013</t>
  </si>
  <si>
    <t>25*3</t>
  </si>
  <si>
    <t>C-944945813-0</t>
  </si>
  <si>
    <t>DMTZ ZACHYTNE STRISKY H 4,5M S NAD 2M</t>
  </si>
  <si>
    <t>C-998009101-0</t>
  </si>
  <si>
    <t>PRESUN HMOT LESENI SAMOSTAT BUDOVANE</t>
  </si>
  <si>
    <t>C-998009194-0</t>
  </si>
  <si>
    <t>PRIPL ZVETS PRESUN LESENI DO 1000M</t>
  </si>
  <si>
    <t>C-998009199-0</t>
  </si>
  <si>
    <t>PRIPL ZKD 1000M ZVETS PRESUNU LESENI</t>
  </si>
  <si>
    <t>LEŠENÍ A STAVEBNÍ VÝTAHY CELKEM</t>
  </si>
  <si>
    <t>oddíl 96</t>
  </si>
  <si>
    <t>Bourání konstrukcí:</t>
  </si>
  <si>
    <t>C-963011512-0</t>
  </si>
  <si>
    <t>BOUR STROP TVARNICE NOSNIK OC TL 15CM - SKLOBETON - SVĚTLÍK</t>
  </si>
  <si>
    <t>2,5*5</t>
  </si>
  <si>
    <t>C-965043341-0</t>
  </si>
  <si>
    <t>BOUR PODKLAD B S POTEREM TL 10CM 4M2- PODLAHY SVĚTLÍKŮ+BALKÓNŮ</t>
  </si>
  <si>
    <t>14*0,15+2,1*12</t>
  </si>
  <si>
    <t>C-968071112-0</t>
  </si>
  <si>
    <t>DOCAS VYVES KRIDEL OKEN KOVOV 1,5M2 - OKNA SUTERÉN</t>
  </si>
  <si>
    <t>C-968072244-0</t>
  </si>
  <si>
    <t>ODSTR RAMU OKEN KOVOV JEDNODUCH 1M2 - OKNA SUTERÉN</t>
  </si>
  <si>
    <t>0,42*0,75*29</t>
  </si>
  <si>
    <t>C-971052481-0</t>
  </si>
  <si>
    <t>OTVORY ZDI BETON ZELEZ 0,25M2 TL 90CM - NAPOJENÍ DRENÁŽE NA ŠACHTICI 1.PP</t>
  </si>
  <si>
    <t>C-967031733-0</t>
  </si>
  <si>
    <t xml:space="preserve">PRISEKANI ZDIVA CI PAL MV MVC TL 15CM - ODSEKÁNÍ KAMENÝCH - UMĚLÝ KÁMEN- PROFILOVANÝCH OSTĚNÍ A ŘÍMS VČ.PLOCH 1.NP FASÁDY </t>
  </si>
  <si>
    <t>(5*28*0,55+5,5+85+125)*1,1</t>
  </si>
  <si>
    <t>C-968061126-0</t>
  </si>
  <si>
    <t>DOCAS VYVESENI KRIDEL DVERI DREV 2M2- 1.NP VÝMĚNA VNITŘNÍCH VÝPLNÍ OTVORŮ - 1.NP</t>
  </si>
  <si>
    <t>C-968062456-0</t>
  </si>
  <si>
    <t xml:space="preserve">ODSTR DVERNICH ZARUBNI DREVENYCH 2M2-1.NP VÝMĚNA VNITŘNÍCH VÝPLNÍ OTVORŮ </t>
  </si>
  <si>
    <t>C-968072357-0</t>
  </si>
  <si>
    <t>ODSTR RAMU OKEN KOVOV ZDVOJENYCH 4M2-VÝKLADCE A PROSKLENÉ STĚNY 1.NP</t>
  </si>
  <si>
    <t>C-968071137-0</t>
  </si>
  <si>
    <t>DOCAS VYVES KRIDEL VRAT KOVOVYCH 4M2 - VÝKLADCE A PROSKLENÉ STĚNY 1.NP</t>
  </si>
  <si>
    <t>C-978021191-0</t>
  </si>
  <si>
    <t>OTLUC OMITKY M CEM VNIT STEN 100% - VENKOVNÍ STRANA SUTERÉNNÍHO ZDIVA</t>
  </si>
  <si>
    <t>(15+35,45+2,93+0,5*2)*3,1*1,05</t>
  </si>
  <si>
    <t>C-978021161-0</t>
  </si>
  <si>
    <t>OTLUC OMITKY M VPC VNEJSICH  STEN 50% DVORNÍ A ULIČNÍ FASÁDA PRO OPRAVY</t>
  </si>
  <si>
    <t>C-978021261-0</t>
  </si>
  <si>
    <t>OTLUC OMITKY M CEM VNIT STROPU 50% - KRAKORCE VENKOVNÍ FASÁDY</t>
  </si>
  <si>
    <t>OTLUC OMITKY M CEM VNIT STEN 100% - SUTERÉNNÍ OBVODOVÉ ZDIVO DO V 2500 M</t>
  </si>
  <si>
    <t>95*2,5</t>
  </si>
  <si>
    <t>C-978059231-0</t>
  </si>
  <si>
    <t>ODSEK OBKLADU UMELY KAMEN PL 2M2-FASÁDA</t>
  </si>
  <si>
    <t>(5*28*0,55+5,5+85+185)*1,1</t>
  </si>
  <si>
    <t>C-978059631-0</t>
  </si>
  <si>
    <t>ODSEK OBKLADU KERAM VNEJ PL 2M2 - FASÁDA - DENISOVA</t>
  </si>
  <si>
    <t>C-979011111-0</t>
  </si>
  <si>
    <t>SVISLA DOPRAVA SUTI ZA PRVE PODLAZI</t>
  </si>
  <si>
    <t>C-979011121-0</t>
  </si>
  <si>
    <t>PRIPL ZKD PODLAZI SVISLE DOPRAVY SUTI</t>
  </si>
  <si>
    <t>C-979082111-0</t>
  </si>
  <si>
    <t>VNITROSTAVENISTNI DOPRAVA SUTI DO 10M</t>
  </si>
  <si>
    <t>C-979081111-0</t>
  </si>
  <si>
    <t>ODVOZ STAVEB SUTI NA SKLADKU DO 1KM</t>
  </si>
  <si>
    <t>C-979081121-0</t>
  </si>
  <si>
    <t>PRIPL ZKD 1KM ODVOZU SUTI NA SKLADKU</t>
  </si>
  <si>
    <t>293,988*15</t>
  </si>
  <si>
    <t>C-979081131-0</t>
  </si>
  <si>
    <t>SKLADKOVNE TRIDENA SUT [BET-CI-KERAM]</t>
  </si>
  <si>
    <t>C-975043121-0</t>
  </si>
  <si>
    <t>PODCHYC STROP 1RAD H 3,5M 1000kg/m - PODCHYCENÍ STROPNÍ KCE PŘES 1.PP,1,NP A 2.NP PRO STAVBU LEŠENÍ V DVORNÍ ČÁSTI NA STŘEŠNÍ KCI</t>
  </si>
  <si>
    <t>52*3</t>
  </si>
  <si>
    <t>BOURÁNÍ KONSTRUKCÍ CELKEM</t>
  </si>
  <si>
    <t>oddíl 99</t>
  </si>
  <si>
    <t>Přesun hmot:</t>
  </si>
  <si>
    <t>C-998011003-0</t>
  </si>
  <si>
    <t>PRESUN HMOT BUDOVY ZDENE VYSKY -24 M</t>
  </si>
  <si>
    <t>C-998011018-0</t>
  </si>
  <si>
    <t>PRIPL ZVETS PRESUN BUD ZDENE DO 5KM</t>
  </si>
  <si>
    <t>C-998011019-0</t>
  </si>
  <si>
    <t>PRIPL ZKD 5KM ZVETS PRESUNU BUD ZDENE</t>
  </si>
  <si>
    <t>185,294*2</t>
  </si>
  <si>
    <t>C-711112001-0</t>
  </si>
  <si>
    <t>NATER IZOL ZEM VLHK SVI STUD PENETR - SUTERÉNNÍ ZDIVO 1.PP</t>
  </si>
  <si>
    <t>PŘESUN HMOT CELKEM</t>
  </si>
  <si>
    <t>PSV:</t>
  </si>
  <si>
    <t>oddíl 711</t>
  </si>
  <si>
    <t>Izolace proti vodě:</t>
  </si>
  <si>
    <t>C-711111001-0</t>
  </si>
  <si>
    <t>NATER IZOL ZEM VLHK VOD STUD PENETR - KRAKORCE BALKÓNŮ A KRAKORCE - DENISOVA</t>
  </si>
  <si>
    <t>(22+3,3*3+2,1*6+3,8*2*3)*3*1,1</t>
  </si>
  <si>
    <t>H-11163157-1</t>
  </si>
  <si>
    <t>LAK ASFALT ALP M PENETRAL KANYSTR 9kg</t>
  </si>
  <si>
    <t>222*0,001*3</t>
  </si>
  <si>
    <t>NATER IZOL ZEM VLHK SVI STUD PENETR - SVISLÉ VNĚJŠÍ ZDIVO 1.PP</t>
  </si>
  <si>
    <t>99*3,6</t>
  </si>
  <si>
    <t>H-11163150-1</t>
  </si>
  <si>
    <t>LAK ASFALT ALP PENETRAL SUD 160kg</t>
  </si>
  <si>
    <t>356*0,001*3</t>
  </si>
  <si>
    <t>C-711141559-0</t>
  </si>
  <si>
    <t>PRITAVENI IZOL ZEM VLHK VOD ASF PASY - KRAKORCE BALKÓNŮ A KRAKORCE</t>
  </si>
  <si>
    <t>(22+3,3*3+2,1*6+3,8*2*3)*1,1</t>
  </si>
  <si>
    <t>H-62850122-1</t>
  </si>
  <si>
    <t>PASY MODIF VRCH NATAV  4,5 - KRAKORCE BALKÓNŮ A KRAKORCE</t>
  </si>
  <si>
    <t>74,03*1,1</t>
  </si>
  <si>
    <t xml:space="preserve">PRITAVENI IZOL ZEM VLHK VOD ASF PASY- TLAKOVÁ IZOLACE SUTERÉNNÍHO ZDIVA </t>
  </si>
  <si>
    <t>99*3,6*2</t>
  </si>
  <si>
    <t>H-62850176-1</t>
  </si>
  <si>
    <t>PASY MODIF 5,2MM PRO ITLAKOVOU IZOLACI SVISLOU SUTERÉNNÍHO ZDIVA</t>
  </si>
  <si>
    <t>712,8*1,1</t>
  </si>
  <si>
    <t>R-711141500</t>
  </si>
  <si>
    <t>PŘÍPLATEK ZA DETAILY TLAKOVÉ IZOLACE DLE TECHNOLOG0.PŘEDPISU VÝROBCE</t>
  </si>
  <si>
    <t>R-711141501</t>
  </si>
  <si>
    <t>DODÁVKA A MONTÁŽ MOPOVÉ FÓLIE S ODVĚTRÁVACÍ LIŠTOU NAD ÚROVNI CHODNÍKU</t>
  </si>
  <si>
    <t>356,4*1,2</t>
  </si>
  <si>
    <t>C-998711101-0</t>
  </si>
  <si>
    <t>IZOL VODA PRESUN HMOT VYSKA -6M</t>
  </si>
  <si>
    <t>7,41+0,85</t>
  </si>
  <si>
    <t>C-998711194-0</t>
  </si>
  <si>
    <t>PRIPL ZVET PRESUN IZOL VODA DO 1000M</t>
  </si>
  <si>
    <t>C-998711199-0</t>
  </si>
  <si>
    <t>PRIPL ZVET PRESUN IZOL VODA ZKD 1000M</t>
  </si>
  <si>
    <t>(7,41+0,85)*15</t>
  </si>
  <si>
    <t>SKLADKOVNE NEBEZPECNY ODPAD - ODSTRANĚNÁ IZOLACE</t>
  </si>
  <si>
    <t>C-712300832-0</t>
  </si>
  <si>
    <t>ODSTR IZOL POVL STRECH PL 2 VRSTVY - FASÁDNÍ KRAKORCE - BALKÓNY</t>
  </si>
  <si>
    <t>IZOLACE PROTI VODĚ CELKEM</t>
  </si>
  <si>
    <t>oddíl 713</t>
  </si>
  <si>
    <t>Izolace tepelné:</t>
  </si>
  <si>
    <t>C-713121111-0</t>
  </si>
  <si>
    <t>OSAZ IZOL TEPEL PODLAH POLOZENIM 1VRS - TEP. IZOLACE PODLAH KRAKORCŮ</t>
  </si>
  <si>
    <t>22+3,3*3+2,1*6+3,8*2*3</t>
  </si>
  <si>
    <t>H-28372474-1</t>
  </si>
  <si>
    <t>DESKY IZOL TVRD TPD-PUR 30/40 TL 4CM</t>
  </si>
  <si>
    <t>67,3*1,2</t>
  </si>
  <si>
    <t>C-998713102-0</t>
  </si>
  <si>
    <t>IZOL TEPELNA PRESUN HMOT VYSKA -12M</t>
  </si>
  <si>
    <t>C-998713194-0</t>
  </si>
  <si>
    <t>PRIPL ZVETS PRESUN IZOL TEP DO 1000M</t>
  </si>
  <si>
    <t>C-998713199-0</t>
  </si>
  <si>
    <t>PRIPL ZVETS PRESUN IZOL TEP ZKD 1000M</t>
  </si>
  <si>
    <t>0,107*15</t>
  </si>
  <si>
    <t>IZOLACE TEPELNÉ CELKEM</t>
  </si>
  <si>
    <t>oddíl 764</t>
  </si>
  <si>
    <t>Konstrukce klempířské:</t>
  </si>
  <si>
    <t>C-764311821-0</t>
  </si>
  <si>
    <t>KLEMP DMTZ ZASTR HLAD 1000 30S 25M2</t>
  </si>
  <si>
    <t>C-764321821-0</t>
  </si>
  <si>
    <t>KLEMP DMTZ RIMSA NADRIMS 500 45S</t>
  </si>
  <si>
    <t>C-764331832-0</t>
  </si>
  <si>
    <t>KLEMP DMTZ LEM ZDI RS 250+330 45S-</t>
  </si>
  <si>
    <t>C-764410850-0</t>
  </si>
  <si>
    <t>KLEMP DMTZ PARAPETU RS 330</t>
  </si>
  <si>
    <t>C-764451804-0</t>
  </si>
  <si>
    <t>KLEMP DMTZ TRUB ODPAD 4HR 150</t>
  </si>
  <si>
    <t>C-764211521-0</t>
  </si>
  <si>
    <t>KLEMP TIZN ZASTR JEDN SVIT S 670 30S - STŘECHA KRAKOREC - DENISOVA</t>
  </si>
  <si>
    <t>C-764510550-0</t>
  </si>
  <si>
    <t>KLEMP POPLAST PZ  OPLECH PARAPET RS 330 - FASÁDA ULIČNÍ ČÁST</t>
  </si>
  <si>
    <t>C-764510570-0</t>
  </si>
  <si>
    <t>KLEMP POPLAST PZ OPLECH PARAPET RS 500 - FASÁDA - DVORNÍ ČÁST</t>
  </si>
  <si>
    <t>2*60</t>
  </si>
  <si>
    <t>C-764521550-0</t>
  </si>
  <si>
    <t>KLEMP POPLAST PZ OPLECH RIMS RS 330</t>
  </si>
  <si>
    <t>C-764554503-0</t>
  </si>
  <si>
    <t>KLEMP POPLAST. PZ TROUBY ODPAD KRUH D 120 DVORNÍ ČÁST FASÁDY</t>
  </si>
  <si>
    <t>R-76422001-0</t>
  </si>
  <si>
    <t>KLEMP SYSTÉMOVÁ OKAMPNICKA BALKONOVÝCH KRAKORCŮ LEPENÁ DO TMELE DLAŽBY- FASÁDA DVORNÍ A ULIČNI</t>
  </si>
  <si>
    <t>C-764430240-0</t>
  </si>
  <si>
    <t>KLEMP POPLAST PZ OPLECH ZDI RS 500</t>
  </si>
  <si>
    <t>C-764445210-0</t>
  </si>
  <si>
    <t>KLEMP PZ8 POPLAST DILATACE RS 400</t>
  </si>
  <si>
    <t>C-764252201-0</t>
  </si>
  <si>
    <t>KLEMP CU ZLAB PODOK PULKR RS 250</t>
  </si>
  <si>
    <t>C-998764102-0</t>
  </si>
  <si>
    <t>KONSTR KLEMPIR PRESUN HMOT VYSKA -12M</t>
  </si>
  <si>
    <t>C-998764194-0</t>
  </si>
  <si>
    <t>PRIPL ZVETS PRESUN KLEMPIR DO 1000M</t>
  </si>
  <si>
    <t>C-998764199-0</t>
  </si>
  <si>
    <t>PRIPL ZVETS PRESUN KLEMPIR ZKD 1000M</t>
  </si>
  <si>
    <t>6,858*15</t>
  </si>
  <si>
    <t>KONSTRUKCE KLEMPÍŘSKÉ CELKEM</t>
  </si>
  <si>
    <t>oddíl 766</t>
  </si>
  <si>
    <t>Konstrukce truhlářské:</t>
  </si>
  <si>
    <t>R-76661001-0</t>
  </si>
  <si>
    <t>T1 - D+M - DLE VÝPISU - 1.PP - 420/750 KYVNÉ S PÁKOVÝM OVLADAČEM</t>
  </si>
  <si>
    <t>R-76661002-0</t>
  </si>
  <si>
    <t>T2 - D+M - DLE VÝPISU - 1.NP - VÝKLADEC</t>
  </si>
  <si>
    <t>R-76661003-0</t>
  </si>
  <si>
    <t>T3 - D+M - DLE VÝPISU - 1.NP - VÝKLADEC S VSTUPEM - DENISOVA</t>
  </si>
  <si>
    <t xml:space="preserve">KS </t>
  </si>
  <si>
    <t>R-76661004-0</t>
  </si>
  <si>
    <t>T4 - D+M - DLE VÝPISU - 1.NP - VÝKLADEC S VSTUPEM - 28.ŘÍJNA</t>
  </si>
  <si>
    <t>R-76661005-0</t>
  </si>
  <si>
    <t>T5 - D+M - DLE VÝPISU - 1.NP - HLAVNÍ VSTUP - ROHOVÝ</t>
  </si>
  <si>
    <t>R-76661006-0</t>
  </si>
  <si>
    <t>T6 - D+M - DLE VÝPISU - 1.NP - HLAVNÍ VSTUP - ROHOVÝ  ZÁDVEŘÍ</t>
  </si>
  <si>
    <t>R-76661007-0</t>
  </si>
  <si>
    <t>T7 - D+M - DLE VÝPISU - 1.NP - VÝKLADEC - PODĚBRADOVA</t>
  </si>
  <si>
    <t>R-76661008-0</t>
  </si>
  <si>
    <t>T8 - D+M - DLE VÝPISU - 1.NP - VÝKLADEC S VSTUPEM - PODĚBRADOVA</t>
  </si>
  <si>
    <t>R-76661009-0</t>
  </si>
  <si>
    <t>T9 - D+M - DLE VÝPISU - 1.NP - VENKOVNÍ RÁM U SEKČNÍCH VRAT - PODĚBRADOVA</t>
  </si>
  <si>
    <t>R-76661010-0</t>
  </si>
  <si>
    <t>T10 - D+M - DLE VÝPISU - 1.NP - VSTUPNÍ DVEŘE S NADSVĚTLÍKEM  - PODĚBRADOVA</t>
  </si>
  <si>
    <t>R-76661011-0</t>
  </si>
  <si>
    <t>T11 - D+M - DLE VÝPISU - 1.NP - VÝKLADEC - PODĚBRADOVA</t>
  </si>
  <si>
    <t>R-76661012-0</t>
  </si>
  <si>
    <t>TP12- D+M - DLE VÝPISU - 1.NP - ZÁDVEŘÍ - PODĚBRADOVA - PROTIPOŽÁRNÍ INTERIÉROVÉ DVEŘE</t>
  </si>
  <si>
    <t>R-76661013-0</t>
  </si>
  <si>
    <t>TP13- D+M - DLE VÝPISU - 1.NP - ZÁDVEŘÍ - PODĚBRADOVA - PROTIPOŽÁRNÍ INTERIÉROVÉ DVEŘE</t>
  </si>
  <si>
    <t>R-76661014-0</t>
  </si>
  <si>
    <t>TP14- D+M - DLE VÝPISU - 1.NP - ZÁDVEŘÍ - PODĚBRADOVA -  INTERIÉROVÉ DVEŘE DVOUKŘÍDLÉ, KYVNÉ</t>
  </si>
  <si>
    <t>KONSTRUKCE TRUHLÁŘSKÉ CELKEM</t>
  </si>
  <si>
    <t>oddíl 767</t>
  </si>
  <si>
    <t>Kovové doplňkové konstrukce:</t>
  </si>
  <si>
    <t>C-767911130-0</t>
  </si>
  <si>
    <t>MTZ OPLOC STROJ PLETIVO V -200CM - DOČASNÉ OPLOCENÍVÝKOPU</t>
  </si>
  <si>
    <t>26,83+35,45+2,93+0,5*2</t>
  </si>
  <si>
    <t>C-767914830-0</t>
  </si>
  <si>
    <t>DMTZ OPLOCENI OCEL SLOUP V -200CM-DOČASNÉ OPLOCENÍ VÝKOPU</t>
  </si>
  <si>
    <t>C-767995102-0</t>
  </si>
  <si>
    <t>MTZ KDK ATYPU HMOTN JEDN DILU -10kg - ZPĚTNÁ MONTÁŽ ZÁBRADLÍ BALKÓNOVÝCH KRAKORCŮ . MŘÍŽÍ OKEN DVORNÍ ČÁST FASÁDY A OSTATTNÍCH DROBNÝCH PRVKŮ FASÝDY</t>
  </si>
  <si>
    <t>KG</t>
  </si>
  <si>
    <t>C-767996801-0</t>
  </si>
  <si>
    <t>DMTZ KDK ATYPU HMOTN JEDN DILU -50kg - DEMONTÁŽ ZÁBRADLÍ BALKÓNOVÝCH KRAKORCŮ . MŘÍŽÍ OKEN DVORNÍ ČÁST FASÁDY A OSTATNÍCH DROBNÝCH PRVKŮ FASÁDY</t>
  </si>
  <si>
    <t>R-76799000-0</t>
  </si>
  <si>
    <t>OPRAVA ZÁBRADLÍ Z HR TYČÍ A PLOCHÝCH TYČÍ PO DEMONTÁŽI V- 1,2M - ULIČNÍ FASÁDA A DVORNÍ FASÁDA</t>
  </si>
  <si>
    <t>(3,5+2)*3+(2,1+1,5)*6</t>
  </si>
  <si>
    <t>R-76799001-0</t>
  </si>
  <si>
    <t>OPRAVA MŘÍŽÍ Z HR TYČÍ A PLOCHÝCH TYČÍ PO DEMONTÁŽI - DVORNÍ FASÁDA</t>
  </si>
  <si>
    <t>R-76799002-0</t>
  </si>
  <si>
    <t>CHEMICKÁ KOTVA PRO OCEL. TYČ PRO ZNOVU UCHYCENÍ ZÁBRADLÍ A MŘÍŽÍ PŘED ZATEPLENÍM S NAVAŘENÍM</t>
  </si>
  <si>
    <t xml:space="preserve">R-76799003-0 </t>
  </si>
  <si>
    <t>CELKOVÁ OPRAVA SEKČNÍCH VRAT, MOTORICKÉ A MECHANICKÉ ČÁSTI VČ.NOVÝCH LAMEL</t>
  </si>
  <si>
    <t>R-76799004-0</t>
  </si>
  <si>
    <t>ČISTÍCÍ ZONA U ROHOVÉHO VSTUPU - ULOŽENA DO ZÁMKOVÉ DLAŽBY, HRUBÉ NEČISTOTY 1200/650</t>
  </si>
  <si>
    <t>R-76799005-0</t>
  </si>
  <si>
    <t>D+M - VĚTRACÍ MŘÍŽKY 300/300 DVORNÍ FASÁDA</t>
  </si>
  <si>
    <t>C-998767102-0</t>
  </si>
  <si>
    <t>KOVOVE D KONST PRESUN HMOT VYSKA -12M</t>
  </si>
  <si>
    <t>C-998767194-0</t>
  </si>
  <si>
    <t>PRIPL ZVET PRESUN KOVOVE DK DO 1000M</t>
  </si>
  <si>
    <t>C-998767199-0</t>
  </si>
  <si>
    <t>PRIPL ZVET PRESUN KOVOVE DK ZKD 1000M</t>
  </si>
  <si>
    <t>1,089*15</t>
  </si>
  <si>
    <t>KOVOVÉ DOPLŇKOVÉ KONSTRUKCE CELKEM</t>
  </si>
  <si>
    <t>oddíl 771</t>
  </si>
  <si>
    <t>Podlahy z dlaždic:</t>
  </si>
  <si>
    <t>C-771411013-0</t>
  </si>
  <si>
    <t>LEP+SPAR SOKL POROV ROV 150x150 - FLEXI TMEL VČ SPÁROVÁNÍ - BALKÓNOVÉ KRAKORCE - DVORNÍ A ULIČNÍ ČÁSTI</t>
  </si>
  <si>
    <t>9*2</t>
  </si>
  <si>
    <t>H-59761543-1</t>
  </si>
  <si>
    <t>DLAZ KER  LB OBJ SK 86 TL 9MM</t>
  </si>
  <si>
    <t>18*0,15*1,2</t>
  </si>
  <si>
    <t>C-771471013-0</t>
  </si>
  <si>
    <t>LEP+SPAR SOKL KERAM ROV 150x150 - PODLAHY BALKÓNŮ FASÁDY</t>
  </si>
  <si>
    <t>H-59764570-1</t>
  </si>
  <si>
    <t>DLAZ PROTISKLUZ A 150x150x11 3 - FLEXI. TMEL A SPÁRY - PODLAHY BALKONU</t>
  </si>
  <si>
    <t>45*1,2</t>
  </si>
  <si>
    <t>C-998771102-0</t>
  </si>
  <si>
    <t>DLAZBY PRESUN HMOT VYSKA -12M</t>
  </si>
  <si>
    <t>C-998771194-0</t>
  </si>
  <si>
    <t>PRIPL ZVETS PRESUN DLAZBY DO 1000M</t>
  </si>
  <si>
    <t>C-998771199-0</t>
  </si>
  <si>
    <t>PRIPL ZVETS PRESUN DLAZBY ZKD 1000M</t>
  </si>
  <si>
    <t>1,39*15</t>
  </si>
  <si>
    <t>PODLAHY Z DLAŽDIC CELKEM</t>
  </si>
  <si>
    <t>oddíl 783</t>
  </si>
  <si>
    <t>Nátěry:</t>
  </si>
  <si>
    <t>C-783201821-0</t>
  </si>
  <si>
    <t>ODSTRANENI NATERU KDK OPALENIM</t>
  </si>
  <si>
    <t>C-783225400-0</t>
  </si>
  <si>
    <t>NATER KDK SYNTET 2x+1xEMAIL+1xTMEL - ZÁBRADLÍ BALKÓNŮ A MŘÍŽE OKEN</t>
  </si>
  <si>
    <t>C-783893212-0</t>
  </si>
  <si>
    <t>NATER STEN HYDROFOB IMPR SILANOL 1,0L - TRANSTARENTNÍ NA UMĚLÝ KÁMEN</t>
  </si>
  <si>
    <t>NÁTĚRY CELKEM</t>
  </si>
  <si>
    <t>oddíl 784</t>
  </si>
  <si>
    <t>Malby:</t>
  </si>
  <si>
    <t>C-784451271-0</t>
  </si>
  <si>
    <t>MALBA 2xMALÍŘSKÉ SMĚSI  BILA MISTN V 3,8M - SUTERÉN - OBVODOVE ZDIVO</t>
  </si>
  <si>
    <t>MALBY CELKEM</t>
  </si>
  <si>
    <t>MONTÁŽNÍ PRÁCE:</t>
  </si>
  <si>
    <t>oddíl M21</t>
  </si>
  <si>
    <t>Montáže silnoproud:</t>
  </si>
  <si>
    <t>M2100001</t>
  </si>
  <si>
    <t>DEMONTÁŽ A ZPĚTNÁ MONTÁŽ HROMOSVODU - FASÁDNÍ ČÁST</t>
  </si>
  <si>
    <t>KC</t>
  </si>
  <si>
    <t>M2100003</t>
  </si>
  <si>
    <t>ÚPRAVY KABELŮ NA FASÁDĚ ULIČNÍ I DVORNÍ DLE POŽADAVKU STAVEBNÍKA</t>
  </si>
  <si>
    <t>M21</t>
  </si>
  <si>
    <t>MONTÁŽE SILNOPROUD CELKEM</t>
  </si>
  <si>
    <t>oddíl M24</t>
  </si>
  <si>
    <t>Montáže vzduchotechniky:</t>
  </si>
  <si>
    <t>M2400001</t>
  </si>
  <si>
    <t>DEMONTÁŽ A ZPĚTNÁ MONTÁŽ VZT JEDNOTEK NA BALKÓNECH A ÚPRAVA VÝUSTNÍHO POTRUBÍ NA DVORNÍ FASÁDĚ</t>
  </si>
  <si>
    <t>M24</t>
  </si>
  <si>
    <t>MONTÁŽE VZDUCHOTECHNIKY CELKEM</t>
  </si>
  <si>
    <t>oddíl M25</t>
  </si>
  <si>
    <t>Povrchová úprava zařízení při externích montážích:</t>
  </si>
  <si>
    <t>M2500001</t>
  </si>
  <si>
    <t>VÝTVARNÉ POJETÍ FASÁDY - DODAVATELSKÁ DOKUMENTACE NUTNÁ SOUČINNOST S DODAVATELEM STAVBY</t>
  </si>
  <si>
    <t>M2500002</t>
  </si>
  <si>
    <t>M25</t>
  </si>
  <si>
    <t>POVRCH. UPR. ZAR. PRI EX. MONT. CELKEM</t>
  </si>
  <si>
    <t>Základní rozpočtové náklady stavebního objektu celkem (bez DPH) :</t>
  </si>
  <si>
    <t>REKAPITULACE ROZPOČTU</t>
  </si>
  <si>
    <t>Oddíl</t>
  </si>
  <si>
    <t>Název oddílu / řemeslného oboru</t>
  </si>
  <si>
    <t>CENA BEZ DPH</t>
  </si>
  <si>
    <t>Celkem</t>
  </si>
  <si>
    <t>Zemní práce</t>
  </si>
  <si>
    <t>Svislé konstrukce</t>
  </si>
  <si>
    <t>Komunikace</t>
  </si>
  <si>
    <t>Úpravy povrchů vnitřní</t>
  </si>
  <si>
    <t>Úpravy povrchů vnější</t>
  </si>
  <si>
    <t>Podlahy</t>
  </si>
  <si>
    <t>Ostatní konstrukce a práce</t>
  </si>
  <si>
    <t>Lešení a stavební výtahy</t>
  </si>
  <si>
    <t>Bourání konstrukcí</t>
  </si>
  <si>
    <t>Přesun hmot</t>
  </si>
  <si>
    <t>HSV CELKEM</t>
  </si>
  <si>
    <t>Izolace proti vodě</t>
  </si>
  <si>
    <t>Izolace tepelné</t>
  </si>
  <si>
    <t>Konstrukce klempířské</t>
  </si>
  <si>
    <t>Konstrukce truhlářské</t>
  </si>
  <si>
    <t>Kovové doplňkové konstrukce</t>
  </si>
  <si>
    <t>Podlahy z dlaždic</t>
  </si>
  <si>
    <t>Nátěry</t>
  </si>
  <si>
    <t>Malby</t>
  </si>
  <si>
    <t>PSV CELKEM</t>
  </si>
  <si>
    <t>Montáže silnoproud</t>
  </si>
  <si>
    <t>Montáže vzduchotechniky</t>
  </si>
  <si>
    <t>Povrchová úprava zařízení při externích montážích</t>
  </si>
  <si>
    <t>MONTÁŽNÍ PRÁCE CELKEM</t>
  </si>
  <si>
    <t>Základní rozpočtové náklady stavebního objektu celkem</t>
  </si>
  <si>
    <t>KRYCÍ LIST ROZPOČTU</t>
  </si>
  <si>
    <t xml:space="preserve">Kód objektu: </t>
  </si>
  <si>
    <t xml:space="preserve">Název objektu: </t>
  </si>
  <si>
    <t xml:space="preserve">JKSO: </t>
  </si>
  <si>
    <t>Cenová úroveň:</t>
  </si>
  <si>
    <t>SO-01</t>
  </si>
  <si>
    <t/>
  </si>
  <si>
    <t xml:space="preserve">Kód stavby: </t>
  </si>
  <si>
    <t xml:space="preserve">Název stavby: </t>
  </si>
  <si>
    <t xml:space="preserve">SKP: </t>
  </si>
  <si>
    <t>Účelová M.J:</t>
  </si>
  <si>
    <t xml:space="preserve">Počet účel. měrných jednotek: </t>
  </si>
  <si>
    <t xml:space="preserve">Náklady na měrnou jednotku: </t>
  </si>
  <si>
    <t xml:space="preserve">Počet listů: </t>
  </si>
  <si>
    <t xml:space="preserve">Zakázkové číslo: </t>
  </si>
  <si>
    <t xml:space="preserve">Zpracovatel: </t>
  </si>
  <si>
    <t xml:space="preserve">Zhotovitel: </t>
  </si>
  <si>
    <t>ROZPOČTOVÉ NÁKLADY</t>
  </si>
  <si>
    <t>Základní rozpočtové náklady (ZRN)</t>
  </si>
  <si>
    <t>Vedlejší rozpočtové náklady (VRN)</t>
  </si>
  <si>
    <t>Dodávka celkem</t>
  </si>
  <si>
    <t>Montáž celkem</t>
  </si>
  <si>
    <t>Z</t>
  </si>
  <si>
    <t>HSV celkem</t>
  </si>
  <si>
    <t>R</t>
  </si>
  <si>
    <t>PSV celkem</t>
  </si>
  <si>
    <t>N</t>
  </si>
  <si>
    <t>Instalace</t>
  </si>
  <si>
    <t>:</t>
  </si>
  <si>
    <t>Montáže</t>
  </si>
  <si>
    <t>ZRN celkem</t>
  </si>
  <si>
    <t>I: Projektové práce</t>
  </si>
  <si>
    <t>II: Technologie</t>
  </si>
  <si>
    <t>VII: Mobiliář</t>
  </si>
  <si>
    <t>ZRN+I+II+VII</t>
  </si>
  <si>
    <t>Ztížené výrobní podmínky</t>
  </si>
  <si>
    <t>Oborová přirážka</t>
  </si>
  <si>
    <t>Přesun stavebních kapacit</t>
  </si>
  <si>
    <t>Mimostaveništní doprava</t>
  </si>
  <si>
    <t>Zařízení staveniště</t>
  </si>
  <si>
    <t>Provoz investora</t>
  </si>
  <si>
    <t>Kompletační činnost</t>
  </si>
  <si>
    <t>Ostatní VRN</t>
  </si>
  <si>
    <t>Rezerva</t>
  </si>
  <si>
    <t>Ostatní rozpočtové náklady (ORN)</t>
  </si>
  <si>
    <t>Doplňkové rozpočtové náklady (DRN)</t>
  </si>
  <si>
    <t>VRN celkem</t>
  </si>
  <si>
    <t>ORN celkem</t>
  </si>
  <si>
    <t>DRN celkem</t>
  </si>
  <si>
    <t>Náklady celkem</t>
  </si>
  <si>
    <t>Vypracoval</t>
  </si>
  <si>
    <t>Za zhotovitele</t>
  </si>
  <si>
    <t>Za objednatele</t>
  </si>
  <si>
    <t xml:space="preserve">Jméno: </t>
  </si>
  <si>
    <t xml:space="preserve">Datum: </t>
  </si>
  <si>
    <t xml:space="preserve">Podpis: </t>
  </si>
  <si>
    <t>Základ pro DPH</t>
  </si>
  <si>
    <t>%  činí :</t>
  </si>
  <si>
    <t>Kč</t>
  </si>
  <si>
    <t>DPH</t>
  </si>
  <si>
    <t>CENA ZA OBJEKT CELKEM VČETNĚ DPH:</t>
  </si>
  <si>
    <t>Poznámky:</t>
  </si>
  <si>
    <t xml:space="preserve">Stavba :  - OPRAVA FASÁDY A ZATEPLENÍ BUDOVY PŘ DPO </t>
  </si>
  <si>
    <t>Cenová úroveň : 2017/II</t>
  </si>
  <si>
    <t>Datum zpracování : 022018</t>
  </si>
  <si>
    <t>Datum zpracování : 02208</t>
  </si>
  <si>
    <t xml:space="preserve">OPRAVA FASÁDY A ZATEPLENÍ BUDOVY PŘ DPO </t>
  </si>
  <si>
    <t>2017/II</t>
  </si>
  <si>
    <t>Projektant: SPAN s.r.o.</t>
  </si>
  <si>
    <t>Objednatel: DPO a.s.</t>
  </si>
  <si>
    <t>0</t>
  </si>
  <si>
    <t>R-76661015-0</t>
  </si>
  <si>
    <t>FASÁDNÍ VÝPLŇ SCHODIŠŤOVÉHO PROSTORU , LOMENÉ OKNA, VNITŘNĚ DELĚNÁ, OTVÍRAVÉ PRVKY DLE STÁVAJÍCÍHO STAVU</t>
  </si>
  <si>
    <t>Soupis Vedlejších a Ostatních rozpočtových nákladů (dle §9 a§10 vyhlášky 230)</t>
  </si>
  <si>
    <t>Vedlejší náklady (dle §9 vyhlášky 230)</t>
  </si>
  <si>
    <t>P.č.</t>
  </si>
  <si>
    <t>Číslo položky</t>
  </si>
  <si>
    <t>MJ</t>
  </si>
  <si>
    <t>množství</t>
  </si>
  <si>
    <t>cena / MJ</t>
  </si>
  <si>
    <t>celkem (Kč)</t>
  </si>
  <si>
    <t>110001001</t>
  </si>
  <si>
    <t>kpl</t>
  </si>
  <si>
    <t>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 atd.</t>
  </si>
  <si>
    <t>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t>
  </si>
  <si>
    <t>Náklady zhotovitele spojené (po ukončení díla) s kompletním odstraněním zařízení staveniště vč. uvedení dotčených ploch do původního stavu.</t>
  </si>
  <si>
    <t>Provozní a územní vlivy</t>
  </si>
  <si>
    <t>Náklady související se ztíženými podmínkami při provádění díla v závislosti na okolním provozu (pro práce prováděné za nepřerušeného nebo omezeného provozu v dotčených objektech nebo samotném areálu) atd.</t>
  </si>
  <si>
    <t>Náklady na provizorní dopravní značení vč. jeho projednání a následného odstranění, čištění komunikací atd.</t>
  </si>
  <si>
    <t>110001003</t>
  </si>
  <si>
    <t>Vytyčení stavby a inženýrských sítí před zahájením stavby</t>
  </si>
  <si>
    <t>Náklady na vytyčení stavby a inženýrských sítí atd.</t>
  </si>
  <si>
    <t>110001004</t>
  </si>
  <si>
    <t>Zkoušky a revize</t>
  </si>
  <si>
    <t>Provedení zkoušek potřebných k provedení díla dle specifikace PD a TZ (zkoušky betonové směsi, výtažné a odtrhové zkoušky, další) vč. vystavení příslušných protokolů, náklady na veškeré potřebné revize atd.</t>
  </si>
  <si>
    <t>110001005</t>
  </si>
  <si>
    <t>Kompletační činnost, pojištění dodavatele</t>
  </si>
  <si>
    <t>Náklady zhotovitele související se zajištěním a provedením kompletního díla dle PD a souvisejících dokladů. Náklady na koordinaci subdodavatelů, pojištění zhotovitele atd.</t>
  </si>
  <si>
    <t>Celkem za</t>
  </si>
  <si>
    <t>Vedlejší rozpočtové náklady</t>
  </si>
  <si>
    <t>Ostatní náklady (dle §10 vyhlášky 230)</t>
  </si>
  <si>
    <t>111001001</t>
  </si>
  <si>
    <t>Geodetické zaměření dokončeného díla</t>
  </si>
  <si>
    <t>Náklady na geodetické zaměření dokončeného díla</t>
  </si>
  <si>
    <t>Dokumentace skutečného provedení stavby</t>
  </si>
  <si>
    <t>Náklady na vyhotovení dokumentace skutečného provedení stavby dle požadavků investora</t>
  </si>
  <si>
    <t>111001003</t>
  </si>
  <si>
    <t>Výrobní dokumentace prvků</t>
  </si>
  <si>
    <t>Náklady na vyhotovení veškeré potřebné výrobní dokumentace ocelových, zámečnických, truhlářských a ostatních výrobků, vzorky výrobků ,spolupráce s GPS</t>
  </si>
  <si>
    <t>111001004</t>
  </si>
  <si>
    <t>Publicita projektu</t>
  </si>
  <si>
    <t>Velkorozměrová informační tabule atd.</t>
  </si>
  <si>
    <t>Ostatní rozpočtové náklady</t>
  </si>
  <si>
    <t>SVĚTELNÉ REKLAMY (LOGO DPO) - DODAVATELSKÁ DOKUMENTACE NUTNÁ SOUČINNOST S DODAVATELEM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</si>
</sst>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28" x14ac:knownFonts="1">
    <font>
      <sz val="10"/>
      <color theme="1"/>
      <name val="Arial"/>
      <family val="2"/>
      <charset val="238"/>
    </font>
    <font>
      <sz val="11"/>
      <color theme="1"/>
      <name val="Calibri"/>
      <family val="2"/>
      <charset val="238"/>
      <scheme val="minor"/>
    </font>
    <font>
      <sz val="7"/>
      <color theme="1"/>
      <name val="Arial"/>
      <family val="2"/>
      <charset val="238"/>
    </font>
    <font>
      <i/>
      <sz val="7"/>
      <color theme="1"/>
      <name val="Arial"/>
      <family val="2"/>
      <charset val="238"/>
    </font>
    <font>
      <b/>
      <sz val="10"/>
      <color theme="1"/>
      <name val="Arial"/>
      <family val="2"/>
      <charset val="238"/>
    </font>
    <font>
      <sz val="8"/>
      <color theme="1"/>
      <name val="Arial"/>
      <family val="2"/>
      <charset val="238"/>
    </font>
    <font>
      <b/>
      <sz val="8"/>
      <color theme="1"/>
      <name val="Arial"/>
      <family val="2"/>
      <charset val="238"/>
    </font>
    <font>
      <sz val="7"/>
      <color indexed="8"/>
      <name val="Arial"/>
      <family val="2"/>
      <charset val="238"/>
    </font>
    <font>
      <sz val="7"/>
      <color indexed="21"/>
      <name val="Arial"/>
      <family val="2"/>
      <charset val="238"/>
    </font>
    <font>
      <b/>
      <sz val="14"/>
      <color theme="1"/>
      <name val="Arial"/>
      <family val="2"/>
      <charset val="238"/>
    </font>
    <font>
      <b/>
      <sz val="13"/>
      <color theme="1"/>
      <name val="Arial"/>
      <family val="2"/>
      <charset val="238"/>
    </font>
    <font>
      <b/>
      <sz val="11"/>
      <color theme="1"/>
      <name val="Arial"/>
      <family val="2"/>
      <charset val="238"/>
    </font>
    <font>
      <sz val="10"/>
      <name val="Arial CE"/>
      <family val="2"/>
      <charset val="238"/>
    </font>
    <font>
      <sz val="9"/>
      <name val="Arial"/>
      <family val="2"/>
      <charset val="238"/>
    </font>
    <font>
      <b/>
      <sz val="10"/>
      <name val="Arial"/>
      <family val="2"/>
      <charset val="238"/>
    </font>
    <font>
      <sz val="10"/>
      <name val="Arial"/>
      <family val="2"/>
      <charset val="238"/>
    </font>
    <font>
      <sz val="8"/>
      <name val="Arial"/>
      <family val="2"/>
      <charset val="238"/>
    </font>
    <font>
      <sz val="8"/>
      <color indexed="12"/>
      <name val="Arial"/>
      <family val="2"/>
      <charset val="238"/>
    </font>
    <font>
      <sz val="10"/>
      <color indexed="12"/>
      <name val="Arial"/>
      <family val="2"/>
      <charset val="238"/>
    </font>
    <font>
      <b/>
      <i/>
      <sz val="10"/>
      <name val="Arial"/>
      <family val="2"/>
      <charset val="238"/>
    </font>
    <font>
      <sz val="8"/>
      <color indexed="20"/>
      <name val="Arial"/>
      <family val="2"/>
      <charset val="238"/>
    </font>
    <font>
      <b/>
      <sz val="8"/>
      <name val="Arial"/>
      <family val="2"/>
      <charset val="238"/>
    </font>
    <font>
      <b/>
      <sz val="9"/>
      <name val="Arial"/>
      <family val="2"/>
      <charset val="238"/>
    </font>
    <font>
      <b/>
      <sz val="12"/>
      <color theme="1"/>
      <name val="Calibri"/>
      <family val="2"/>
      <charset val="238"/>
      <scheme val="minor"/>
    </font>
    <font>
      <sz val="8"/>
      <color rgb="FF002060"/>
      <name val="Arial"/>
      <family val="2"/>
      <charset val="238"/>
    </font>
    <font>
      <sz val="10"/>
      <color rgb="FF002060"/>
      <name val="Arial"/>
      <family val="2"/>
      <charset val="238"/>
    </font>
    <font>
      <sz val="12"/>
      <color theme="1"/>
      <name val="Calibri"/>
      <family val="2"/>
      <charset val="238"/>
      <scheme val="minor"/>
    </font>
    <font>
      <b/>
      <u/>
      <sz val="12"/>
      <color theme="1"/>
      <name val="Calibri"/>
      <family val="2"/>
      <charset val="238"/>
      <scheme val="minor"/>
    </font>
  </fonts>
  <fills count="4">
    <fill>
      <patternFill patternType="none"/>
    </fill>
    <fill>
      <patternFill patternType="gray125"/>
    </fill>
    <fill>
      <patternFill patternType="solid">
        <fgColor indexed="22"/>
        <bgColor indexed="64"/>
      </patternFill>
    </fill>
    <fill>
      <patternFill patternType="solid">
        <fgColor indexed="9"/>
        <bgColor indexed="40"/>
      </patternFill>
    </fill>
  </fills>
  <borders count="109">
    <border>
      <left/>
      <right/>
      <top/>
      <bottom/>
      <diagonal/>
    </border>
    <border>
      <left style="double">
        <color indexed="64"/>
      </left>
      <right/>
      <top style="double">
        <color indexed="64"/>
      </top>
      <bottom/>
      <diagonal/>
    </border>
    <border>
      <left style="double">
        <color indexed="64"/>
      </left>
      <right/>
      <top/>
      <bottom/>
      <diagonal/>
    </border>
    <border>
      <left/>
      <right style="double">
        <color indexed="64"/>
      </right>
      <top style="double">
        <color indexed="64"/>
      </top>
      <bottom/>
      <diagonal/>
    </border>
    <border>
      <left/>
      <right style="double">
        <color indexed="64"/>
      </right>
      <top/>
      <bottom/>
      <diagonal/>
    </border>
    <border>
      <left style="double">
        <color indexed="64"/>
      </left>
      <right/>
      <top style="thin">
        <color indexed="64"/>
      </top>
      <bottom style="double">
        <color indexed="64"/>
      </bottom>
      <diagonal/>
    </border>
    <border>
      <left style="thin">
        <color indexed="64"/>
      </left>
      <right/>
      <top style="double">
        <color indexed="64"/>
      </top>
      <bottom/>
      <diagonal/>
    </border>
    <border>
      <left style="thin">
        <color indexed="64"/>
      </left>
      <right/>
      <top/>
      <bottom/>
      <diagonal/>
    </border>
    <border>
      <left style="thin">
        <color indexed="64"/>
      </left>
      <right/>
      <top style="thin">
        <color indexed="64"/>
      </top>
      <bottom style="double">
        <color indexed="64"/>
      </bottom>
      <diagonal/>
    </border>
    <border>
      <left style="medium">
        <color indexed="64"/>
      </left>
      <right/>
      <top style="double">
        <color indexed="64"/>
      </top>
      <bottom/>
      <diagonal/>
    </border>
    <border>
      <left style="medium">
        <color indexed="64"/>
      </left>
      <right/>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hair">
        <color indexed="64"/>
      </right>
      <top style="thin">
        <color indexed="64"/>
      </top>
      <bottom style="double">
        <color indexed="64"/>
      </bottom>
      <diagonal/>
    </border>
    <border>
      <left style="medium">
        <color indexed="64"/>
      </left>
      <right style="hair">
        <color indexed="64"/>
      </right>
      <top style="thin">
        <color indexed="64"/>
      </top>
      <bottom/>
      <diagonal/>
    </border>
    <border>
      <left style="hair">
        <color indexed="64"/>
      </left>
      <right/>
      <top style="thin">
        <color indexed="64"/>
      </top>
      <bottom style="double">
        <color indexed="64"/>
      </bottom>
      <diagonal/>
    </border>
    <border>
      <left style="thin">
        <color indexed="64"/>
      </left>
      <right/>
      <top style="thin">
        <color indexed="64"/>
      </top>
      <bottom/>
      <diagonal/>
    </border>
    <border>
      <left style="thin">
        <color indexed="64"/>
      </left>
      <right style="hair">
        <color indexed="64"/>
      </right>
      <top style="thin">
        <color indexed="64"/>
      </top>
      <bottom style="double">
        <color indexed="64"/>
      </bottom>
      <diagonal/>
    </border>
    <border>
      <left style="thin">
        <color indexed="64"/>
      </left>
      <right style="hair">
        <color indexed="64"/>
      </right>
      <top style="thin">
        <color indexed="64"/>
      </top>
      <bottom/>
      <diagonal/>
    </border>
    <border>
      <left/>
      <right style="double">
        <color indexed="64"/>
      </right>
      <top style="thin">
        <color indexed="64"/>
      </top>
      <bottom/>
      <diagonal/>
    </border>
    <border>
      <left style="hair">
        <color indexed="64"/>
      </left>
      <right style="double">
        <color indexed="64"/>
      </right>
      <top style="thin">
        <color indexed="64"/>
      </top>
      <bottom style="double">
        <color indexed="64"/>
      </bottom>
      <diagonal/>
    </border>
    <border>
      <left style="medium">
        <color indexed="64"/>
      </left>
      <right style="hair">
        <color indexed="64"/>
      </right>
      <top style="double">
        <color indexed="64"/>
      </top>
      <bottom/>
      <diagonal/>
    </border>
    <border>
      <left style="hair">
        <color indexed="64"/>
      </left>
      <right style="thin">
        <color indexed="64"/>
      </right>
      <top style="double">
        <color indexed="64"/>
      </top>
      <bottom/>
      <diagonal/>
    </border>
    <border>
      <left style="thin">
        <color indexed="64"/>
      </left>
      <right style="hair">
        <color indexed="64"/>
      </right>
      <top style="double">
        <color indexed="64"/>
      </top>
      <bottom/>
      <diagonal/>
    </border>
    <border>
      <left style="hair">
        <color indexed="64"/>
      </left>
      <right style="medium">
        <color indexed="64"/>
      </right>
      <top style="double">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style="hair">
        <color indexed="64"/>
      </left>
      <right/>
      <top/>
      <bottom/>
      <diagonal/>
    </border>
    <border>
      <left style="hair">
        <color indexed="64"/>
      </left>
      <right style="thin">
        <color indexed="64"/>
      </right>
      <top/>
      <bottom/>
      <diagonal/>
    </border>
    <border>
      <left style="hair">
        <color indexed="64"/>
      </left>
      <right style="medium">
        <color indexed="64"/>
      </right>
      <top/>
      <bottom/>
      <diagonal/>
    </border>
    <border>
      <left/>
      <right style="thin">
        <color indexed="64"/>
      </right>
      <top/>
      <bottom/>
      <diagonal/>
    </border>
    <border>
      <left/>
      <right style="medium">
        <color indexed="64"/>
      </right>
      <top/>
      <bottom/>
      <diagonal/>
    </border>
    <border>
      <left style="medium">
        <color indexed="64"/>
      </left>
      <right style="hair">
        <color indexed="64"/>
      </right>
      <top/>
      <bottom/>
      <diagonal/>
    </border>
    <border>
      <left style="thin">
        <color indexed="64"/>
      </left>
      <right style="hair">
        <color indexed="64"/>
      </right>
      <top/>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64"/>
      </bottom>
      <diagonal/>
    </border>
    <border>
      <left style="hair">
        <color indexed="64"/>
      </left>
      <right style="medium">
        <color indexed="64"/>
      </right>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auto="1"/>
      </bottom>
      <diagonal/>
    </border>
    <border>
      <left/>
      <right style="thin">
        <color indexed="64"/>
      </right>
      <top style="thin">
        <color indexed="64"/>
      </top>
      <bottom style="thin">
        <color auto="1"/>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auto="1"/>
      </right>
      <top style="thin">
        <color indexed="64"/>
      </top>
      <bottom/>
      <diagonal/>
    </border>
    <border>
      <left/>
      <right style="medium">
        <color auto="1"/>
      </right>
      <top style="thin">
        <color indexed="64"/>
      </top>
      <bottom style="thin">
        <color auto="1"/>
      </bottom>
      <diagonal/>
    </border>
    <border>
      <left/>
      <right style="medium">
        <color auto="1"/>
      </right>
      <top style="thin">
        <color auto="1"/>
      </top>
      <bottom style="thin">
        <color indexed="64"/>
      </bottom>
      <diagonal/>
    </border>
    <border>
      <left/>
      <right style="medium">
        <color auto="1"/>
      </right>
      <top style="thin">
        <color indexed="64"/>
      </top>
      <bottom style="thin">
        <color indexed="64"/>
      </bottom>
      <diagonal/>
    </border>
    <border>
      <left/>
      <right style="medium">
        <color auto="1"/>
      </right>
      <top style="medium">
        <color indexed="64"/>
      </top>
      <bottom style="thin">
        <color indexed="64"/>
      </bottom>
      <diagonal/>
    </border>
    <border>
      <left/>
      <right style="medium">
        <color auto="1"/>
      </right>
      <top/>
      <bottom/>
      <diagonal/>
    </border>
    <border>
      <left style="medium">
        <color indexed="64"/>
      </left>
      <right/>
      <top style="medium">
        <color auto="1"/>
      </top>
      <bottom style="thin">
        <color indexed="64"/>
      </bottom>
      <diagonal/>
    </border>
    <border>
      <left/>
      <right style="thin">
        <color indexed="64"/>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top style="medium">
        <color auto="1"/>
      </top>
      <bottom style="thin">
        <color indexed="64"/>
      </bottom>
      <diagonal/>
    </border>
    <border>
      <left/>
      <right style="medium">
        <color auto="1"/>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0" fontId="1" fillId="0" borderId="0"/>
    <xf numFmtId="0" fontId="15" fillId="0" borderId="0" applyAlignment="0">
      <alignment vertical="top" wrapText="1"/>
      <protection locked="0"/>
    </xf>
    <xf numFmtId="0" fontId="12" fillId="0" borderId="0"/>
    <xf numFmtId="0" fontId="1" fillId="0" borderId="0"/>
    <xf numFmtId="0" fontId="1" fillId="0" borderId="0"/>
    <xf numFmtId="0" fontId="1" fillId="0" borderId="0"/>
    <xf numFmtId="0" fontId="1" fillId="0" borderId="0"/>
    <xf numFmtId="0" fontId="1" fillId="0" borderId="0"/>
  </cellStyleXfs>
  <cellXfs count="257">
    <xf numFmtId="0" fontId="0" fillId="0" borderId="0" xfId="0"/>
    <xf numFmtId="0" fontId="2" fillId="0" borderId="0" xfId="0" applyFont="1"/>
    <xf numFmtId="0" fontId="3" fillId="0" borderId="0" xfId="0" applyFont="1"/>
    <xf numFmtId="0" fontId="4" fillId="0" borderId="0" xfId="0" applyFont="1"/>
    <xf numFmtId="0" fontId="2" fillId="0" borderId="1" xfId="0" applyFont="1" applyBorder="1" applyAlignment="1">
      <alignment horizontal="center"/>
    </xf>
    <xf numFmtId="0" fontId="2" fillId="0" borderId="2" xfId="0" applyFont="1" applyBorder="1" applyAlignment="1">
      <alignment horizontal="center"/>
    </xf>
    <xf numFmtId="0" fontId="2" fillId="2" borderId="5" xfId="0" applyFont="1" applyFill="1" applyBorder="1" applyAlignment="1">
      <alignment horizontal="center"/>
    </xf>
    <xf numFmtId="0" fontId="2" fillId="2" borderId="8" xfId="0" applyFont="1" applyFill="1" applyBorder="1" applyAlignment="1">
      <alignment horizontal="center"/>
    </xf>
    <xf numFmtId="0" fontId="2" fillId="0" borderId="10" xfId="0" applyFont="1" applyBorder="1"/>
    <xf numFmtId="0" fontId="2" fillId="0" borderId="17" xfId="0" applyFont="1" applyBorder="1" applyAlignment="1">
      <alignment horizontal="center"/>
    </xf>
    <xf numFmtId="0" fontId="2" fillId="2" borderId="16" xfId="0" applyFont="1" applyFill="1" applyBorder="1" applyAlignment="1">
      <alignment horizontal="center"/>
    </xf>
    <xf numFmtId="0" fontId="2" fillId="0" borderId="14" xfId="0" applyFont="1" applyBorder="1" applyAlignment="1">
      <alignment horizontal="center"/>
    </xf>
    <xf numFmtId="0" fontId="2" fillId="2" borderId="18" xfId="0" applyFont="1" applyFill="1" applyBorder="1" applyAlignment="1">
      <alignment horizontal="center"/>
    </xf>
    <xf numFmtId="0" fontId="2" fillId="0" borderId="21" xfId="0" applyFont="1" applyBorder="1" applyAlignment="1">
      <alignment horizontal="center"/>
    </xf>
    <xf numFmtId="0" fontId="2" fillId="2" borderId="20" xfId="0" applyFont="1" applyFill="1" applyBorder="1" applyAlignment="1">
      <alignment horizontal="center"/>
    </xf>
    <xf numFmtId="0" fontId="2" fillId="0" borderId="22" xfId="0" applyFont="1" applyBorder="1" applyAlignment="1">
      <alignment horizontal="center"/>
    </xf>
    <xf numFmtId="0" fontId="2" fillId="2" borderId="23" xfId="0" applyFont="1" applyFill="1" applyBorder="1" applyAlignment="1">
      <alignment horizontal="center"/>
    </xf>
    <xf numFmtId="0" fontId="5" fillId="0" borderId="0" xfId="0" applyFont="1"/>
    <xf numFmtId="0" fontId="6" fillId="0" borderId="0" xfId="0" applyFont="1"/>
    <xf numFmtId="0" fontId="6" fillId="0" borderId="6" xfId="0" applyFont="1" applyBorder="1"/>
    <xf numFmtId="0" fontId="6" fillId="0" borderId="9" xfId="0" applyFont="1" applyBorder="1"/>
    <xf numFmtId="0" fontId="6" fillId="0" borderId="6" xfId="0" applyFont="1" applyBorder="1" applyAlignment="1">
      <alignment vertical="center"/>
    </xf>
    <xf numFmtId="0" fontId="6" fillId="0" borderId="24" xfId="0" applyFont="1" applyBorder="1"/>
    <xf numFmtId="0" fontId="6" fillId="0" borderId="25" xfId="0" applyFont="1" applyBorder="1"/>
    <xf numFmtId="0" fontId="6" fillId="0" borderId="26" xfId="0" applyFont="1" applyBorder="1"/>
    <xf numFmtId="0" fontId="6" fillId="0" borderId="27" xfId="0" applyFont="1" applyBorder="1"/>
    <xf numFmtId="0" fontId="0" fillId="0" borderId="14" xfId="0" applyBorder="1"/>
    <xf numFmtId="0" fontId="6" fillId="0" borderId="14" xfId="0" applyFont="1" applyBorder="1"/>
    <xf numFmtId="0" fontId="6" fillId="0" borderId="19" xfId="0" applyFont="1" applyBorder="1"/>
    <xf numFmtId="0" fontId="6" fillId="0" borderId="13" xfId="0" applyFont="1" applyBorder="1"/>
    <xf numFmtId="0" fontId="6" fillId="0" borderId="19" xfId="0" applyFont="1" applyBorder="1" applyAlignment="1">
      <alignment horizontal="right" vertical="center"/>
    </xf>
    <xf numFmtId="0" fontId="6" fillId="0" borderId="19" xfId="0" applyFont="1" applyBorder="1" applyAlignment="1">
      <alignment horizontal="left" vertical="center"/>
    </xf>
    <xf numFmtId="0" fontId="6" fillId="0" borderId="17" xfId="0" applyFont="1" applyBorder="1"/>
    <xf numFmtId="0" fontId="6" fillId="0" borderId="28" xfId="0" applyFont="1" applyBorder="1"/>
    <xf numFmtId="0" fontId="6" fillId="0" borderId="21" xfId="0" applyFont="1" applyBorder="1"/>
    <xf numFmtId="0" fontId="6" fillId="0" borderId="29" xfId="0" applyFont="1" applyBorder="1"/>
    <xf numFmtId="0" fontId="2" fillId="0" borderId="10" xfId="0" applyFont="1" applyBorder="1" applyAlignment="1">
      <alignment horizontal="right" vertical="center"/>
    </xf>
    <xf numFmtId="0" fontId="2" fillId="0" borderId="7" xfId="0" applyFont="1" applyBorder="1" applyAlignment="1">
      <alignment vertical="center"/>
    </xf>
    <xf numFmtId="0" fontId="2" fillId="0" borderId="7" xfId="0" applyFont="1" applyBorder="1" applyAlignment="1">
      <alignment horizontal="left" vertical="center"/>
    </xf>
    <xf numFmtId="0" fontId="2" fillId="0" borderId="7" xfId="0" applyFont="1" applyBorder="1" applyAlignment="1">
      <alignment horizontal="left" vertical="center" wrapText="1"/>
    </xf>
    <xf numFmtId="0" fontId="7" fillId="0" borderId="7" xfId="0" applyFont="1" applyBorder="1" applyAlignment="1">
      <alignment horizontal="center" vertical="center"/>
    </xf>
    <xf numFmtId="4" fontId="2" fillId="0" borderId="7" xfId="0" applyNumberFormat="1" applyFont="1" applyBorder="1" applyAlignment="1">
      <alignment vertical="center"/>
    </xf>
    <xf numFmtId="164" fontId="2" fillId="0" borderId="10" xfId="0" applyNumberFormat="1" applyFont="1" applyBorder="1" applyAlignment="1">
      <alignment vertical="center"/>
    </xf>
    <xf numFmtId="164" fontId="2" fillId="0" borderId="30" xfId="0" applyNumberFormat="1" applyFont="1" applyBorder="1" applyAlignment="1">
      <alignment vertical="center"/>
    </xf>
    <xf numFmtId="164" fontId="2" fillId="0" borderId="7" xfId="0" applyNumberFormat="1" applyFont="1" applyBorder="1" applyAlignment="1">
      <alignment vertical="center"/>
    </xf>
    <xf numFmtId="165" fontId="2" fillId="0" borderId="7" xfId="0" applyNumberFormat="1" applyFont="1" applyBorder="1" applyAlignment="1">
      <alignment vertical="center"/>
    </xf>
    <xf numFmtId="165" fontId="2" fillId="0" borderId="32" xfId="0" applyNumberFormat="1" applyFont="1" applyBorder="1" applyAlignment="1">
      <alignment vertical="center"/>
    </xf>
    <xf numFmtId="0" fontId="8" fillId="0" borderId="7" xfId="0" applyFont="1" applyBorder="1" applyAlignment="1">
      <alignment horizontal="right" vertical="top"/>
    </xf>
    <xf numFmtId="3" fontId="2" fillId="0" borderId="7" xfId="0" applyNumberFormat="1" applyFont="1" applyBorder="1" applyAlignment="1">
      <alignment vertical="center"/>
    </xf>
    <xf numFmtId="0" fontId="6" fillId="2" borderId="10" xfId="0" applyFont="1" applyFill="1" applyBorder="1"/>
    <xf numFmtId="0" fontId="6" fillId="2" borderId="7" xfId="0" applyFont="1" applyFill="1" applyBorder="1"/>
    <xf numFmtId="0" fontId="6" fillId="2" borderId="7" xfId="0" applyFont="1" applyFill="1" applyBorder="1" applyAlignment="1">
      <alignment horizontal="right" vertical="center"/>
    </xf>
    <xf numFmtId="0" fontId="6" fillId="2" borderId="7" xfId="0" applyFont="1" applyFill="1" applyBorder="1" applyAlignment="1">
      <alignment horizontal="left" vertical="center"/>
    </xf>
    <xf numFmtId="0" fontId="6" fillId="2" borderId="35" xfId="0" applyFont="1" applyFill="1" applyBorder="1"/>
    <xf numFmtId="0" fontId="6" fillId="2" borderId="36" xfId="0" applyFont="1" applyFill="1" applyBorder="1"/>
    <xf numFmtId="164" fontId="6" fillId="2" borderId="31" xfId="0" applyNumberFormat="1" applyFont="1" applyFill="1" applyBorder="1"/>
    <xf numFmtId="165" fontId="6" fillId="2" borderId="32" xfId="0" applyNumberFormat="1" applyFont="1" applyFill="1" applyBorder="1"/>
    <xf numFmtId="0" fontId="6" fillId="2" borderId="37" xfId="0" applyFont="1" applyFill="1" applyBorder="1"/>
    <xf numFmtId="0" fontId="6" fillId="2" borderId="38" xfId="0" applyFont="1" applyFill="1" applyBorder="1" applyAlignment="1">
      <alignment horizontal="right" vertical="center"/>
    </xf>
    <xf numFmtId="0" fontId="6" fillId="2" borderId="38" xfId="0" applyFont="1" applyFill="1" applyBorder="1" applyAlignment="1">
      <alignment horizontal="left" vertical="center"/>
    </xf>
    <xf numFmtId="0" fontId="6" fillId="2" borderId="38" xfId="0" applyFont="1" applyFill="1" applyBorder="1"/>
    <xf numFmtId="0" fontId="6" fillId="2" borderId="39" xfId="0" applyFont="1" applyFill="1" applyBorder="1"/>
    <xf numFmtId="164" fontId="6" fillId="2" borderId="40" xfId="0" applyNumberFormat="1" applyFont="1" applyFill="1" applyBorder="1"/>
    <xf numFmtId="0" fontId="6" fillId="2" borderId="41" xfId="0" applyFont="1" applyFill="1" applyBorder="1"/>
    <xf numFmtId="164" fontId="6" fillId="2" borderId="42" xfId="0" applyNumberFormat="1" applyFont="1" applyFill="1" applyBorder="1"/>
    <xf numFmtId="165" fontId="6" fillId="2" borderId="43" xfId="0" applyNumberFormat="1" applyFont="1" applyFill="1" applyBorder="1"/>
    <xf numFmtId="164" fontId="6" fillId="2" borderId="0" xfId="0" applyNumberFormat="1" applyFont="1" applyFill="1" applyBorder="1"/>
    <xf numFmtId="0" fontId="0" fillId="0" borderId="44" xfId="0" applyBorder="1"/>
    <xf numFmtId="0" fontId="0" fillId="0" borderId="50" xfId="0" applyBorder="1"/>
    <xf numFmtId="0" fontId="0" fillId="2" borderId="54" xfId="0" applyFill="1" applyBorder="1"/>
    <xf numFmtId="0" fontId="0" fillId="2" borderId="55" xfId="0" applyFill="1" applyBorder="1"/>
    <xf numFmtId="0" fontId="0" fillId="2" borderId="56" xfId="0" applyFill="1" applyBorder="1"/>
    <xf numFmtId="0" fontId="6" fillId="2" borderId="56" xfId="0" applyFont="1" applyFill="1" applyBorder="1" applyAlignment="1">
      <alignment vertical="center"/>
    </xf>
    <xf numFmtId="3" fontId="6" fillId="2" borderId="57" xfId="0" applyNumberFormat="1" applyFont="1" applyFill="1" applyBorder="1" applyAlignment="1">
      <alignment vertical="center"/>
    </xf>
    <xf numFmtId="0" fontId="2" fillId="0" borderId="62" xfId="0" applyFont="1" applyBorder="1" applyAlignment="1">
      <alignment horizontal="center" vertical="center"/>
    </xf>
    <xf numFmtId="0" fontId="2" fillId="0" borderId="69" xfId="0" applyFont="1" applyBorder="1" applyAlignment="1">
      <alignment horizontal="center" vertical="center"/>
    </xf>
    <xf numFmtId="0" fontId="2" fillId="0" borderId="63" xfId="0" applyFont="1" applyBorder="1" applyAlignment="1">
      <alignment horizontal="center" vertical="center"/>
    </xf>
    <xf numFmtId="0" fontId="0" fillId="0" borderId="71" xfId="0" applyBorder="1"/>
    <xf numFmtId="0" fontId="5" fillId="0" borderId="70" xfId="0" applyFont="1" applyBorder="1"/>
    <xf numFmtId="0" fontId="5" fillId="0" borderId="52" xfId="0" applyFont="1" applyBorder="1"/>
    <xf numFmtId="0" fontId="5" fillId="0" borderId="67" xfId="0" applyFont="1" applyBorder="1"/>
    <xf numFmtId="0" fontId="6" fillId="0" borderId="52" xfId="0" applyFont="1" applyBorder="1" applyAlignment="1">
      <alignment horizontal="left" vertical="center"/>
    </xf>
    <xf numFmtId="0" fontId="0" fillId="0" borderId="72" xfId="0" applyBorder="1"/>
    <xf numFmtId="0" fontId="6" fillId="0" borderId="13" xfId="0" applyFont="1" applyBorder="1" applyAlignment="1">
      <alignment horizontal="right" vertical="center"/>
    </xf>
    <xf numFmtId="3" fontId="5" fillId="0" borderId="19" xfId="0" applyNumberFormat="1" applyFont="1" applyBorder="1" applyAlignment="1">
      <alignment vertical="center"/>
    </xf>
    <xf numFmtId="3" fontId="6" fillId="0" borderId="73" xfId="0" applyNumberFormat="1" applyFont="1" applyBorder="1" applyAlignment="1">
      <alignment vertical="center"/>
    </xf>
    <xf numFmtId="0" fontId="6" fillId="0" borderId="10" xfId="0" applyFont="1" applyBorder="1" applyAlignment="1">
      <alignment horizontal="right" vertical="center"/>
    </xf>
    <xf numFmtId="0" fontId="6" fillId="0" borderId="7" xfId="0" applyFont="1" applyBorder="1" applyAlignment="1">
      <alignment horizontal="left" vertical="center"/>
    </xf>
    <xf numFmtId="3" fontId="5" fillId="0" borderId="7" xfId="0" applyNumberFormat="1" applyFont="1" applyBorder="1" applyAlignment="1">
      <alignment vertical="center"/>
    </xf>
    <xf numFmtId="3" fontId="6" fillId="0" borderId="74" xfId="0" applyNumberFormat="1" applyFont="1" applyBorder="1" applyAlignment="1">
      <alignment vertical="center"/>
    </xf>
    <xf numFmtId="0" fontId="6" fillId="2" borderId="78" xfId="0" applyFont="1" applyFill="1" applyBorder="1" applyAlignment="1">
      <alignment horizontal="right" vertical="center"/>
    </xf>
    <xf numFmtId="0" fontId="6" fillId="2" borderId="68" xfId="0" applyFont="1" applyFill="1" applyBorder="1" applyAlignment="1">
      <alignment horizontal="left" vertical="center"/>
    </xf>
    <xf numFmtId="3" fontId="6" fillId="2" borderId="68" xfId="0" applyNumberFormat="1" applyFont="1" applyFill="1" applyBorder="1" applyAlignment="1">
      <alignment vertical="center"/>
    </xf>
    <xf numFmtId="3" fontId="6" fillId="2" borderId="80" xfId="0" applyNumberFormat="1" applyFont="1" applyFill="1" applyBorder="1" applyAlignment="1">
      <alignment vertical="center"/>
    </xf>
    <xf numFmtId="0" fontId="5" fillId="2" borderId="81" xfId="0" applyFont="1" applyFill="1" applyBorder="1"/>
    <xf numFmtId="0" fontId="6" fillId="2" borderId="57" xfId="0" applyFont="1" applyFill="1" applyBorder="1" applyAlignment="1">
      <alignment horizontal="left" vertical="center"/>
    </xf>
    <xf numFmtId="3" fontId="6" fillId="2" borderId="82" xfId="0" applyNumberFormat="1" applyFont="1" applyFill="1" applyBorder="1" applyAlignment="1">
      <alignment vertical="center"/>
    </xf>
    <xf numFmtId="49" fontId="0" fillId="0" borderId="34" xfId="0" applyNumberFormat="1" applyBorder="1" applyAlignment="1">
      <alignment horizontal="center"/>
    </xf>
    <xf numFmtId="0" fontId="0" fillId="0" borderId="72" xfId="0" applyBorder="1" applyAlignment="1">
      <alignment horizontal="center"/>
    </xf>
    <xf numFmtId="3" fontId="0" fillId="0" borderId="72" xfId="0" applyNumberFormat="1" applyBorder="1"/>
    <xf numFmtId="49" fontId="0" fillId="0" borderId="72" xfId="0" applyNumberFormat="1" applyBorder="1" applyAlignment="1">
      <alignment horizontal="right"/>
    </xf>
    <xf numFmtId="0" fontId="0" fillId="0" borderId="87" xfId="0" applyBorder="1"/>
    <xf numFmtId="0" fontId="0" fillId="0" borderId="83" xfId="0" applyBorder="1"/>
    <xf numFmtId="0" fontId="0" fillId="0" borderId="84" xfId="0" applyBorder="1"/>
    <xf numFmtId="0" fontId="0" fillId="0" borderId="76" xfId="0" applyBorder="1" applyAlignment="1">
      <alignment horizontal="right" vertical="top"/>
    </xf>
    <xf numFmtId="0" fontId="0" fillId="0" borderId="88" xfId="0" applyBorder="1" applyAlignment="1">
      <alignment horizontal="right" vertical="top"/>
    </xf>
    <xf numFmtId="0" fontId="0" fillId="0" borderId="89" xfId="0" applyBorder="1" applyAlignment="1">
      <alignment horizontal="center"/>
    </xf>
    <xf numFmtId="0" fontId="0" fillId="0" borderId="90" xfId="0" applyBorder="1" applyAlignment="1">
      <alignment horizontal="right" vertical="top"/>
    </xf>
    <xf numFmtId="0" fontId="0" fillId="0" borderId="91" xfId="0" applyBorder="1" applyAlignment="1">
      <alignment horizontal="center"/>
    </xf>
    <xf numFmtId="0" fontId="0" fillId="0" borderId="84" xfId="0" applyBorder="1" applyAlignment="1">
      <alignment horizontal="center"/>
    </xf>
    <xf numFmtId="0" fontId="0" fillId="0" borderId="14" xfId="0" applyBorder="1" applyAlignment="1">
      <alignment horizontal="right" vertical="top"/>
    </xf>
    <xf numFmtId="0" fontId="0" fillId="0" borderId="45" xfId="0" applyBorder="1" applyAlignment="1">
      <alignment horizontal="center"/>
    </xf>
    <xf numFmtId="0" fontId="0" fillId="0" borderId="93" xfId="0" applyBorder="1"/>
    <xf numFmtId="3" fontId="0" fillId="0" borderId="95" xfId="0" applyNumberFormat="1" applyBorder="1" applyAlignment="1">
      <alignment horizontal="right" vertical="top"/>
    </xf>
    <xf numFmtId="3" fontId="0" fillId="0" borderId="96" xfId="0" applyNumberFormat="1" applyBorder="1" applyAlignment="1">
      <alignment horizontal="right" vertical="top"/>
    </xf>
    <xf numFmtId="3" fontId="0" fillId="0" borderId="97" xfId="0" applyNumberFormat="1" applyBorder="1" applyAlignment="1">
      <alignment horizontal="right" vertical="top"/>
    </xf>
    <xf numFmtId="3" fontId="0" fillId="0" borderId="94" xfId="0" applyNumberFormat="1" applyBorder="1" applyAlignment="1">
      <alignment horizontal="right" vertical="top"/>
    </xf>
    <xf numFmtId="3" fontId="0" fillId="0" borderId="77" xfId="0" applyNumberFormat="1" applyBorder="1" applyAlignment="1">
      <alignment horizontal="right" vertical="top"/>
    </xf>
    <xf numFmtId="3" fontId="0" fillId="0" borderId="60" xfId="0" applyNumberFormat="1" applyBorder="1" applyAlignment="1">
      <alignment horizontal="right" vertical="top"/>
    </xf>
    <xf numFmtId="3" fontId="0" fillId="0" borderId="34" xfId="0" applyNumberFormat="1" applyBorder="1" applyAlignment="1">
      <alignment horizontal="right" vertical="top"/>
    </xf>
    <xf numFmtId="3" fontId="4" fillId="0" borderId="50" xfId="0" applyNumberFormat="1" applyFont="1" applyBorder="1" applyAlignment="1">
      <alignment horizontal="right" vertical="top"/>
    </xf>
    <xf numFmtId="0" fontId="0" fillId="0" borderId="98" xfId="0" applyBorder="1"/>
    <xf numFmtId="164" fontId="0" fillId="0" borderId="51" xfId="0" applyNumberFormat="1" applyBorder="1" applyAlignment="1">
      <alignment horizontal="right"/>
    </xf>
    <xf numFmtId="0" fontId="0" fillId="0" borderId="97" xfId="0" applyBorder="1"/>
    <xf numFmtId="164" fontId="0" fillId="0" borderId="76" xfId="0" applyNumberFormat="1" applyBorder="1" applyAlignment="1">
      <alignment horizontal="right"/>
    </xf>
    <xf numFmtId="0" fontId="0" fillId="2" borderId="105" xfId="0" applyFill="1" applyBorder="1" applyAlignment="1">
      <alignment horizontal="left" vertical="center"/>
    </xf>
    <xf numFmtId="164" fontId="2" fillId="0" borderId="0" xfId="0" applyNumberFormat="1" applyFont="1" applyBorder="1" applyAlignment="1">
      <alignment vertical="center"/>
    </xf>
    <xf numFmtId="0" fontId="27" fillId="0" borderId="0" xfId="0" applyFont="1"/>
    <xf numFmtId="0" fontId="26" fillId="0" borderId="0" xfId="0" applyFont="1"/>
    <xf numFmtId="49" fontId="13" fillId="2" borderId="87" xfId="3" applyNumberFormat="1" applyFont="1" applyFill="1" applyBorder="1"/>
    <xf numFmtId="0" fontId="13" fillId="2" borderId="91" xfId="3" applyFont="1" applyFill="1" applyBorder="1" applyAlignment="1">
      <alignment horizontal="center"/>
    </xf>
    <xf numFmtId="0" fontId="13" fillId="2" borderId="91" xfId="3" applyNumberFormat="1" applyFont="1" applyFill="1" applyBorder="1" applyAlignment="1">
      <alignment horizontal="center"/>
    </xf>
    <xf numFmtId="0" fontId="13" fillId="2" borderId="87" xfId="3" applyFont="1" applyFill="1" applyBorder="1" applyAlignment="1">
      <alignment horizontal="center"/>
    </xf>
    <xf numFmtId="0" fontId="16" fillId="0" borderId="106" xfId="3" applyFont="1" applyBorder="1" applyAlignment="1">
      <alignment horizontal="center" vertical="top"/>
    </xf>
    <xf numFmtId="49" fontId="16" fillId="0" borderId="106" xfId="3" applyNumberFormat="1" applyFont="1" applyBorder="1" applyAlignment="1">
      <alignment horizontal="left" vertical="top"/>
    </xf>
    <xf numFmtId="49" fontId="16" fillId="0" borderId="106" xfId="3" applyNumberFormat="1" applyFont="1" applyBorder="1" applyAlignment="1">
      <alignment horizontal="center" shrinkToFit="1"/>
    </xf>
    <xf numFmtId="4" fontId="16" fillId="0" borderId="106" xfId="3" applyNumberFormat="1" applyFont="1" applyBorder="1" applyAlignment="1">
      <alignment horizontal="right"/>
    </xf>
    <xf numFmtId="4" fontId="16" fillId="0" borderId="106" xfId="3" applyNumberFormat="1" applyFont="1" applyBorder="1"/>
    <xf numFmtId="0" fontId="13" fillId="0" borderId="107" xfId="3" applyFont="1" applyBorder="1" applyAlignment="1">
      <alignment horizontal="center"/>
    </xf>
    <xf numFmtId="49" fontId="13" fillId="0" borderId="107" xfId="3" applyNumberFormat="1" applyFont="1" applyBorder="1" applyAlignment="1">
      <alignment horizontal="right"/>
    </xf>
    <xf numFmtId="0" fontId="17" fillId="3" borderId="7" xfId="3" applyFont="1" applyFill="1" applyBorder="1" applyAlignment="1">
      <alignment horizontal="left" wrapText="1"/>
    </xf>
    <xf numFmtId="0" fontId="15" fillId="2" borderId="87" xfId="3" applyFont="1" applyFill="1" applyBorder="1" applyAlignment="1">
      <alignment horizontal="center"/>
    </xf>
    <xf numFmtId="49" fontId="19" fillId="2" borderId="87" xfId="3" applyNumberFormat="1" applyFont="1" applyFill="1" applyBorder="1" applyAlignment="1">
      <alignment horizontal="left"/>
    </xf>
    <xf numFmtId="0" fontId="19" fillId="2" borderId="85" xfId="3" applyFont="1" applyFill="1" applyBorder="1"/>
    <xf numFmtId="0" fontId="15" fillId="2" borderId="90" xfId="3" applyFont="1" applyFill="1" applyBorder="1" applyAlignment="1">
      <alignment horizontal="center"/>
    </xf>
    <xf numFmtId="4" fontId="15" fillId="2" borderId="90" xfId="3" applyNumberFormat="1" applyFont="1" applyFill="1" applyBorder="1" applyAlignment="1">
      <alignment horizontal="right"/>
    </xf>
    <xf numFmtId="4" fontId="15" fillId="2" borderId="91" xfId="3" applyNumberFormat="1" applyFont="1" applyFill="1" applyBorder="1" applyAlignment="1">
      <alignment horizontal="right"/>
    </xf>
    <xf numFmtId="4" fontId="14" fillId="2" borderId="87" xfId="3" applyNumberFormat="1" applyFont="1" applyFill="1" applyBorder="1"/>
    <xf numFmtId="0" fontId="20" fillId="0" borderId="107" xfId="2" applyFont="1" applyFill="1" applyBorder="1" applyAlignment="1" applyProtection="1">
      <alignment horizontal="left" vertical="center" wrapText="1"/>
    </xf>
    <xf numFmtId="0" fontId="17" fillId="3" borderId="107" xfId="3" applyFont="1" applyFill="1" applyBorder="1" applyAlignment="1">
      <alignment horizontal="left" wrapText="1"/>
    </xf>
    <xf numFmtId="0" fontId="17" fillId="3" borderId="0" xfId="3" applyFont="1" applyFill="1" applyBorder="1" applyAlignment="1">
      <alignment horizontal="left" wrapText="1"/>
    </xf>
    <xf numFmtId="0" fontId="16" fillId="0" borderId="14" xfId="2" applyFont="1" applyFill="1" applyBorder="1" applyAlignment="1" applyProtection="1">
      <alignment horizontal="left" vertical="center"/>
    </xf>
    <xf numFmtId="0" fontId="20" fillId="0" borderId="7" xfId="2" applyFont="1" applyFill="1" applyBorder="1" applyAlignment="1" applyProtection="1">
      <alignment horizontal="left" vertical="center" wrapText="1"/>
    </xf>
    <xf numFmtId="0" fontId="17" fillId="3" borderId="33" xfId="3" applyFont="1" applyFill="1" applyBorder="1" applyAlignment="1">
      <alignment horizontal="left" wrapText="1"/>
    </xf>
    <xf numFmtId="4" fontId="17" fillId="3" borderId="107" xfId="3" applyNumberFormat="1" applyFont="1" applyFill="1" applyBorder="1" applyAlignment="1">
      <alignment horizontal="right" wrapText="1"/>
    </xf>
    <xf numFmtId="4" fontId="16" fillId="0" borderId="14" xfId="3" applyNumberFormat="1" applyFont="1" applyBorder="1" applyAlignment="1">
      <alignment horizontal="right"/>
    </xf>
    <xf numFmtId="49" fontId="16" fillId="0" borderId="19" xfId="3" applyNumberFormat="1" applyFont="1" applyBorder="1" applyAlignment="1">
      <alignment horizontal="center" shrinkToFit="1"/>
    </xf>
    <xf numFmtId="4" fontId="16" fillId="0" borderId="45" xfId="3" applyNumberFormat="1" applyFont="1" applyBorder="1" applyAlignment="1">
      <alignment horizontal="right"/>
    </xf>
    <xf numFmtId="49" fontId="16" fillId="0" borderId="19" xfId="3" applyNumberFormat="1" applyFont="1" applyBorder="1" applyAlignment="1">
      <alignment horizontal="left" vertical="top"/>
    </xf>
    <xf numFmtId="49" fontId="13" fillId="0" borderId="7" xfId="3" applyNumberFormat="1" applyFont="1" applyBorder="1" applyAlignment="1">
      <alignment horizontal="right"/>
    </xf>
    <xf numFmtId="4" fontId="17" fillId="3" borderId="33" xfId="3" applyNumberFormat="1" applyFont="1" applyFill="1" applyBorder="1" applyAlignment="1">
      <alignment horizontal="right" wrapText="1"/>
    </xf>
    <xf numFmtId="4" fontId="22" fillId="2" borderId="87" xfId="3" applyNumberFormat="1" applyFont="1" applyFill="1" applyBorder="1"/>
    <xf numFmtId="0" fontId="23" fillId="0" borderId="0" xfId="0" applyFont="1"/>
    <xf numFmtId="0" fontId="17" fillId="0" borderId="107" xfId="0" applyFont="1" applyBorder="1" applyAlignment="1">
      <alignment horizontal="right"/>
    </xf>
    <xf numFmtId="49" fontId="18" fillId="0" borderId="107" xfId="0" applyNumberFormat="1" applyFont="1" applyBorder="1" applyAlignment="1">
      <alignment horizontal="left" wrapText="1"/>
    </xf>
    <xf numFmtId="49" fontId="25" fillId="0" borderId="107" xfId="0" applyNumberFormat="1" applyFont="1" applyBorder="1" applyAlignment="1">
      <alignment horizontal="left" wrapText="1"/>
    </xf>
    <xf numFmtId="49" fontId="18" fillId="0" borderId="108" xfId="0" applyNumberFormat="1" applyFont="1" applyBorder="1" applyAlignment="1">
      <alignment horizontal="left" wrapText="1"/>
    </xf>
    <xf numFmtId="0" fontId="17" fillId="0" borderId="108" xfId="0" applyFont="1" applyBorder="1" applyAlignment="1">
      <alignment horizontal="right"/>
    </xf>
    <xf numFmtId="0" fontId="16" fillId="0" borderId="106" xfId="3" applyFont="1" applyBorder="1" applyAlignment="1">
      <alignment horizontal="center"/>
    </xf>
    <xf numFmtId="49" fontId="16" fillId="0" borderId="106" xfId="3" applyNumberFormat="1" applyFont="1" applyBorder="1" applyAlignment="1">
      <alignment horizontal="left"/>
    </xf>
    <xf numFmtId="0" fontId="21" fillId="0" borderId="19" xfId="3" applyFont="1" applyBorder="1" applyAlignment="1">
      <alignment wrapText="1"/>
    </xf>
    <xf numFmtId="4" fontId="16" fillId="0" borderId="106" xfId="3" applyNumberFormat="1" applyFont="1" applyBorder="1" applyAlignment="1"/>
    <xf numFmtId="0" fontId="20" fillId="0" borderId="7" xfId="2" applyFont="1" applyFill="1" applyBorder="1" applyAlignment="1" applyProtection="1">
      <alignment horizontal="left" wrapText="1"/>
    </xf>
    <xf numFmtId="0" fontId="24" fillId="0" borderId="0" xfId="2" applyFont="1" applyFill="1" applyAlignment="1" applyProtection="1">
      <alignment horizontal="left" vertical="top" wrapText="1"/>
    </xf>
    <xf numFmtId="0" fontId="21" fillId="0" borderId="19" xfId="2" applyFont="1" applyFill="1" applyBorder="1" applyAlignment="1" applyProtection="1">
      <alignment horizontal="left" vertical="top" wrapText="1"/>
    </xf>
    <xf numFmtId="0" fontId="24" fillId="0" borderId="108" xfId="2" applyFont="1" applyFill="1" applyBorder="1" applyAlignment="1" applyProtection="1">
      <alignment horizontal="left" vertical="top" wrapText="1"/>
    </xf>
    <xf numFmtId="49" fontId="24" fillId="3" borderId="7" xfId="3" applyNumberFormat="1" applyFont="1" applyFill="1" applyBorder="1" applyAlignment="1">
      <alignment horizontal="left" vertical="top" wrapText="1"/>
    </xf>
    <xf numFmtId="0" fontId="21" fillId="0" borderId="106" xfId="2" applyFont="1" applyFill="1" applyBorder="1" applyAlignment="1" applyProtection="1">
      <alignment horizontal="left" vertical="top" wrapText="1"/>
    </xf>
    <xf numFmtId="0" fontId="0" fillId="0" borderId="75" xfId="0" applyBorder="1" applyAlignment="1"/>
    <xf numFmtId="0" fontId="0" fillId="0" borderId="84" xfId="0" applyBorder="1" applyAlignment="1"/>
    <xf numFmtId="3" fontId="0" fillId="0" borderId="85" xfId="0" applyNumberFormat="1" applyBorder="1" applyAlignment="1">
      <alignment horizontal="right"/>
    </xf>
    <xf numFmtId="0" fontId="0" fillId="0" borderId="76" xfId="0" applyBorder="1" applyAlignment="1"/>
    <xf numFmtId="0" fontId="11" fillId="2" borderId="78" xfId="0" applyFont="1" applyFill="1" applyBorder="1" applyAlignment="1">
      <alignment horizontal="left" vertical="center"/>
    </xf>
    <xf numFmtId="0" fontId="0" fillId="0" borderId="79" xfId="0" applyBorder="1" applyAlignment="1"/>
    <xf numFmtId="3" fontId="11" fillId="2" borderId="79" xfId="0" applyNumberFormat="1" applyFont="1" applyFill="1" applyBorder="1" applyAlignment="1">
      <alignment horizontal="right" vertical="center"/>
    </xf>
    <xf numFmtId="0" fontId="0" fillId="0" borderId="0" xfId="0" applyAlignment="1"/>
    <xf numFmtId="0" fontId="0" fillId="0" borderId="70" xfId="0" applyBorder="1" applyAlignment="1"/>
    <xf numFmtId="0" fontId="0" fillId="0" borderId="71" xfId="0" applyBorder="1" applyAlignment="1"/>
    <xf numFmtId="3" fontId="0" fillId="0" borderId="52" xfId="0" applyNumberFormat="1" applyBorder="1" applyAlignment="1">
      <alignment horizontal="right"/>
    </xf>
    <xf numFmtId="0" fontId="0" fillId="0" borderId="51" xfId="0" applyBorder="1" applyAlignment="1"/>
    <xf numFmtId="0" fontId="0" fillId="0" borderId="10" xfId="0" applyBorder="1" applyAlignment="1"/>
    <xf numFmtId="0" fontId="0" fillId="0" borderId="33" xfId="0" applyBorder="1" applyAlignment="1"/>
    <xf numFmtId="0" fontId="0" fillId="0" borderId="7" xfId="0" applyBorder="1" applyAlignment="1"/>
    <xf numFmtId="0" fontId="0" fillId="0" borderId="99" xfId="0" applyBorder="1" applyAlignment="1"/>
    <xf numFmtId="0" fontId="0" fillId="0" borderId="10" xfId="0" applyBorder="1" applyAlignment="1">
      <alignment vertical="top"/>
    </xf>
    <xf numFmtId="0" fontId="0" fillId="0" borderId="7" xfId="0" applyBorder="1" applyAlignment="1">
      <alignment vertical="top"/>
    </xf>
    <xf numFmtId="0" fontId="4" fillId="0" borderId="100" xfId="0" applyFont="1" applyBorder="1" applyAlignment="1"/>
    <xf numFmtId="0" fontId="0" fillId="0" borderId="101" xfId="0" applyBorder="1" applyAlignment="1"/>
    <xf numFmtId="0" fontId="4" fillId="0" borderId="104" xfId="0" applyFont="1" applyBorder="1" applyAlignment="1"/>
    <xf numFmtId="0" fontId="0" fillId="0" borderId="102" xfId="0" applyBorder="1" applyAlignment="1"/>
    <xf numFmtId="0" fontId="0" fillId="0" borderId="103" xfId="0" applyBorder="1" applyAlignment="1"/>
    <xf numFmtId="49" fontId="0" fillId="0" borderId="13" xfId="0" applyNumberFormat="1" applyBorder="1" applyAlignment="1"/>
    <xf numFmtId="0" fontId="0" fillId="0" borderId="45" xfId="0" applyBorder="1" applyAlignment="1"/>
    <xf numFmtId="0" fontId="0" fillId="0" borderId="19" xfId="0" applyBorder="1" applyAlignment="1"/>
    <xf numFmtId="0" fontId="0" fillId="0" borderId="14" xfId="0" applyBorder="1" applyAlignment="1"/>
    <xf numFmtId="0" fontId="0" fillId="0" borderId="94" xfId="0" applyBorder="1" applyAlignment="1"/>
    <xf numFmtId="0" fontId="4" fillId="0" borderId="51" xfId="0" applyFont="1" applyBorder="1" applyAlignment="1">
      <alignment horizontal="center" vertical="center"/>
    </xf>
    <xf numFmtId="0" fontId="0" fillId="0" borderId="98" xfId="0" applyBorder="1" applyAlignment="1"/>
    <xf numFmtId="0" fontId="0" fillId="0" borderId="13" xfId="0" applyBorder="1" applyAlignment="1"/>
    <xf numFmtId="0" fontId="0" fillId="0" borderId="59" xfId="0" applyBorder="1" applyAlignment="1"/>
    <xf numFmtId="0" fontId="0" fillId="0" borderId="46" xfId="0" applyBorder="1" applyAlignment="1"/>
    <xf numFmtId="0" fontId="0" fillId="0" borderId="15" xfId="0" applyBorder="1" applyAlignment="1"/>
    <xf numFmtId="0" fontId="0" fillId="0" borderId="92" xfId="0" applyBorder="1" applyAlignment="1"/>
    <xf numFmtId="0" fontId="0" fillId="0" borderId="85" xfId="0" applyBorder="1" applyAlignment="1"/>
    <xf numFmtId="49" fontId="0" fillId="0" borderId="75" xfId="0" applyNumberFormat="1" applyBorder="1" applyAlignment="1"/>
    <xf numFmtId="0" fontId="0" fillId="0" borderId="72" xfId="0" applyBorder="1" applyAlignment="1"/>
    <xf numFmtId="0" fontId="0" fillId="0" borderId="61" xfId="0" applyBorder="1" applyAlignment="1"/>
    <xf numFmtId="0" fontId="0" fillId="0" borderId="62" xfId="0" applyBorder="1" applyAlignment="1"/>
    <xf numFmtId="0" fontId="0" fillId="0" borderId="86" xfId="0" applyBorder="1" applyAlignment="1"/>
    <xf numFmtId="0" fontId="0" fillId="0" borderId="64" xfId="0" applyBorder="1" applyAlignment="1"/>
    <xf numFmtId="0" fontId="0" fillId="0" borderId="63" xfId="0" applyBorder="1" applyAlignment="1"/>
    <xf numFmtId="0" fontId="10" fillId="0" borderId="81" xfId="0" applyFont="1" applyBorder="1" applyAlignment="1">
      <alignment horizontal="center" vertical="center"/>
    </xf>
    <xf numFmtId="0" fontId="0" fillId="0" borderId="56" xfId="0" applyBorder="1" applyAlignment="1"/>
    <xf numFmtId="0" fontId="0" fillId="0" borderId="58" xfId="0" applyBorder="1" applyAlignment="1"/>
    <xf numFmtId="0" fontId="4" fillId="0" borderId="70" xfId="0" applyFont="1" applyBorder="1" applyAlignment="1">
      <alignment horizontal="center" vertical="center"/>
    </xf>
    <xf numFmtId="0" fontId="0" fillId="0" borderId="53" xfId="0" applyBorder="1" applyAlignment="1"/>
    <xf numFmtId="0" fontId="0" fillId="0" borderId="88" xfId="0" applyBorder="1" applyAlignment="1"/>
    <xf numFmtId="0" fontId="0" fillId="0" borderId="89" xfId="0" applyBorder="1" applyAlignment="1"/>
    <xf numFmtId="0" fontId="0" fillId="0" borderId="90" xfId="0" applyBorder="1" applyAlignment="1"/>
    <xf numFmtId="0" fontId="0" fillId="0" borderId="91" xfId="0" applyBorder="1" applyAlignment="1"/>
    <xf numFmtId="49" fontId="0" fillId="2" borderId="37" xfId="0" applyNumberFormat="1" applyFill="1" applyBorder="1" applyAlignment="1"/>
    <xf numFmtId="0" fontId="0" fillId="0" borderId="83" xfId="0" applyBorder="1" applyAlignment="1"/>
    <xf numFmtId="49" fontId="0" fillId="2" borderId="38" xfId="0" applyNumberFormat="1" applyFill="1" applyBorder="1" applyAlignment="1"/>
    <xf numFmtId="0" fontId="0" fillId="0" borderId="42" xfId="0" applyBorder="1" applyAlignment="1"/>
    <xf numFmtId="49" fontId="0" fillId="0" borderId="38" xfId="0" applyNumberFormat="1" applyBorder="1" applyAlignment="1"/>
    <xf numFmtId="0" fontId="9" fillId="0" borderId="62" xfId="0" applyFont="1" applyBorder="1" applyAlignment="1">
      <alignment horizontal="center" vertical="center"/>
    </xf>
    <xf numFmtId="0" fontId="0" fillId="0" borderId="48" xfId="0" applyBorder="1" applyAlignment="1"/>
    <xf numFmtId="0" fontId="0" fillId="0" borderId="44" xfId="0" applyBorder="1" applyAlignment="1"/>
    <xf numFmtId="0" fontId="4" fillId="0" borderId="0" xfId="0" applyFont="1" applyAlignment="1">
      <alignment horizontal="center" vertical="center"/>
    </xf>
    <xf numFmtId="0" fontId="2" fillId="0" borderId="49" xfId="0" applyFont="1" applyBorder="1" applyAlignment="1">
      <alignment horizontal="center" vertical="center"/>
    </xf>
    <xf numFmtId="0" fontId="0" fillId="0" borderId="66" xfId="0" applyBorder="1" applyAlignment="1"/>
    <xf numFmtId="0" fontId="2" fillId="0" borderId="47" xfId="0" applyFont="1" applyBorder="1" applyAlignment="1">
      <alignment horizontal="center" vertical="center"/>
    </xf>
    <xf numFmtId="0" fontId="0" fillId="0" borderId="65" xfId="0" applyBorder="1" applyAlignment="1"/>
    <xf numFmtId="0" fontId="2" fillId="0" borderId="52" xfId="0" applyFont="1" applyBorder="1" applyAlignment="1">
      <alignment horizontal="center" vertical="center"/>
    </xf>
    <xf numFmtId="3" fontId="6" fillId="2" borderId="57" xfId="0" applyNumberFormat="1" applyFont="1" applyFill="1" applyBorder="1" applyAlignment="1">
      <alignment vertical="center"/>
    </xf>
    <xf numFmtId="49" fontId="8" fillId="0" borderId="7" xfId="0" applyNumberFormat="1" applyFont="1" applyBorder="1" applyAlignment="1">
      <alignment vertical="top" wrapText="1"/>
    </xf>
    <xf numFmtId="0" fontId="0" fillId="0" borderId="0" xfId="0" applyAlignment="1">
      <alignment wrapText="1"/>
    </xf>
    <xf numFmtId="0" fontId="0" fillId="0" borderId="34" xfId="0" applyBorder="1" applyAlignment="1">
      <alignment wrapText="1"/>
    </xf>
    <xf numFmtId="0" fontId="2" fillId="0" borderId="6" xfId="0" applyFont="1" applyBorder="1" applyAlignment="1">
      <alignment horizontal="center" vertical="center"/>
    </xf>
    <xf numFmtId="0" fontId="2" fillId="0" borderId="11" xfId="0" applyFont="1" applyBorder="1" applyAlignment="1">
      <alignment horizontal="center"/>
    </xf>
    <xf numFmtId="0" fontId="0" fillId="0" borderId="12" xfId="0" applyBorder="1" applyAlignment="1"/>
    <xf numFmtId="0" fontId="2" fillId="0" borderId="13" xfId="0" applyFont="1" applyBorder="1" applyAlignment="1">
      <alignment horizontal="center"/>
    </xf>
    <xf numFmtId="0" fontId="2" fillId="0" borderId="19" xfId="0" applyFont="1" applyBorder="1" applyAlignment="1">
      <alignment horizontal="center"/>
    </xf>
    <xf numFmtId="0" fontId="2" fillId="0" borderId="6" xfId="0" applyFont="1" applyBorder="1" applyAlignment="1">
      <alignment horizontal="center"/>
    </xf>
    <xf numFmtId="0" fontId="0" fillId="0" borderId="3" xfId="0" applyBorder="1" applyAlignment="1"/>
    <xf numFmtId="0" fontId="0" fillId="0" borderId="4" xfId="0" applyBorder="1" applyAlignment="1"/>
    <xf numFmtId="0" fontId="4" fillId="0" borderId="0" xfId="0" applyFont="1" applyAlignment="1">
      <alignment horizontal="center"/>
    </xf>
  </cellXfs>
  <cellStyles count="9">
    <cellStyle name="Normální" xfId="0" builtinId="0" customBuiltin="1"/>
    <cellStyle name="normální 2" xfId="2"/>
    <cellStyle name="Normální 3" xfId="1"/>
    <cellStyle name="Normální 4" xfId="4"/>
    <cellStyle name="Normální 5" xfId="5"/>
    <cellStyle name="Normální 6" xfId="6"/>
    <cellStyle name="Normální 7" xfId="7"/>
    <cellStyle name="Normální 8" xfId="8"/>
    <cellStyle name="normální_POL.XLS"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workbookViewId="0">
      <selection activeCell="C13" sqref="C13"/>
    </sheetView>
  </sheetViews>
  <sheetFormatPr defaultRowHeight="12.75" x14ac:dyDescent="0.2"/>
  <cols>
    <col min="1" max="1" width="2" customWidth="1"/>
    <col min="2" max="2" width="15" customWidth="1"/>
    <col min="3" max="3" width="15.85546875" customWidth="1"/>
    <col min="4" max="4" width="12.28515625" customWidth="1"/>
    <col min="5" max="5" width="13.5703125" customWidth="1"/>
    <col min="6" max="6" width="11.7109375" customWidth="1"/>
    <col min="7" max="7" width="2.28515625" customWidth="1"/>
    <col min="8" max="8" width="13.42578125" customWidth="1"/>
  </cols>
  <sheetData>
    <row r="1" spans="1:8" ht="28.5" customHeight="1" thickBot="1" x14ac:dyDescent="0.25">
      <c r="A1" s="235" t="s">
        <v>596</v>
      </c>
      <c r="B1" s="217"/>
      <c r="C1" s="217"/>
      <c r="D1" s="217"/>
      <c r="E1" s="217"/>
      <c r="F1" s="217"/>
      <c r="G1" s="217"/>
      <c r="H1" s="217"/>
    </row>
    <row r="2" spans="1:8" ht="12.95" customHeight="1" x14ac:dyDescent="0.2">
      <c r="A2" s="209" t="s">
        <v>597</v>
      </c>
      <c r="B2" s="210"/>
      <c r="C2" s="236" t="s">
        <v>598</v>
      </c>
      <c r="D2" s="237"/>
      <c r="E2" s="210"/>
      <c r="F2" s="236" t="s">
        <v>599</v>
      </c>
      <c r="G2" s="210"/>
      <c r="H2" s="68" t="s">
        <v>600</v>
      </c>
    </row>
    <row r="3" spans="1:8" ht="12.95" customHeight="1" x14ac:dyDescent="0.2">
      <c r="A3" s="230" t="s">
        <v>601</v>
      </c>
      <c r="B3" s="231"/>
      <c r="C3" s="232" t="s">
        <v>662</v>
      </c>
      <c r="D3" s="233"/>
      <c r="E3" s="231"/>
      <c r="F3" s="234" t="s">
        <v>602</v>
      </c>
      <c r="G3" s="231"/>
      <c r="H3" s="97" t="s">
        <v>663</v>
      </c>
    </row>
    <row r="4" spans="1:8" ht="12.95" customHeight="1" x14ac:dyDescent="0.2">
      <c r="A4" s="208" t="s">
        <v>603</v>
      </c>
      <c r="B4" s="202"/>
      <c r="C4" s="203" t="s">
        <v>604</v>
      </c>
      <c r="D4" s="204"/>
      <c r="E4" s="202"/>
      <c r="F4" s="203" t="s">
        <v>605</v>
      </c>
      <c r="G4" s="202"/>
      <c r="H4" s="98" t="s">
        <v>606</v>
      </c>
    </row>
    <row r="5" spans="1:8" ht="12.95" customHeight="1" x14ac:dyDescent="0.2">
      <c r="A5" s="230" t="s">
        <v>602</v>
      </c>
      <c r="B5" s="231"/>
      <c r="C5" s="232" t="s">
        <v>602</v>
      </c>
      <c r="D5" s="233"/>
      <c r="E5" s="231"/>
      <c r="F5" s="234" t="s">
        <v>602</v>
      </c>
      <c r="G5" s="231"/>
      <c r="H5" s="97" t="s">
        <v>43</v>
      </c>
    </row>
    <row r="6" spans="1:8" ht="12.95" customHeight="1" x14ac:dyDescent="0.2">
      <c r="A6" s="178" t="s">
        <v>664</v>
      </c>
      <c r="B6" s="181"/>
      <c r="C6" s="181"/>
      <c r="D6" s="179"/>
      <c r="E6" s="213" t="s">
        <v>607</v>
      </c>
      <c r="F6" s="181"/>
      <c r="G6" s="181"/>
      <c r="H6" s="82"/>
    </row>
    <row r="7" spans="1:8" ht="12.95" customHeight="1" x14ac:dyDescent="0.2">
      <c r="A7" s="178" t="s">
        <v>665</v>
      </c>
      <c r="B7" s="181"/>
      <c r="C7" s="181"/>
      <c r="D7" s="179"/>
      <c r="E7" s="213" t="s">
        <v>608</v>
      </c>
      <c r="F7" s="181"/>
      <c r="G7" s="181"/>
      <c r="H7" s="99" t="str">
        <f>IF(H6=0,"",C27/H6)</f>
        <v/>
      </c>
    </row>
    <row r="8" spans="1:8" ht="12.95" customHeight="1" x14ac:dyDescent="0.2">
      <c r="A8" s="214" t="s">
        <v>609</v>
      </c>
      <c r="B8" s="181"/>
      <c r="C8" s="181"/>
      <c r="D8" s="179"/>
      <c r="E8" s="26" t="s">
        <v>610</v>
      </c>
      <c r="F8" s="26"/>
      <c r="G8" s="26"/>
      <c r="H8" s="100" t="s">
        <v>602</v>
      </c>
    </row>
    <row r="9" spans="1:8" ht="12.95" customHeight="1" x14ac:dyDescent="0.2">
      <c r="A9" s="208" t="s">
        <v>611</v>
      </c>
      <c r="B9" s="204"/>
      <c r="C9" s="204"/>
      <c r="D9" s="202"/>
      <c r="E9" s="203" t="s">
        <v>612</v>
      </c>
      <c r="F9" s="204"/>
      <c r="G9" s="204"/>
      <c r="H9" s="215"/>
    </row>
    <row r="10" spans="1:8" ht="12.95" customHeight="1" thickBot="1" x14ac:dyDescent="0.25">
      <c r="A10" s="216"/>
      <c r="B10" s="217"/>
      <c r="C10" s="217"/>
      <c r="D10" s="218"/>
      <c r="E10" s="219"/>
      <c r="F10" s="217"/>
      <c r="G10" s="217"/>
      <c r="H10" s="220"/>
    </row>
    <row r="11" spans="1:8" ht="28.5" customHeight="1" thickBot="1" x14ac:dyDescent="0.25">
      <c r="A11" s="221" t="s">
        <v>613</v>
      </c>
      <c r="B11" s="222"/>
      <c r="C11" s="222"/>
      <c r="D11" s="222"/>
      <c r="E11" s="222"/>
      <c r="F11" s="222"/>
      <c r="G11" s="222"/>
      <c r="H11" s="223"/>
    </row>
    <row r="12" spans="1:8" ht="12.95" customHeight="1" x14ac:dyDescent="0.2">
      <c r="A12" s="224" t="s">
        <v>614</v>
      </c>
      <c r="B12" s="189"/>
      <c r="C12" s="225"/>
      <c r="D12" s="206" t="s">
        <v>615</v>
      </c>
      <c r="E12" s="189"/>
      <c r="F12" s="189"/>
      <c r="G12" s="189"/>
      <c r="H12" s="225"/>
    </row>
    <row r="13" spans="1:8" ht="12.95" customHeight="1" x14ac:dyDescent="0.2">
      <c r="A13" s="211"/>
      <c r="B13" s="101" t="s">
        <v>616</v>
      </c>
      <c r="C13" s="117">
        <f>'Rekapitulace základních nákladů'!C38</f>
        <v>0</v>
      </c>
      <c r="D13" s="226" t="s">
        <v>631</v>
      </c>
      <c r="E13" s="227"/>
      <c r="F13" s="105"/>
      <c r="G13" s="106"/>
      <c r="H13" s="113"/>
    </row>
    <row r="14" spans="1:8" ht="12.95" customHeight="1" x14ac:dyDescent="0.2">
      <c r="A14" s="212"/>
      <c r="B14" s="102" t="s">
        <v>617</v>
      </c>
      <c r="C14" s="118">
        <f>'Rekapitulace základních nákladů'!D38</f>
        <v>0</v>
      </c>
      <c r="D14" s="228" t="s">
        <v>632</v>
      </c>
      <c r="E14" s="229"/>
      <c r="F14" s="107"/>
      <c r="G14" s="108"/>
      <c r="H14" s="114"/>
    </row>
    <row r="15" spans="1:8" ht="12.95" customHeight="1" x14ac:dyDescent="0.2">
      <c r="A15" s="112" t="s">
        <v>618</v>
      </c>
      <c r="B15" s="103" t="s">
        <v>619</v>
      </c>
      <c r="C15" s="117">
        <f>'Rekapitulace základních nákladů'!E19</f>
        <v>0</v>
      </c>
      <c r="D15" s="181" t="s">
        <v>633</v>
      </c>
      <c r="E15" s="179"/>
      <c r="F15" s="104"/>
      <c r="G15" s="109"/>
      <c r="H15" s="115"/>
    </row>
    <row r="16" spans="1:8" ht="12.95" customHeight="1" x14ac:dyDescent="0.2">
      <c r="A16" s="112" t="s">
        <v>620</v>
      </c>
      <c r="B16" s="103" t="s">
        <v>621</v>
      </c>
      <c r="C16" s="117">
        <f>'Rekapitulace základních nákladů'!E30</f>
        <v>0</v>
      </c>
      <c r="D16" s="181" t="s">
        <v>634</v>
      </c>
      <c r="E16" s="179"/>
      <c r="F16" s="104"/>
      <c r="G16" s="109"/>
      <c r="H16" s="115"/>
    </row>
    <row r="17" spans="1:8" ht="12.95" customHeight="1" x14ac:dyDescent="0.2">
      <c r="A17" s="112" t="s">
        <v>622</v>
      </c>
      <c r="B17" s="103" t="s">
        <v>623</v>
      </c>
      <c r="C17" s="117"/>
      <c r="D17" s="181" t="s">
        <v>635</v>
      </c>
      <c r="E17" s="179"/>
      <c r="F17" s="104"/>
      <c r="G17" s="109"/>
      <c r="H17" s="115"/>
    </row>
    <row r="18" spans="1:8" ht="12.95" customHeight="1" x14ac:dyDescent="0.2">
      <c r="A18" s="112" t="s">
        <v>624</v>
      </c>
      <c r="B18" s="103" t="s">
        <v>625</v>
      </c>
      <c r="C18" s="117">
        <f>'Rekapitulace základních nákladů'!E36</f>
        <v>0</v>
      </c>
      <c r="D18" s="181" t="s">
        <v>636</v>
      </c>
      <c r="E18" s="179"/>
      <c r="F18" s="104"/>
      <c r="G18" s="109"/>
      <c r="H18" s="115"/>
    </row>
    <row r="19" spans="1:8" ht="12.95" customHeight="1" x14ac:dyDescent="0.2">
      <c r="A19" s="178" t="s">
        <v>626</v>
      </c>
      <c r="B19" s="179"/>
      <c r="C19" s="117">
        <f>SUM(C15:C18)</f>
        <v>0</v>
      </c>
      <c r="D19" s="181" t="s">
        <v>637</v>
      </c>
      <c r="E19" s="179"/>
      <c r="F19" s="104"/>
      <c r="G19" s="109"/>
      <c r="H19" s="115"/>
    </row>
    <row r="20" spans="1:8" ht="12.95" customHeight="1" x14ac:dyDescent="0.2">
      <c r="A20" s="178" t="s">
        <v>627</v>
      </c>
      <c r="B20" s="179"/>
      <c r="C20" s="117"/>
      <c r="D20" s="181" t="s">
        <v>638</v>
      </c>
      <c r="E20" s="179"/>
      <c r="F20" s="104"/>
      <c r="G20" s="109"/>
      <c r="H20" s="115"/>
    </row>
    <row r="21" spans="1:8" ht="12.95" customHeight="1" x14ac:dyDescent="0.2">
      <c r="A21" s="178" t="s">
        <v>628</v>
      </c>
      <c r="B21" s="179"/>
      <c r="C21" s="117"/>
      <c r="D21" s="181" t="s">
        <v>639</v>
      </c>
      <c r="E21" s="179"/>
      <c r="F21" s="104"/>
      <c r="G21" s="109"/>
      <c r="H21" s="115"/>
    </row>
    <row r="22" spans="1:8" ht="12.95" customHeight="1" thickBot="1" x14ac:dyDescent="0.25">
      <c r="A22" s="178" t="s">
        <v>629</v>
      </c>
      <c r="B22" s="179"/>
      <c r="C22" s="117"/>
      <c r="D22" s="204" t="s">
        <v>570</v>
      </c>
      <c r="E22" s="202"/>
      <c r="F22" s="110"/>
      <c r="G22" s="111"/>
      <c r="H22" s="116">
        <f>'Vedlejší a ostatní náklady'!G21</f>
        <v>0</v>
      </c>
    </row>
    <row r="23" spans="1:8" ht="12.95" customHeight="1" x14ac:dyDescent="0.2">
      <c r="A23" s="178" t="s">
        <v>630</v>
      </c>
      <c r="B23" s="179"/>
      <c r="C23" s="117">
        <f>SUM(C19:C22)</f>
        <v>0</v>
      </c>
      <c r="D23" s="206" t="s">
        <v>640</v>
      </c>
      <c r="E23" s="189"/>
      <c r="F23" s="189"/>
      <c r="G23" s="189"/>
      <c r="H23" s="207"/>
    </row>
    <row r="24" spans="1:8" ht="12.95" customHeight="1" x14ac:dyDescent="0.2">
      <c r="A24" s="178" t="s">
        <v>642</v>
      </c>
      <c r="B24" s="179"/>
      <c r="C24" s="117">
        <f>SUM(H13:H22)</f>
        <v>0</v>
      </c>
      <c r="D24" s="181" t="s">
        <v>570</v>
      </c>
      <c r="E24" s="179"/>
      <c r="F24" s="104"/>
      <c r="G24" s="109"/>
      <c r="H24" s="115">
        <f>'Vedlejší a ostatní náklady'!G34</f>
        <v>0</v>
      </c>
    </row>
    <row r="25" spans="1:8" ht="12.95" customHeight="1" thickBot="1" x14ac:dyDescent="0.25">
      <c r="A25" s="178" t="s">
        <v>643</v>
      </c>
      <c r="B25" s="179"/>
      <c r="C25" s="117">
        <f>SUM(H24:H25)</f>
        <v>0</v>
      </c>
      <c r="D25" s="204"/>
      <c r="E25" s="202"/>
      <c r="F25" s="110"/>
      <c r="G25" s="111"/>
      <c r="H25" s="116"/>
    </row>
    <row r="26" spans="1:8" ht="12.95" customHeight="1" thickBot="1" x14ac:dyDescent="0.25">
      <c r="A26" s="208" t="s">
        <v>644</v>
      </c>
      <c r="B26" s="202"/>
      <c r="C26" s="119"/>
      <c r="D26" s="206" t="s">
        <v>641</v>
      </c>
      <c r="E26" s="189"/>
      <c r="F26" s="189"/>
      <c r="G26" s="189"/>
      <c r="H26" s="207"/>
    </row>
    <row r="27" spans="1:8" ht="12.95" customHeight="1" thickBot="1" x14ac:dyDescent="0.25">
      <c r="A27" s="209" t="s">
        <v>645</v>
      </c>
      <c r="B27" s="210"/>
      <c r="C27" s="120">
        <f>SUM(C23:C26)</f>
        <v>0</v>
      </c>
      <c r="D27" s="204"/>
      <c r="E27" s="202"/>
      <c r="F27" s="110"/>
      <c r="G27" s="111"/>
      <c r="H27" s="116"/>
    </row>
    <row r="28" spans="1:8" ht="12.95" customHeight="1" x14ac:dyDescent="0.2">
      <c r="A28" s="196" t="s">
        <v>646</v>
      </c>
      <c r="B28" s="197"/>
      <c r="C28" s="198" t="s">
        <v>647</v>
      </c>
      <c r="D28" s="197"/>
      <c r="E28" s="198" t="s">
        <v>648</v>
      </c>
      <c r="F28" s="199"/>
      <c r="G28" s="199"/>
      <c r="H28" s="200"/>
    </row>
    <row r="29" spans="1:8" ht="12.95" customHeight="1" x14ac:dyDescent="0.2">
      <c r="A29" s="201" t="s">
        <v>602</v>
      </c>
      <c r="B29" s="202"/>
      <c r="C29" s="203" t="s">
        <v>649</v>
      </c>
      <c r="D29" s="202"/>
      <c r="E29" s="203" t="s">
        <v>649</v>
      </c>
      <c r="F29" s="204"/>
      <c r="G29" s="204"/>
      <c r="H29" s="205"/>
    </row>
    <row r="30" spans="1:8" ht="12.95" customHeight="1" x14ac:dyDescent="0.2">
      <c r="A30" s="190" t="s">
        <v>650</v>
      </c>
      <c r="B30" s="191"/>
      <c r="C30" s="192" t="s">
        <v>650</v>
      </c>
      <c r="D30" s="191"/>
      <c r="E30" s="192" t="s">
        <v>650</v>
      </c>
      <c r="F30" s="185"/>
      <c r="G30" s="185"/>
      <c r="H30" s="193"/>
    </row>
    <row r="31" spans="1:8" ht="12.95" customHeight="1" x14ac:dyDescent="0.2">
      <c r="A31" s="194"/>
      <c r="B31" s="191"/>
      <c r="C31" s="195" t="s">
        <v>651</v>
      </c>
      <c r="D31" s="191"/>
      <c r="E31" s="195" t="s">
        <v>651</v>
      </c>
      <c r="F31" s="185"/>
      <c r="G31" s="185"/>
      <c r="H31" s="193"/>
    </row>
    <row r="32" spans="1:8" x14ac:dyDescent="0.2">
      <c r="A32" s="190"/>
      <c r="B32" s="191"/>
      <c r="C32" s="192"/>
      <c r="D32" s="191"/>
      <c r="E32" s="192"/>
      <c r="F32" s="185"/>
      <c r="G32" s="185"/>
      <c r="H32" s="193"/>
    </row>
    <row r="33" spans="1:8" ht="56.25" customHeight="1" thickBot="1" x14ac:dyDescent="0.25">
      <c r="A33" s="190"/>
      <c r="B33" s="191"/>
      <c r="C33" s="192"/>
      <c r="D33" s="191"/>
      <c r="E33" s="192"/>
      <c r="F33" s="185"/>
      <c r="G33" s="185"/>
      <c r="H33" s="193"/>
    </row>
    <row r="34" spans="1:8" ht="12.95" customHeight="1" x14ac:dyDescent="0.2">
      <c r="A34" s="186" t="s">
        <v>652</v>
      </c>
      <c r="B34" s="187"/>
      <c r="C34" s="122">
        <v>21</v>
      </c>
      <c r="D34" s="77" t="s">
        <v>653</v>
      </c>
      <c r="E34" s="188">
        <f>ROUND(C27-E36,0)</f>
        <v>0</v>
      </c>
      <c r="F34" s="189"/>
      <c r="G34" s="189"/>
      <c r="H34" s="121" t="s">
        <v>654</v>
      </c>
    </row>
    <row r="35" spans="1:8" ht="12.95" customHeight="1" x14ac:dyDescent="0.2">
      <c r="A35" s="178" t="s">
        <v>655</v>
      </c>
      <c r="B35" s="179"/>
      <c r="C35" s="124">
        <v>21</v>
      </c>
      <c r="D35" s="103" t="s">
        <v>653</v>
      </c>
      <c r="E35" s="180">
        <f>ROUND(E34*C35/100,0)</f>
        <v>0</v>
      </c>
      <c r="F35" s="181"/>
      <c r="G35" s="181"/>
      <c r="H35" s="123" t="s">
        <v>654</v>
      </c>
    </row>
    <row r="36" spans="1:8" ht="12.95" customHeight="1" x14ac:dyDescent="0.2">
      <c r="A36" s="178" t="s">
        <v>652</v>
      </c>
      <c r="B36" s="179"/>
      <c r="C36" s="124">
        <v>15</v>
      </c>
      <c r="D36" s="103" t="s">
        <v>653</v>
      </c>
      <c r="E36" s="180">
        <v>0</v>
      </c>
      <c r="F36" s="181"/>
      <c r="G36" s="181"/>
      <c r="H36" s="123" t="s">
        <v>654</v>
      </c>
    </row>
    <row r="37" spans="1:8" ht="12.95" customHeight="1" x14ac:dyDescent="0.2">
      <c r="A37" s="178" t="s">
        <v>655</v>
      </c>
      <c r="B37" s="179"/>
      <c r="C37" s="124">
        <v>15</v>
      </c>
      <c r="D37" s="103" t="s">
        <v>653</v>
      </c>
      <c r="E37" s="180">
        <f>ROUND(E36*C37/100,0)</f>
        <v>0</v>
      </c>
      <c r="F37" s="181"/>
      <c r="G37" s="181"/>
      <c r="H37" s="123" t="s">
        <v>654</v>
      </c>
    </row>
    <row r="38" spans="1:8" ht="19.5" customHeight="1" thickBot="1" x14ac:dyDescent="0.25">
      <c r="A38" s="182" t="s">
        <v>656</v>
      </c>
      <c r="B38" s="183"/>
      <c r="C38" s="183"/>
      <c r="D38" s="183"/>
      <c r="E38" s="184">
        <f>CEILING(SUM(E34:E37),1)</f>
        <v>0</v>
      </c>
      <c r="F38" s="183"/>
      <c r="G38" s="183"/>
      <c r="H38" s="125" t="s">
        <v>654</v>
      </c>
    </row>
    <row r="39" spans="1:8" ht="12.95" customHeight="1" x14ac:dyDescent="0.2"/>
    <row r="40" spans="1:8" ht="12.95" customHeight="1" x14ac:dyDescent="0.2">
      <c r="A40" s="185" t="s">
        <v>657</v>
      </c>
      <c r="B40" s="185"/>
    </row>
  </sheetData>
  <mergeCells count="73">
    <mergeCell ref="A1:H1"/>
    <mergeCell ref="A2:B2"/>
    <mergeCell ref="C2:E2"/>
    <mergeCell ref="F2:G2"/>
    <mergeCell ref="A3:B3"/>
    <mergeCell ref="C3:E3"/>
    <mergeCell ref="F3:G3"/>
    <mergeCell ref="A4:B4"/>
    <mergeCell ref="C4:E4"/>
    <mergeCell ref="F4:G4"/>
    <mergeCell ref="A5:B5"/>
    <mergeCell ref="C5:E5"/>
    <mergeCell ref="F5:G5"/>
    <mergeCell ref="A13:A14"/>
    <mergeCell ref="A6:D6"/>
    <mergeCell ref="E6:G6"/>
    <mergeCell ref="A7:D7"/>
    <mergeCell ref="E7:G7"/>
    <mergeCell ref="A8:D8"/>
    <mergeCell ref="A9:D9"/>
    <mergeCell ref="E9:H9"/>
    <mergeCell ref="A10:D10"/>
    <mergeCell ref="E10:H10"/>
    <mergeCell ref="A11:H11"/>
    <mergeCell ref="A12:C12"/>
    <mergeCell ref="D12:H12"/>
    <mergeCell ref="D13:E13"/>
    <mergeCell ref="D14:E14"/>
    <mergeCell ref="D15:E15"/>
    <mergeCell ref="D16:E16"/>
    <mergeCell ref="D17:E17"/>
    <mergeCell ref="D23:H23"/>
    <mergeCell ref="A19:B19"/>
    <mergeCell ref="A20:B20"/>
    <mergeCell ref="A21:B21"/>
    <mergeCell ref="A22:B22"/>
    <mergeCell ref="A23:B23"/>
    <mergeCell ref="D18:E18"/>
    <mergeCell ref="D19:E19"/>
    <mergeCell ref="D20:E20"/>
    <mergeCell ref="D21:E21"/>
    <mergeCell ref="D22:E22"/>
    <mergeCell ref="D24:E24"/>
    <mergeCell ref="D25:E25"/>
    <mergeCell ref="D26:H26"/>
    <mergeCell ref="D27:E27"/>
    <mergeCell ref="A24:B24"/>
    <mergeCell ref="A25:B25"/>
    <mergeCell ref="A26:B26"/>
    <mergeCell ref="A27:B27"/>
    <mergeCell ref="A28:B28"/>
    <mergeCell ref="C28:D28"/>
    <mergeCell ref="E28:H28"/>
    <mergeCell ref="A29:B29"/>
    <mergeCell ref="C29:D29"/>
    <mergeCell ref="E29:H29"/>
    <mergeCell ref="A30:B30"/>
    <mergeCell ref="C30:D30"/>
    <mergeCell ref="E30:H30"/>
    <mergeCell ref="A31:B33"/>
    <mergeCell ref="C31:D33"/>
    <mergeCell ref="E31:H33"/>
    <mergeCell ref="A34:B34"/>
    <mergeCell ref="E34:G34"/>
    <mergeCell ref="A35:B35"/>
    <mergeCell ref="E35:G35"/>
    <mergeCell ref="A36:B36"/>
    <mergeCell ref="E36:G36"/>
    <mergeCell ref="A37:B37"/>
    <mergeCell ref="E37:G37"/>
    <mergeCell ref="A38:D38"/>
    <mergeCell ref="E38:G38"/>
    <mergeCell ref="A40:B40"/>
  </mergeCells>
  <printOptions horizontalCentered="1"/>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topLeftCell="A4" workbookViewId="0">
      <selection activeCell="C29" sqref="C29"/>
    </sheetView>
  </sheetViews>
  <sheetFormatPr defaultRowHeight="12.75" x14ac:dyDescent="0.2"/>
  <cols>
    <col min="1" max="1" width="3.85546875" customWidth="1"/>
    <col min="2" max="2" width="45.140625" customWidth="1"/>
    <col min="3" max="5" width="10.5703125" customWidth="1"/>
  </cols>
  <sheetData>
    <row r="1" spans="1:5" s="2" customFormat="1" ht="9.75" customHeight="1" x14ac:dyDescent="0.2">
      <c r="A1" s="2" t="s">
        <v>658</v>
      </c>
      <c r="D1" s="2" t="s">
        <v>659</v>
      </c>
    </row>
    <row r="2" spans="1:5" s="2" customFormat="1" ht="9.75" customHeight="1" x14ac:dyDescent="0.2">
      <c r="A2" s="2" t="s">
        <v>0</v>
      </c>
      <c r="D2" s="2" t="s">
        <v>661</v>
      </c>
    </row>
    <row r="3" spans="1:5" s="1" customFormat="1" ht="9.75" customHeight="1" x14ac:dyDescent="0.2"/>
    <row r="4" spans="1:5" s="3" customFormat="1" ht="12.75" customHeight="1" x14ac:dyDescent="0.2">
      <c r="A4" s="238" t="s">
        <v>566</v>
      </c>
      <c r="B4" s="185"/>
      <c r="C4" s="185"/>
      <c r="D4" s="185"/>
      <c r="E4" s="185"/>
    </row>
    <row r="5" spans="1:5" s="1" customFormat="1" ht="10.5" customHeight="1" thickBot="1" x14ac:dyDescent="0.25"/>
    <row r="6" spans="1:5" s="1" customFormat="1" ht="10.5" customHeight="1" x14ac:dyDescent="0.2">
      <c r="A6" s="239" t="s">
        <v>567</v>
      </c>
      <c r="B6" s="241" t="s">
        <v>568</v>
      </c>
      <c r="C6" s="243" t="s">
        <v>569</v>
      </c>
      <c r="D6" s="189"/>
      <c r="E6" s="225"/>
    </row>
    <row r="7" spans="1:5" s="1" customFormat="1" ht="10.5" customHeight="1" thickBot="1" x14ac:dyDescent="0.25">
      <c r="A7" s="240"/>
      <c r="B7" s="242"/>
      <c r="C7" s="74" t="s">
        <v>15</v>
      </c>
      <c r="D7" s="75" t="s">
        <v>20</v>
      </c>
      <c r="E7" s="76" t="s">
        <v>570</v>
      </c>
    </row>
    <row r="8" spans="1:5" s="17" customFormat="1" ht="11.25" customHeight="1" x14ac:dyDescent="0.2">
      <c r="A8" s="78"/>
      <c r="B8" s="81" t="s">
        <v>26</v>
      </c>
      <c r="C8" s="79"/>
      <c r="D8" s="79"/>
      <c r="E8" s="80"/>
    </row>
    <row r="9" spans="1:5" s="17" customFormat="1" ht="11.25" customHeight="1" x14ac:dyDescent="0.2">
      <c r="A9" s="83">
        <v>1</v>
      </c>
      <c r="B9" s="31" t="s">
        <v>571</v>
      </c>
      <c r="C9" s="84">
        <f>'Rozpočet základních nákladů'!G39</f>
        <v>0</v>
      </c>
      <c r="D9" s="84">
        <f>'Rozpočet základních nákladů'!I39</f>
        <v>0</v>
      </c>
      <c r="E9" s="85">
        <f t="shared" ref="E9:E18" si="0">C9+D9</f>
        <v>0</v>
      </c>
    </row>
    <row r="10" spans="1:5" s="17" customFormat="1" ht="11.25" customHeight="1" x14ac:dyDescent="0.2">
      <c r="A10" s="86">
        <v>3</v>
      </c>
      <c r="B10" s="87" t="s">
        <v>572</v>
      </c>
      <c r="C10" s="88">
        <f>'Rozpočet základních nákladů'!G46</f>
        <v>0</v>
      </c>
      <c r="D10" s="88">
        <f>'Rozpočet základních nákladů'!I46</f>
        <v>0</v>
      </c>
      <c r="E10" s="89">
        <f t="shared" si="0"/>
        <v>0</v>
      </c>
    </row>
    <row r="11" spans="1:5" s="17" customFormat="1" ht="11.25" customHeight="1" x14ac:dyDescent="0.2">
      <c r="A11" s="86">
        <v>5</v>
      </c>
      <c r="B11" s="87" t="s">
        <v>573</v>
      </c>
      <c r="C11" s="88">
        <f>'Rozpočet základních nákladů'!G85</f>
        <v>0</v>
      </c>
      <c r="D11" s="88">
        <f>'Rozpočet základních nákladů'!I85</f>
        <v>0</v>
      </c>
      <c r="E11" s="89">
        <f t="shared" si="0"/>
        <v>0</v>
      </c>
    </row>
    <row r="12" spans="1:5" s="17" customFormat="1" ht="11.25" customHeight="1" x14ac:dyDescent="0.2">
      <c r="A12" s="86">
        <v>61</v>
      </c>
      <c r="B12" s="87" t="s">
        <v>574</v>
      </c>
      <c r="C12" s="88">
        <f>'Rozpočet základních nákladů'!G96</f>
        <v>0</v>
      </c>
      <c r="D12" s="88">
        <f>'Rozpočet základních nákladů'!I96</f>
        <v>0</v>
      </c>
      <c r="E12" s="89">
        <f t="shared" si="0"/>
        <v>0</v>
      </c>
    </row>
    <row r="13" spans="1:5" s="17" customFormat="1" ht="11.25" customHeight="1" x14ac:dyDescent="0.2">
      <c r="A13" s="86">
        <v>62</v>
      </c>
      <c r="B13" s="87" t="s">
        <v>575</v>
      </c>
      <c r="C13" s="88">
        <f>'Rozpočet základních nákladů'!G128</f>
        <v>0</v>
      </c>
      <c r="D13" s="88">
        <f>'Rozpočet základních nákladů'!I128</f>
        <v>0</v>
      </c>
      <c r="E13" s="89">
        <f t="shared" si="0"/>
        <v>0</v>
      </c>
    </row>
    <row r="14" spans="1:5" s="17" customFormat="1" ht="11.25" customHeight="1" x14ac:dyDescent="0.2">
      <c r="A14" s="86">
        <v>63</v>
      </c>
      <c r="B14" s="87" t="s">
        <v>576</v>
      </c>
      <c r="C14" s="88">
        <f>'Rozpočet základních nákladů'!G132</f>
        <v>0</v>
      </c>
      <c r="D14" s="88">
        <f>'Rozpočet základních nákladů'!I132</f>
        <v>0</v>
      </c>
      <c r="E14" s="89">
        <f t="shared" si="0"/>
        <v>0</v>
      </c>
    </row>
    <row r="15" spans="1:5" s="17" customFormat="1" ht="11.25" customHeight="1" x14ac:dyDescent="0.2">
      <c r="A15" s="86">
        <v>9</v>
      </c>
      <c r="B15" s="87" t="s">
        <v>577</v>
      </c>
      <c r="C15" s="88">
        <f>'Rozpočet základních nákladů'!G135</f>
        <v>0</v>
      </c>
      <c r="D15" s="88">
        <f>'Rozpočet základních nákladů'!I135</f>
        <v>0</v>
      </c>
      <c r="E15" s="89">
        <f t="shared" si="0"/>
        <v>0</v>
      </c>
    </row>
    <row r="16" spans="1:5" s="17" customFormat="1" ht="11.25" customHeight="1" x14ac:dyDescent="0.2">
      <c r="A16" s="86">
        <v>94</v>
      </c>
      <c r="B16" s="87" t="s">
        <v>578</v>
      </c>
      <c r="C16" s="88">
        <f>'Rozpočet základních nákladů'!G157</f>
        <v>0</v>
      </c>
      <c r="D16" s="88">
        <f>'Rozpočet základních nákladů'!I157</f>
        <v>0</v>
      </c>
      <c r="E16" s="89">
        <f t="shared" si="0"/>
        <v>0</v>
      </c>
    </row>
    <row r="17" spans="1:5" s="17" customFormat="1" ht="11.25" customHeight="1" x14ac:dyDescent="0.2">
      <c r="A17" s="86">
        <v>96</v>
      </c>
      <c r="B17" s="87" t="s">
        <v>579</v>
      </c>
      <c r="C17" s="88">
        <f>'Rozpočet základních nákladů'!G191</f>
        <v>0</v>
      </c>
      <c r="D17" s="88">
        <f>'Rozpočet základních nákladů'!I191</f>
        <v>0</v>
      </c>
      <c r="E17" s="89">
        <f t="shared" si="0"/>
        <v>0</v>
      </c>
    </row>
    <row r="18" spans="1:5" s="17" customFormat="1" ht="11.25" customHeight="1" x14ac:dyDescent="0.2">
      <c r="A18" s="86">
        <v>99</v>
      </c>
      <c r="B18" s="87" t="s">
        <v>580</v>
      </c>
      <c r="C18" s="88">
        <f>'Rozpočet základních nákladů'!G199</f>
        <v>0</v>
      </c>
      <c r="D18" s="88">
        <f>'Rozpočet základních nákladů'!I199</f>
        <v>0</v>
      </c>
      <c r="E18" s="89">
        <f t="shared" si="0"/>
        <v>0</v>
      </c>
    </row>
    <row r="19" spans="1:5" s="17" customFormat="1" ht="11.25" customHeight="1" thickBot="1" x14ac:dyDescent="0.25">
      <c r="A19" s="90"/>
      <c r="B19" s="91" t="s">
        <v>581</v>
      </c>
      <c r="C19" s="92">
        <f>SUM(C9:C18)</f>
        <v>0</v>
      </c>
      <c r="D19" s="92">
        <f>SUM(D9:D18)</f>
        <v>0</v>
      </c>
      <c r="E19" s="93">
        <f>SUM(E9:E18)</f>
        <v>0</v>
      </c>
    </row>
    <row r="20" spans="1:5" s="1" customFormat="1" ht="10.5" customHeight="1" thickBot="1" x14ac:dyDescent="0.25"/>
    <row r="21" spans="1:5" s="17" customFormat="1" ht="11.25" customHeight="1" x14ac:dyDescent="0.2">
      <c r="A21" s="78"/>
      <c r="B21" s="81" t="s">
        <v>345</v>
      </c>
      <c r="C21" s="79"/>
      <c r="D21" s="79"/>
      <c r="E21" s="80"/>
    </row>
    <row r="22" spans="1:5" s="17" customFormat="1" ht="11.25" customHeight="1" x14ac:dyDescent="0.2">
      <c r="A22" s="83">
        <v>711</v>
      </c>
      <c r="B22" s="31" t="s">
        <v>582</v>
      </c>
      <c r="C22" s="84">
        <f>'Rozpočet základních nákladů'!G234</f>
        <v>0</v>
      </c>
      <c r="D22" s="84">
        <f>'Rozpočet základních nákladů'!I234</f>
        <v>0</v>
      </c>
      <c r="E22" s="85">
        <f t="shared" ref="E22:E29" si="1">C22+D22</f>
        <v>0</v>
      </c>
    </row>
    <row r="23" spans="1:5" s="17" customFormat="1" ht="11.25" customHeight="1" x14ac:dyDescent="0.2">
      <c r="A23" s="86">
        <v>713</v>
      </c>
      <c r="B23" s="87" t="s">
        <v>583</v>
      </c>
      <c r="C23" s="88">
        <f>'Rozpočet základních nákladů'!G244</f>
        <v>0</v>
      </c>
      <c r="D23" s="88">
        <f>'Rozpočet základních nákladů'!I244</f>
        <v>0</v>
      </c>
      <c r="E23" s="89">
        <f t="shared" si="1"/>
        <v>0</v>
      </c>
    </row>
    <row r="24" spans="1:5" s="17" customFormat="1" ht="11.25" customHeight="1" x14ac:dyDescent="0.2">
      <c r="A24" s="86">
        <v>764</v>
      </c>
      <c r="B24" s="87" t="s">
        <v>584</v>
      </c>
      <c r="C24" s="88">
        <f>'Rozpočet základních nákladů'!G265</f>
        <v>0</v>
      </c>
      <c r="D24" s="88">
        <f>'Rozpočet základních nákladů'!I265</f>
        <v>0</v>
      </c>
      <c r="E24" s="89">
        <f t="shared" si="1"/>
        <v>0</v>
      </c>
    </row>
    <row r="25" spans="1:5" s="17" customFormat="1" ht="11.25" customHeight="1" x14ac:dyDescent="0.2">
      <c r="A25" s="86">
        <v>766</v>
      </c>
      <c r="B25" s="87" t="s">
        <v>585</v>
      </c>
      <c r="C25" s="88">
        <f>'Rozpočet základních nákladů'!G282</f>
        <v>0</v>
      </c>
      <c r="D25" s="88">
        <f>'Rozpočet základních nákladů'!I282</f>
        <v>0</v>
      </c>
      <c r="E25" s="89">
        <f t="shared" si="1"/>
        <v>0</v>
      </c>
    </row>
    <row r="26" spans="1:5" s="17" customFormat="1" ht="11.25" customHeight="1" x14ac:dyDescent="0.2">
      <c r="A26" s="86">
        <v>767</v>
      </c>
      <c r="B26" s="87" t="s">
        <v>586</v>
      </c>
      <c r="C26" s="88">
        <f>'Rozpočet základních nákladů'!G300</f>
        <v>0</v>
      </c>
      <c r="D26" s="88">
        <f>'Rozpočet základních nákladů'!I300</f>
        <v>0</v>
      </c>
      <c r="E26" s="89">
        <f t="shared" si="1"/>
        <v>0</v>
      </c>
    </row>
    <row r="27" spans="1:5" s="17" customFormat="1" ht="11.25" customHeight="1" x14ac:dyDescent="0.2">
      <c r="A27" s="86">
        <v>771</v>
      </c>
      <c r="B27" s="87" t="s">
        <v>587</v>
      </c>
      <c r="C27" s="88">
        <f>'Rozpočet základních nákladů'!G313</f>
        <v>0</v>
      </c>
      <c r="D27" s="88">
        <f>'Rozpočet základních nákladů'!I313</f>
        <v>0</v>
      </c>
      <c r="E27" s="89">
        <f t="shared" si="1"/>
        <v>0</v>
      </c>
    </row>
    <row r="28" spans="1:5" s="17" customFormat="1" ht="11.25" customHeight="1" x14ac:dyDescent="0.2">
      <c r="A28" s="86">
        <v>783</v>
      </c>
      <c r="B28" s="87" t="s">
        <v>588</v>
      </c>
      <c r="C28" s="88">
        <f>'Rozpočet základních nákladů'!G318</f>
        <v>0</v>
      </c>
      <c r="D28" s="88">
        <f>'Rozpočet základních nákladů'!I318</f>
        <v>0</v>
      </c>
      <c r="E28" s="89">
        <f t="shared" si="1"/>
        <v>0</v>
      </c>
    </row>
    <row r="29" spans="1:5" s="17" customFormat="1" ht="11.25" customHeight="1" x14ac:dyDescent="0.2">
      <c r="A29" s="86">
        <v>784</v>
      </c>
      <c r="B29" s="87" t="s">
        <v>589</v>
      </c>
      <c r="C29" s="88">
        <f>'Rozpočet základních nákladů'!G321</f>
        <v>0</v>
      </c>
      <c r="D29" s="88">
        <f>'Rozpočet základních nákladů'!I321</f>
        <v>0</v>
      </c>
      <c r="E29" s="89">
        <f t="shared" si="1"/>
        <v>0</v>
      </c>
    </row>
    <row r="30" spans="1:5" s="17" customFormat="1" ht="11.25" customHeight="1" thickBot="1" x14ac:dyDescent="0.25">
      <c r="A30" s="90"/>
      <c r="B30" s="91" t="s">
        <v>590</v>
      </c>
      <c r="C30" s="92">
        <f>SUM(C22:C29)</f>
        <v>0</v>
      </c>
      <c r="D30" s="92">
        <f>SUM(D22:D29)</f>
        <v>0</v>
      </c>
      <c r="E30" s="93">
        <f>SUM(E22:E29)</f>
        <v>0</v>
      </c>
    </row>
    <row r="31" spans="1:5" s="1" customFormat="1" ht="10.5" customHeight="1" thickBot="1" x14ac:dyDescent="0.25"/>
    <row r="32" spans="1:5" s="17" customFormat="1" ht="11.25" customHeight="1" x14ac:dyDescent="0.2">
      <c r="A32" s="78"/>
      <c r="B32" s="81" t="s">
        <v>542</v>
      </c>
      <c r="C32" s="79"/>
      <c r="D32" s="79"/>
      <c r="E32" s="80"/>
    </row>
    <row r="33" spans="1:5" s="17" customFormat="1" ht="11.25" customHeight="1" x14ac:dyDescent="0.2">
      <c r="A33" s="83" t="s">
        <v>550</v>
      </c>
      <c r="B33" s="31" t="s">
        <v>591</v>
      </c>
      <c r="C33" s="84">
        <f>'Rozpočet základních nákladů'!G331</f>
        <v>0</v>
      </c>
      <c r="D33" s="84">
        <f>'Rozpočet základních nákladů'!I331</f>
        <v>0</v>
      </c>
      <c r="E33" s="85">
        <f>C33+D33</f>
        <v>0</v>
      </c>
    </row>
    <row r="34" spans="1:5" s="17" customFormat="1" ht="11.25" customHeight="1" x14ac:dyDescent="0.2">
      <c r="A34" s="86" t="s">
        <v>556</v>
      </c>
      <c r="B34" s="87" t="s">
        <v>592</v>
      </c>
      <c r="C34" s="88">
        <f>'Rozpočet základních nákladů'!G334</f>
        <v>0</v>
      </c>
      <c r="D34" s="88">
        <f>'Rozpočet základních nákladů'!I334</f>
        <v>0</v>
      </c>
      <c r="E34" s="89">
        <f>C34+D34</f>
        <v>0</v>
      </c>
    </row>
    <row r="35" spans="1:5" s="17" customFormat="1" ht="11.25" customHeight="1" x14ac:dyDescent="0.2">
      <c r="A35" s="86" t="s">
        <v>563</v>
      </c>
      <c r="B35" s="87" t="s">
        <v>593</v>
      </c>
      <c r="C35" s="88">
        <f>'Rozpočet základních nákladů'!G338</f>
        <v>0</v>
      </c>
      <c r="D35" s="88">
        <f>'Rozpočet základních nákladů'!I338</f>
        <v>0</v>
      </c>
      <c r="E35" s="89">
        <f>C35+D35</f>
        <v>0</v>
      </c>
    </row>
    <row r="36" spans="1:5" s="17" customFormat="1" ht="11.25" customHeight="1" thickBot="1" x14ac:dyDescent="0.25">
      <c r="A36" s="90"/>
      <c r="B36" s="91" t="s">
        <v>594</v>
      </c>
      <c r="C36" s="92">
        <f>SUM(C33:C35)</f>
        <v>0</v>
      </c>
      <c r="D36" s="92">
        <f>SUM(D33:D35)</f>
        <v>0</v>
      </c>
      <c r="E36" s="93">
        <f>SUM(E33:E35)</f>
        <v>0</v>
      </c>
    </row>
    <row r="37" spans="1:5" s="1" customFormat="1" ht="10.5" customHeight="1" thickBot="1" x14ac:dyDescent="0.25"/>
    <row r="38" spans="1:5" s="17" customFormat="1" ht="12" customHeight="1" thickBot="1" x14ac:dyDescent="0.25">
      <c r="A38" s="94"/>
      <c r="B38" s="95" t="s">
        <v>595</v>
      </c>
      <c r="C38" s="73">
        <f>C19+C30+C36</f>
        <v>0</v>
      </c>
      <c r="D38" s="73">
        <f>D19+D30+D36</f>
        <v>0</v>
      </c>
      <c r="E38" s="96">
        <f>E19+E30+E36</f>
        <v>0</v>
      </c>
    </row>
  </sheetData>
  <mergeCells count="4">
    <mergeCell ref="A4:E4"/>
    <mergeCell ref="A6:A7"/>
    <mergeCell ref="B6:B7"/>
    <mergeCell ref="C6:E6"/>
  </mergeCells>
  <printOptions horizontalCentered="1"/>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0"/>
  <sheetViews>
    <sheetView topLeftCell="A304" workbookViewId="0">
      <selection activeCell="J340" sqref="J340:K340"/>
    </sheetView>
  </sheetViews>
  <sheetFormatPr defaultRowHeight="12.75" x14ac:dyDescent="0.2"/>
  <cols>
    <col min="1" max="1" width="3.7109375" customWidth="1"/>
    <col min="2" max="2" width="11" customWidth="1"/>
    <col min="3" max="3" width="43.42578125" customWidth="1"/>
    <col min="4" max="4" width="4.42578125" customWidth="1"/>
    <col min="5" max="5" width="8.7109375" customWidth="1"/>
    <col min="6" max="9" width="10.5703125" customWidth="1"/>
    <col min="10" max="11" width="9" customWidth="1"/>
  </cols>
  <sheetData>
    <row r="1" spans="1:11" s="2" customFormat="1" ht="9.75" customHeight="1" x14ac:dyDescent="0.2">
      <c r="A1" s="2" t="s">
        <v>658</v>
      </c>
      <c r="J1" s="2" t="s">
        <v>659</v>
      </c>
    </row>
    <row r="2" spans="1:11" s="2" customFormat="1" ht="9.75" customHeight="1" x14ac:dyDescent="0.2">
      <c r="A2" s="2" t="s">
        <v>0</v>
      </c>
      <c r="J2" s="2" t="s">
        <v>660</v>
      </c>
    </row>
    <row r="3" spans="1:11" s="1" customFormat="1" ht="9.75" customHeight="1" x14ac:dyDescent="0.2"/>
    <row r="4" spans="1:11" ht="12.75" customHeight="1" x14ac:dyDescent="0.2">
      <c r="A4" s="256" t="s">
        <v>1</v>
      </c>
      <c r="B4" s="185"/>
      <c r="C4" s="185"/>
      <c r="D4" s="185"/>
      <c r="E4" s="185"/>
      <c r="F4" s="185"/>
      <c r="G4" s="185"/>
      <c r="H4" s="185"/>
      <c r="I4" s="185"/>
      <c r="J4" s="185"/>
      <c r="K4" s="185"/>
    </row>
    <row r="5" spans="1:11" s="1" customFormat="1" ht="10.5" customHeight="1" thickBot="1" x14ac:dyDescent="0.25"/>
    <row r="6" spans="1:11" s="1" customFormat="1" ht="10.5" customHeight="1" thickTop="1" x14ac:dyDescent="0.2">
      <c r="A6" s="4" t="s">
        <v>2</v>
      </c>
      <c r="B6" s="248" t="s">
        <v>6</v>
      </c>
      <c r="C6" s="248" t="s">
        <v>8</v>
      </c>
      <c r="D6" s="248" t="s">
        <v>10</v>
      </c>
      <c r="E6" s="248" t="s">
        <v>12</v>
      </c>
      <c r="F6" s="249" t="s">
        <v>14</v>
      </c>
      <c r="G6" s="250"/>
      <c r="H6" s="250"/>
      <c r="I6" s="250"/>
      <c r="J6" s="253" t="s">
        <v>23</v>
      </c>
      <c r="K6" s="254"/>
    </row>
    <row r="7" spans="1:11" s="1" customFormat="1" ht="9.75" customHeight="1" x14ac:dyDescent="0.2">
      <c r="A7" s="5" t="s">
        <v>3</v>
      </c>
      <c r="B7" s="192"/>
      <c r="C7" s="192"/>
      <c r="D7" s="192"/>
      <c r="E7" s="192"/>
      <c r="F7" s="251" t="s">
        <v>15</v>
      </c>
      <c r="G7" s="204"/>
      <c r="H7" s="252" t="s">
        <v>20</v>
      </c>
      <c r="I7" s="204"/>
      <c r="J7" s="192"/>
      <c r="K7" s="255"/>
    </row>
    <row r="8" spans="1:11" s="1" customFormat="1" ht="9.75" customHeight="1" x14ac:dyDescent="0.2">
      <c r="A8" s="5" t="s">
        <v>4</v>
      </c>
      <c r="B8" s="192"/>
      <c r="C8" s="192"/>
      <c r="D8" s="192"/>
      <c r="E8" s="192"/>
      <c r="F8" s="9" t="s">
        <v>16</v>
      </c>
      <c r="G8" s="11" t="s">
        <v>18</v>
      </c>
      <c r="H8" s="13" t="s">
        <v>16</v>
      </c>
      <c r="I8" s="11" t="s">
        <v>18</v>
      </c>
      <c r="J8" s="13" t="s">
        <v>16</v>
      </c>
      <c r="K8" s="15" t="s">
        <v>18</v>
      </c>
    </row>
    <row r="9" spans="1:11" s="1" customFormat="1" ht="10.5" customHeight="1" thickBot="1" x14ac:dyDescent="0.25">
      <c r="A9" s="6" t="s">
        <v>5</v>
      </c>
      <c r="B9" s="7" t="s">
        <v>7</v>
      </c>
      <c r="C9" s="7" t="s">
        <v>9</v>
      </c>
      <c r="D9" s="7" t="s">
        <v>11</v>
      </c>
      <c r="E9" s="7" t="s">
        <v>13</v>
      </c>
      <c r="F9" s="10" t="s">
        <v>17</v>
      </c>
      <c r="G9" s="12" t="s">
        <v>19</v>
      </c>
      <c r="H9" s="14" t="s">
        <v>21</v>
      </c>
      <c r="I9" s="12" t="s">
        <v>22</v>
      </c>
      <c r="J9" s="14" t="s">
        <v>24</v>
      </c>
      <c r="K9" s="16" t="s">
        <v>25</v>
      </c>
    </row>
    <row r="10" spans="1:11" s="18" customFormat="1" ht="12" customHeight="1" thickTop="1" x14ac:dyDescent="0.2">
      <c r="A10" s="20"/>
      <c r="B10" s="19"/>
      <c r="C10" s="21" t="s">
        <v>26</v>
      </c>
      <c r="D10" s="19"/>
      <c r="E10" s="19"/>
      <c r="F10" s="22"/>
      <c r="G10" s="23"/>
      <c r="H10" s="24"/>
      <c r="J10" s="24"/>
      <c r="K10" s="25"/>
    </row>
    <row r="11" spans="1:11" s="18" customFormat="1" ht="11.25" customHeight="1" x14ac:dyDescent="0.2">
      <c r="A11" s="29"/>
      <c r="B11" s="30" t="s">
        <v>27</v>
      </c>
      <c r="C11" s="31" t="s">
        <v>28</v>
      </c>
      <c r="D11" s="28"/>
      <c r="E11" s="28"/>
      <c r="F11" s="32"/>
      <c r="G11" s="33"/>
      <c r="H11" s="34"/>
      <c r="I11" s="27"/>
      <c r="J11" s="34"/>
      <c r="K11" s="35"/>
    </row>
    <row r="12" spans="1:11" s="1" customFormat="1" ht="19.5" x14ac:dyDescent="0.2">
      <c r="A12" s="36">
        <v>1</v>
      </c>
      <c r="B12" s="38" t="s">
        <v>29</v>
      </c>
      <c r="C12" s="39" t="s">
        <v>30</v>
      </c>
      <c r="D12" s="40" t="s">
        <v>31</v>
      </c>
      <c r="E12" s="41">
        <v>204.46</v>
      </c>
      <c r="F12" s="42">
        <v>0</v>
      </c>
      <c r="G12" s="43">
        <f>E12*F12</f>
        <v>0</v>
      </c>
      <c r="H12" s="44">
        <v>0</v>
      </c>
      <c r="I12" s="43">
        <f>E12*H12</f>
        <v>0</v>
      </c>
      <c r="J12" s="45">
        <v>0</v>
      </c>
      <c r="K12" s="46">
        <f>E12*J12</f>
        <v>0</v>
      </c>
    </row>
    <row r="13" spans="1:11" s="1" customFormat="1" ht="9.75" x14ac:dyDescent="0.2">
      <c r="A13" s="36">
        <f>A12+1</f>
        <v>2</v>
      </c>
      <c r="B13" s="38" t="s">
        <v>32</v>
      </c>
      <c r="C13" s="39" t="s">
        <v>33</v>
      </c>
      <c r="D13" s="40" t="s">
        <v>31</v>
      </c>
      <c r="E13" s="45">
        <v>204.46</v>
      </c>
      <c r="F13" s="42">
        <v>0</v>
      </c>
      <c r="G13" s="43">
        <f>E13*F13</f>
        <v>0</v>
      </c>
      <c r="H13" s="44">
        <v>0</v>
      </c>
      <c r="I13" s="43">
        <f>E13*H13</f>
        <v>0</v>
      </c>
      <c r="J13" s="45">
        <v>0</v>
      </c>
      <c r="K13" s="46">
        <f>E13*J13</f>
        <v>0</v>
      </c>
    </row>
    <row r="14" spans="1:11" s="1" customFormat="1" ht="9.75" x14ac:dyDescent="0.2">
      <c r="A14" s="36">
        <f>A13+1</f>
        <v>3</v>
      </c>
      <c r="B14" s="38" t="s">
        <v>34</v>
      </c>
      <c r="C14" s="39" t="s">
        <v>35</v>
      </c>
      <c r="D14" s="40" t="s">
        <v>31</v>
      </c>
      <c r="E14" s="45">
        <v>13.775</v>
      </c>
      <c r="F14" s="42">
        <v>0</v>
      </c>
      <c r="G14" s="43">
        <f>E14*F14</f>
        <v>0</v>
      </c>
      <c r="H14" s="44">
        <v>0</v>
      </c>
      <c r="I14" s="43">
        <f>E14*H14</f>
        <v>0</v>
      </c>
      <c r="J14" s="45">
        <v>0</v>
      </c>
      <c r="K14" s="46">
        <f>E14*J14</f>
        <v>0</v>
      </c>
    </row>
    <row r="15" spans="1:11" s="1" customFormat="1" ht="9.75" customHeight="1" x14ac:dyDescent="0.2">
      <c r="A15" s="8"/>
      <c r="B15" s="47" t="s">
        <v>36</v>
      </c>
      <c r="C15" s="245" t="s">
        <v>37</v>
      </c>
      <c r="D15" s="246"/>
      <c r="E15" s="246"/>
      <c r="F15" s="246"/>
      <c r="G15" s="246"/>
      <c r="H15" s="246"/>
      <c r="I15" s="246"/>
      <c r="J15" s="246"/>
      <c r="K15" s="247"/>
    </row>
    <row r="16" spans="1:11" s="1" customFormat="1" ht="9.75" x14ac:dyDescent="0.2">
      <c r="A16" s="36">
        <f>A14+1</f>
        <v>4</v>
      </c>
      <c r="B16" s="38" t="s">
        <v>38</v>
      </c>
      <c r="C16" s="39" t="s">
        <v>39</v>
      </c>
      <c r="D16" s="40" t="s">
        <v>31</v>
      </c>
      <c r="E16" s="45">
        <v>204.45979050000005</v>
      </c>
      <c r="F16" s="42">
        <v>0</v>
      </c>
      <c r="G16" s="43">
        <f>E16*F16</f>
        <v>0</v>
      </c>
      <c r="H16" s="44">
        <v>0</v>
      </c>
      <c r="I16" s="43">
        <f>E16*H16</f>
        <v>0</v>
      </c>
      <c r="J16" s="45">
        <v>0</v>
      </c>
      <c r="K16" s="46">
        <f>E16*J16</f>
        <v>0</v>
      </c>
    </row>
    <row r="17" spans="1:11" s="1" customFormat="1" ht="9.75" customHeight="1" x14ac:dyDescent="0.2">
      <c r="A17" s="8"/>
      <c r="B17" s="47" t="s">
        <v>36</v>
      </c>
      <c r="C17" s="245" t="s">
        <v>40</v>
      </c>
      <c r="D17" s="246"/>
      <c r="E17" s="246"/>
      <c r="F17" s="246"/>
      <c r="G17" s="246"/>
      <c r="H17" s="246"/>
      <c r="I17" s="246"/>
      <c r="J17" s="246"/>
      <c r="K17" s="247"/>
    </row>
    <row r="18" spans="1:11" s="1" customFormat="1" ht="9.75" x14ac:dyDescent="0.2">
      <c r="A18" s="36">
        <f>A16+1</f>
        <v>5</v>
      </c>
      <c r="B18" s="38" t="s">
        <v>41</v>
      </c>
      <c r="C18" s="39" t="s">
        <v>42</v>
      </c>
      <c r="D18" s="40" t="s">
        <v>43</v>
      </c>
      <c r="E18" s="41">
        <v>251.99526000000006</v>
      </c>
      <c r="F18" s="42">
        <v>0</v>
      </c>
      <c r="G18" s="43">
        <f>E18*F18</f>
        <v>0</v>
      </c>
      <c r="H18" s="44">
        <v>0</v>
      </c>
      <c r="I18" s="43">
        <f>E18*H18</f>
        <v>0</v>
      </c>
      <c r="J18" s="45">
        <v>8.1208400000000003E-4</v>
      </c>
      <c r="K18" s="46">
        <v>0</v>
      </c>
    </row>
    <row r="19" spans="1:11" s="1" customFormat="1" ht="9.75" customHeight="1" x14ac:dyDescent="0.2">
      <c r="A19" s="8"/>
      <c r="B19" s="47" t="s">
        <v>36</v>
      </c>
      <c r="C19" s="245" t="s">
        <v>44</v>
      </c>
      <c r="D19" s="246"/>
      <c r="E19" s="246"/>
      <c r="F19" s="246"/>
      <c r="G19" s="246"/>
      <c r="H19" s="246"/>
      <c r="I19" s="246"/>
      <c r="J19" s="246"/>
      <c r="K19" s="247"/>
    </row>
    <row r="20" spans="1:11" s="1" customFormat="1" ht="9.75" x14ac:dyDescent="0.2">
      <c r="A20" s="36">
        <f>A18+1</f>
        <v>6</v>
      </c>
      <c r="B20" s="38" t="s">
        <v>45</v>
      </c>
      <c r="C20" s="39" t="s">
        <v>46</v>
      </c>
      <c r="D20" s="40" t="s">
        <v>43</v>
      </c>
      <c r="E20" s="48">
        <v>252</v>
      </c>
      <c r="F20" s="42">
        <v>0</v>
      </c>
      <c r="G20" s="43">
        <f>E20*F20</f>
        <v>0</v>
      </c>
      <c r="H20" s="44">
        <v>0</v>
      </c>
      <c r="I20" s="43">
        <f>E20*H20</f>
        <v>0</v>
      </c>
      <c r="J20" s="45">
        <v>0</v>
      </c>
      <c r="K20" s="46">
        <f>E20*J20</f>
        <v>0</v>
      </c>
    </row>
    <row r="21" spans="1:11" s="1" customFormat="1" ht="9.75" x14ac:dyDescent="0.2">
      <c r="A21" s="36">
        <f>A20+1</f>
        <v>7</v>
      </c>
      <c r="B21" s="38" t="s">
        <v>47</v>
      </c>
      <c r="C21" s="39" t="s">
        <v>48</v>
      </c>
      <c r="D21" s="40" t="s">
        <v>31</v>
      </c>
      <c r="E21" s="41">
        <v>204.46</v>
      </c>
      <c r="F21" s="42">
        <v>0</v>
      </c>
      <c r="G21" s="43">
        <f>E21*F21</f>
        <v>0</v>
      </c>
      <c r="H21" s="44">
        <v>0</v>
      </c>
      <c r="I21" s="43">
        <f>E21*H21</f>
        <v>0</v>
      </c>
      <c r="J21" s="45">
        <v>0</v>
      </c>
      <c r="K21" s="46">
        <f>E21*J21</f>
        <v>0</v>
      </c>
    </row>
    <row r="22" spans="1:11" s="1" customFormat="1" ht="9.75" x14ac:dyDescent="0.2">
      <c r="A22" s="36">
        <f>A21+1</f>
        <v>8</v>
      </c>
      <c r="B22" s="38" t="s">
        <v>49</v>
      </c>
      <c r="C22" s="39" t="s">
        <v>50</v>
      </c>
      <c r="D22" s="40" t="s">
        <v>31</v>
      </c>
      <c r="E22" s="41">
        <v>204.46</v>
      </c>
      <c r="F22" s="42">
        <v>0</v>
      </c>
      <c r="G22" s="43">
        <f>E22*F22</f>
        <v>0</v>
      </c>
      <c r="H22" s="44">
        <v>0</v>
      </c>
      <c r="I22" s="43">
        <f>E22*H22</f>
        <v>0</v>
      </c>
      <c r="J22" s="45">
        <v>0</v>
      </c>
      <c r="K22" s="46">
        <f>E22*J22</f>
        <v>0</v>
      </c>
    </row>
    <row r="23" spans="1:11" s="1" customFormat="1" ht="9.75" x14ac:dyDescent="0.2">
      <c r="A23" s="36">
        <f>A22+1</f>
        <v>9</v>
      </c>
      <c r="B23" s="38" t="s">
        <v>51</v>
      </c>
      <c r="C23" s="39" t="s">
        <v>52</v>
      </c>
      <c r="D23" s="40" t="s">
        <v>31</v>
      </c>
      <c r="E23" s="41">
        <v>204.46</v>
      </c>
      <c r="F23" s="42">
        <v>0</v>
      </c>
      <c r="G23" s="43">
        <f>E23*F23</f>
        <v>0</v>
      </c>
      <c r="H23" s="44">
        <v>0</v>
      </c>
      <c r="I23" s="43">
        <f>E23*H23</f>
        <v>0</v>
      </c>
      <c r="J23" s="45">
        <v>0</v>
      </c>
      <c r="K23" s="46">
        <f>E23*J23</f>
        <v>0</v>
      </c>
    </row>
    <row r="24" spans="1:11" s="1" customFormat="1" ht="9.75" x14ac:dyDescent="0.2">
      <c r="A24" s="36">
        <f>A23+1</f>
        <v>10</v>
      </c>
      <c r="B24" s="38" t="s">
        <v>53</v>
      </c>
      <c r="C24" s="39" t="s">
        <v>54</v>
      </c>
      <c r="D24" s="40" t="s">
        <v>31</v>
      </c>
      <c r="E24" s="45">
        <v>1022.3000000000001</v>
      </c>
      <c r="F24" s="42">
        <v>0</v>
      </c>
      <c r="G24" s="43">
        <f>E24*F24</f>
        <v>0</v>
      </c>
      <c r="H24" s="44">
        <v>0</v>
      </c>
      <c r="I24" s="43">
        <f>E24*H24</f>
        <v>0</v>
      </c>
      <c r="J24" s="45">
        <v>0</v>
      </c>
      <c r="K24" s="46">
        <f>E24*J24</f>
        <v>0</v>
      </c>
    </row>
    <row r="25" spans="1:11" s="1" customFormat="1" ht="9.75" customHeight="1" x14ac:dyDescent="0.2">
      <c r="A25" s="8"/>
      <c r="B25" s="47" t="s">
        <v>36</v>
      </c>
      <c r="C25" s="245" t="s">
        <v>55</v>
      </c>
      <c r="D25" s="246"/>
      <c r="E25" s="246"/>
      <c r="F25" s="246"/>
      <c r="G25" s="246"/>
      <c r="H25" s="246"/>
      <c r="I25" s="246"/>
      <c r="J25" s="246"/>
      <c r="K25" s="247"/>
    </row>
    <row r="26" spans="1:11" s="1" customFormat="1" ht="9.75" x14ac:dyDescent="0.2">
      <c r="A26" s="36">
        <f>A24+1</f>
        <v>11</v>
      </c>
      <c r="B26" s="38" t="s">
        <v>56</v>
      </c>
      <c r="C26" s="39" t="s">
        <v>57</v>
      </c>
      <c r="D26" s="40" t="s">
        <v>31</v>
      </c>
      <c r="E26" s="41">
        <v>204.46</v>
      </c>
      <c r="F26" s="42">
        <v>0</v>
      </c>
      <c r="G26" s="43">
        <f>E26*F26</f>
        <v>0</v>
      </c>
      <c r="H26" s="44">
        <v>0</v>
      </c>
      <c r="I26" s="43">
        <f>E26*H26</f>
        <v>0</v>
      </c>
      <c r="J26" s="45">
        <v>0</v>
      </c>
      <c r="K26" s="46">
        <f>E26*J26</f>
        <v>0</v>
      </c>
    </row>
    <row r="27" spans="1:11" s="1" customFormat="1" ht="9.75" x14ac:dyDescent="0.2">
      <c r="A27" s="36">
        <f>A26+1</f>
        <v>12</v>
      </c>
      <c r="B27" s="38" t="s">
        <v>58</v>
      </c>
      <c r="C27" s="39" t="s">
        <v>59</v>
      </c>
      <c r="D27" s="40" t="s">
        <v>31</v>
      </c>
      <c r="E27" s="45">
        <v>204.46</v>
      </c>
      <c r="F27" s="42">
        <v>0</v>
      </c>
      <c r="G27" s="43">
        <f>E27*F27</f>
        <v>0</v>
      </c>
      <c r="H27" s="44">
        <v>0</v>
      </c>
      <c r="I27" s="43">
        <f>E27*H27</f>
        <v>0</v>
      </c>
      <c r="J27" s="45">
        <v>0</v>
      </c>
      <c r="K27" s="46">
        <f>E27*J27</f>
        <v>0</v>
      </c>
    </row>
    <row r="28" spans="1:11" s="1" customFormat="1" ht="9.75" x14ac:dyDescent="0.2">
      <c r="A28" s="36">
        <f>A27+1</f>
        <v>13</v>
      </c>
      <c r="B28" s="38" t="s">
        <v>60</v>
      </c>
      <c r="C28" s="39" t="s">
        <v>61</v>
      </c>
      <c r="D28" s="40" t="s">
        <v>31</v>
      </c>
      <c r="E28" s="45">
        <v>157.57980000000001</v>
      </c>
      <c r="F28" s="42">
        <v>0</v>
      </c>
      <c r="G28" s="43">
        <f>E28*F28</f>
        <v>0</v>
      </c>
      <c r="H28" s="44">
        <v>0</v>
      </c>
      <c r="I28" s="43">
        <f>E28*H28</f>
        <v>0</v>
      </c>
      <c r="J28" s="45">
        <v>0</v>
      </c>
      <c r="K28" s="46">
        <f>E28*J28</f>
        <v>0</v>
      </c>
    </row>
    <row r="29" spans="1:11" s="1" customFormat="1" ht="9.75" customHeight="1" x14ac:dyDescent="0.2">
      <c r="A29" s="8"/>
      <c r="B29" s="47" t="s">
        <v>36</v>
      </c>
      <c r="C29" s="245" t="s">
        <v>62</v>
      </c>
      <c r="D29" s="246"/>
      <c r="E29" s="246"/>
      <c r="F29" s="246"/>
      <c r="G29" s="246"/>
      <c r="H29" s="246"/>
      <c r="I29" s="246"/>
      <c r="J29" s="246"/>
      <c r="K29" s="247"/>
    </row>
    <row r="30" spans="1:11" s="1" customFormat="1" ht="9.75" x14ac:dyDescent="0.2">
      <c r="A30" s="36">
        <f>A28+1</f>
        <v>14</v>
      </c>
      <c r="B30" s="38" t="s">
        <v>63</v>
      </c>
      <c r="C30" s="39" t="s">
        <v>64</v>
      </c>
      <c r="D30" s="40" t="s">
        <v>31</v>
      </c>
      <c r="E30" s="45">
        <v>33.767100000000006</v>
      </c>
      <c r="F30" s="42">
        <v>0</v>
      </c>
      <c r="G30" s="43">
        <f>E30*F30</f>
        <v>0</v>
      </c>
      <c r="H30" s="44">
        <v>0</v>
      </c>
      <c r="I30" s="43">
        <f>E30*H30</f>
        <v>0</v>
      </c>
      <c r="J30" s="45">
        <v>0</v>
      </c>
      <c r="K30" s="46">
        <f>E30*J30</f>
        <v>0</v>
      </c>
    </row>
    <row r="31" spans="1:11" s="1" customFormat="1" ht="9.75" customHeight="1" x14ac:dyDescent="0.2">
      <c r="A31" s="8"/>
      <c r="B31" s="47" t="s">
        <v>36</v>
      </c>
      <c r="C31" s="245" t="s">
        <v>65</v>
      </c>
      <c r="D31" s="246"/>
      <c r="E31" s="246"/>
      <c r="F31" s="246"/>
      <c r="G31" s="246"/>
      <c r="H31" s="246"/>
      <c r="I31" s="246"/>
      <c r="J31" s="246"/>
      <c r="K31" s="247"/>
    </row>
    <row r="32" spans="1:11" s="1" customFormat="1" ht="9.75" x14ac:dyDescent="0.2">
      <c r="A32" s="36">
        <f>A30+1</f>
        <v>15</v>
      </c>
      <c r="B32" s="38" t="s">
        <v>66</v>
      </c>
      <c r="C32" s="39" t="s">
        <v>67</v>
      </c>
      <c r="D32" s="40" t="s">
        <v>68</v>
      </c>
      <c r="E32" s="45">
        <v>70.910700000000006</v>
      </c>
      <c r="F32" s="42">
        <v>0</v>
      </c>
      <c r="G32" s="43">
        <f>E32*F32</f>
        <v>0</v>
      </c>
      <c r="H32" s="44">
        <v>0</v>
      </c>
      <c r="I32" s="43">
        <f>E32*H32</f>
        <v>0</v>
      </c>
      <c r="J32" s="45">
        <v>1</v>
      </c>
      <c r="K32" s="46">
        <v>0</v>
      </c>
    </row>
    <row r="33" spans="1:11" s="1" customFormat="1" ht="9.75" customHeight="1" x14ac:dyDescent="0.2">
      <c r="A33" s="8"/>
      <c r="B33" s="47" t="s">
        <v>36</v>
      </c>
      <c r="C33" s="245" t="s">
        <v>69</v>
      </c>
      <c r="D33" s="246"/>
      <c r="E33" s="246"/>
      <c r="F33" s="246"/>
      <c r="G33" s="246"/>
      <c r="H33" s="246"/>
      <c r="I33" s="246"/>
      <c r="J33" s="246"/>
      <c r="K33" s="247"/>
    </row>
    <row r="34" spans="1:11" s="1" customFormat="1" ht="19.5" x14ac:dyDescent="0.2">
      <c r="A34" s="36">
        <f>A32+1</f>
        <v>16</v>
      </c>
      <c r="B34" s="38" t="s">
        <v>70</v>
      </c>
      <c r="C34" s="39" t="s">
        <v>71</v>
      </c>
      <c r="D34" s="40" t="s">
        <v>31</v>
      </c>
      <c r="E34" s="45">
        <v>28.139250000000004</v>
      </c>
      <c r="F34" s="42">
        <v>0</v>
      </c>
      <c r="G34" s="43">
        <f>E34*F34</f>
        <v>0</v>
      </c>
      <c r="H34" s="44">
        <v>0</v>
      </c>
      <c r="I34" s="43">
        <f>E34*H34</f>
        <v>0</v>
      </c>
      <c r="J34" s="45">
        <v>1.833</v>
      </c>
      <c r="K34" s="46">
        <v>0</v>
      </c>
    </row>
    <row r="35" spans="1:11" s="1" customFormat="1" ht="9.75" customHeight="1" x14ac:dyDescent="0.2">
      <c r="A35" s="8"/>
      <c r="B35" s="47" t="s">
        <v>36</v>
      </c>
      <c r="C35" s="245" t="s">
        <v>72</v>
      </c>
      <c r="D35" s="246"/>
      <c r="E35" s="246"/>
      <c r="F35" s="246"/>
      <c r="G35" s="246"/>
      <c r="H35" s="246"/>
      <c r="I35" s="246"/>
      <c r="J35" s="246"/>
      <c r="K35" s="247"/>
    </row>
    <row r="36" spans="1:11" s="1" customFormat="1" ht="9.75" x14ac:dyDescent="0.2">
      <c r="A36" s="36">
        <f>A34+1</f>
        <v>17</v>
      </c>
      <c r="B36" s="38" t="s">
        <v>51</v>
      </c>
      <c r="C36" s="39" t="s">
        <v>73</v>
      </c>
      <c r="D36" s="40" t="s">
        <v>31</v>
      </c>
      <c r="E36" s="48">
        <v>157</v>
      </c>
      <c r="F36" s="42">
        <v>0</v>
      </c>
      <c r="G36" s="43">
        <f>E36*F36</f>
        <v>0</v>
      </c>
      <c r="H36" s="44">
        <v>0</v>
      </c>
      <c r="I36" s="43">
        <f>E36*H36</f>
        <v>0</v>
      </c>
      <c r="J36" s="45">
        <v>0</v>
      </c>
      <c r="K36" s="46">
        <f>E36*J36</f>
        <v>0</v>
      </c>
    </row>
    <row r="37" spans="1:11" s="1" customFormat="1" ht="9.75" x14ac:dyDescent="0.2">
      <c r="A37" s="36">
        <f>A36+1</f>
        <v>18</v>
      </c>
      <c r="B37" s="38" t="s">
        <v>53</v>
      </c>
      <c r="C37" s="39" t="s">
        <v>74</v>
      </c>
      <c r="D37" s="40" t="s">
        <v>31</v>
      </c>
      <c r="E37" s="45">
        <v>785</v>
      </c>
      <c r="F37" s="42">
        <v>0</v>
      </c>
      <c r="G37" s="43">
        <f>E37*F37</f>
        <v>0</v>
      </c>
      <c r="H37" s="44">
        <v>0</v>
      </c>
      <c r="I37" s="43">
        <f>E37*H37</f>
        <v>0</v>
      </c>
      <c r="J37" s="45">
        <v>0</v>
      </c>
      <c r="K37" s="46">
        <f>E37*J37</f>
        <v>0</v>
      </c>
    </row>
    <row r="38" spans="1:11" s="1" customFormat="1" ht="9.75" customHeight="1" x14ac:dyDescent="0.2">
      <c r="A38" s="8"/>
      <c r="B38" s="47" t="s">
        <v>36</v>
      </c>
      <c r="C38" s="245" t="s">
        <v>75</v>
      </c>
      <c r="D38" s="246"/>
      <c r="E38" s="246"/>
      <c r="F38" s="246"/>
      <c r="G38" s="246"/>
      <c r="H38" s="246"/>
      <c r="I38" s="246"/>
      <c r="J38" s="246"/>
      <c r="K38" s="247"/>
    </row>
    <row r="39" spans="1:11" s="18" customFormat="1" ht="11.25" customHeight="1" x14ac:dyDescent="0.2">
      <c r="A39" s="57"/>
      <c r="B39" s="58">
        <v>1</v>
      </c>
      <c r="C39" s="59" t="s">
        <v>76</v>
      </c>
      <c r="D39" s="60"/>
      <c r="E39" s="60"/>
      <c r="F39" s="61"/>
      <c r="G39" s="62">
        <f>SUM(G12:G38)</f>
        <v>0</v>
      </c>
      <c r="H39" s="63"/>
      <c r="I39" s="64">
        <f>SUM(I12:I38)</f>
        <v>0</v>
      </c>
      <c r="J39" s="63"/>
      <c r="K39" s="65">
        <f>SUM(K12:K38)</f>
        <v>0</v>
      </c>
    </row>
    <row r="40" spans="1:11" s="18" customFormat="1" ht="11.25" customHeight="1" x14ac:dyDescent="0.2">
      <c r="A40" s="29"/>
      <c r="B40" s="30" t="s">
        <v>77</v>
      </c>
      <c r="C40" s="31" t="s">
        <v>78</v>
      </c>
      <c r="D40" s="28"/>
      <c r="E40" s="28"/>
      <c r="F40" s="32"/>
      <c r="G40" s="33"/>
      <c r="H40" s="34"/>
      <c r="I40" s="27"/>
      <c r="J40" s="34"/>
      <c r="K40" s="35"/>
    </row>
    <row r="41" spans="1:11" s="1" customFormat="1" ht="19.5" x14ac:dyDescent="0.2">
      <c r="A41" s="36">
        <f>A37+1</f>
        <v>19</v>
      </c>
      <c r="B41" s="38" t="s">
        <v>79</v>
      </c>
      <c r="C41" s="39" t="s">
        <v>80</v>
      </c>
      <c r="D41" s="40" t="s">
        <v>81</v>
      </c>
      <c r="E41" s="48">
        <v>1</v>
      </c>
      <c r="F41" s="42">
        <v>0</v>
      </c>
      <c r="G41" s="43">
        <f>E41*F41</f>
        <v>0</v>
      </c>
      <c r="H41" s="44">
        <v>0</v>
      </c>
      <c r="I41" s="43">
        <f>E41*H41</f>
        <v>0</v>
      </c>
      <c r="J41" s="45">
        <v>0</v>
      </c>
      <c r="K41" s="46">
        <f>E41*J41</f>
        <v>0</v>
      </c>
    </row>
    <row r="42" spans="1:11" s="1" customFormat="1" ht="19.5" x14ac:dyDescent="0.2">
      <c r="A42" s="36">
        <f>A41+1</f>
        <v>20</v>
      </c>
      <c r="B42" s="38" t="s">
        <v>82</v>
      </c>
      <c r="C42" s="39" t="s">
        <v>83</v>
      </c>
      <c r="D42" s="40" t="s">
        <v>43</v>
      </c>
      <c r="E42" s="41">
        <v>31.364999999999998</v>
      </c>
      <c r="F42" s="42">
        <v>0</v>
      </c>
      <c r="G42" s="43">
        <f>E42*F42</f>
        <v>0</v>
      </c>
      <c r="H42" s="44">
        <v>0</v>
      </c>
      <c r="I42" s="43">
        <f>E42*H42</f>
        <v>0</v>
      </c>
      <c r="J42" s="45">
        <v>0</v>
      </c>
      <c r="K42" s="46">
        <f>E42*J42</f>
        <v>0</v>
      </c>
    </row>
    <row r="43" spans="1:11" s="1" customFormat="1" ht="9.75" customHeight="1" x14ac:dyDescent="0.2">
      <c r="A43" s="8"/>
      <c r="B43" s="47" t="s">
        <v>36</v>
      </c>
      <c r="C43" s="245" t="s">
        <v>84</v>
      </c>
      <c r="D43" s="246"/>
      <c r="E43" s="246"/>
      <c r="F43" s="246"/>
      <c r="G43" s="246"/>
      <c r="H43" s="246"/>
      <c r="I43" s="246"/>
      <c r="J43" s="246"/>
      <c r="K43" s="247"/>
    </row>
    <row r="44" spans="1:11" s="1" customFormat="1" ht="19.5" x14ac:dyDescent="0.2">
      <c r="A44" s="36">
        <f>A42+1</f>
        <v>21</v>
      </c>
      <c r="B44" s="38" t="s">
        <v>85</v>
      </c>
      <c r="C44" s="39" t="s">
        <v>86</v>
      </c>
      <c r="D44" s="40" t="s">
        <v>43</v>
      </c>
      <c r="E44" s="41">
        <v>258.97000000000003</v>
      </c>
      <c r="F44" s="42">
        <v>0</v>
      </c>
      <c r="G44" s="43">
        <f>E44*F44</f>
        <v>0</v>
      </c>
      <c r="H44" s="44">
        <v>0</v>
      </c>
      <c r="I44" s="43">
        <f>E44*H44</f>
        <v>0</v>
      </c>
      <c r="J44" s="45">
        <v>0</v>
      </c>
      <c r="K44" s="46">
        <f>E44*J44</f>
        <v>0</v>
      </c>
    </row>
    <row r="45" spans="1:11" s="1" customFormat="1" ht="9.75" customHeight="1" x14ac:dyDescent="0.2">
      <c r="A45" s="8"/>
      <c r="B45" s="47" t="s">
        <v>36</v>
      </c>
      <c r="C45" s="245" t="s">
        <v>87</v>
      </c>
      <c r="D45" s="246"/>
      <c r="E45" s="246"/>
      <c r="F45" s="246"/>
      <c r="G45" s="246"/>
      <c r="H45" s="246"/>
      <c r="I45" s="246"/>
      <c r="J45" s="246"/>
      <c r="K45" s="247"/>
    </row>
    <row r="46" spans="1:11" s="18" customFormat="1" ht="11.25" customHeight="1" x14ac:dyDescent="0.2">
      <c r="A46" s="57"/>
      <c r="B46" s="58">
        <v>3</v>
      </c>
      <c r="C46" s="59" t="s">
        <v>88</v>
      </c>
      <c r="D46" s="60"/>
      <c r="E46" s="60"/>
      <c r="F46" s="61"/>
      <c r="G46" s="62">
        <f>SUM(G41:G45)</f>
        <v>0</v>
      </c>
      <c r="H46" s="63"/>
      <c r="I46" s="64">
        <f>SUM(I41:I45)</f>
        <v>0</v>
      </c>
      <c r="J46" s="63"/>
      <c r="K46" s="65">
        <f>SUM(K41:K45)</f>
        <v>0</v>
      </c>
    </row>
    <row r="47" spans="1:11" s="18" customFormat="1" ht="11.25" customHeight="1" x14ac:dyDescent="0.2">
      <c r="A47" s="29"/>
      <c r="B47" s="30" t="s">
        <v>89</v>
      </c>
      <c r="C47" s="31" t="s">
        <v>90</v>
      </c>
      <c r="D47" s="28"/>
      <c r="E47" s="28"/>
      <c r="F47" s="32"/>
      <c r="G47" s="33"/>
      <c r="H47" s="34"/>
      <c r="I47" s="27"/>
      <c r="J47" s="34"/>
      <c r="K47" s="35"/>
    </row>
    <row r="48" spans="1:11" s="1" customFormat="1" ht="19.5" x14ac:dyDescent="0.2">
      <c r="A48" s="36">
        <f>A44+1</f>
        <v>22</v>
      </c>
      <c r="B48" s="38" t="s">
        <v>91</v>
      </c>
      <c r="C48" s="39" t="s">
        <v>92</v>
      </c>
      <c r="D48" s="40" t="s">
        <v>93</v>
      </c>
      <c r="E48" s="48">
        <v>95</v>
      </c>
      <c r="F48" s="42">
        <v>0</v>
      </c>
      <c r="G48" s="43">
        <f>E48*F48</f>
        <v>0</v>
      </c>
      <c r="H48" s="44">
        <v>0</v>
      </c>
      <c r="I48" s="43">
        <f>E48*H48</f>
        <v>0</v>
      </c>
      <c r="J48" s="45">
        <v>0</v>
      </c>
      <c r="K48" s="46">
        <f>E48*J48</f>
        <v>0</v>
      </c>
    </row>
    <row r="49" spans="1:11" s="1" customFormat="1" ht="9.75" x14ac:dyDescent="0.2">
      <c r="A49" s="36">
        <f>A48+1</f>
        <v>23</v>
      </c>
      <c r="B49" s="38" t="s">
        <v>94</v>
      </c>
      <c r="C49" s="39" t="s">
        <v>95</v>
      </c>
      <c r="D49" s="40" t="s">
        <v>43</v>
      </c>
      <c r="E49" s="41">
        <v>171</v>
      </c>
      <c r="F49" s="42">
        <v>0</v>
      </c>
      <c r="G49" s="43">
        <f>E49*F49</f>
        <v>0</v>
      </c>
      <c r="H49" s="44">
        <v>0</v>
      </c>
      <c r="I49" s="43">
        <f>E49*H49</f>
        <v>0</v>
      </c>
      <c r="J49" s="45">
        <v>0</v>
      </c>
      <c r="K49" s="46">
        <f>E49*J49</f>
        <v>0</v>
      </c>
    </row>
    <row r="50" spans="1:11" s="1" customFormat="1" ht="9.75" customHeight="1" x14ac:dyDescent="0.2">
      <c r="A50" s="8"/>
      <c r="B50" s="47" t="s">
        <v>36</v>
      </c>
      <c r="C50" s="245" t="s">
        <v>96</v>
      </c>
      <c r="D50" s="246"/>
      <c r="E50" s="246"/>
      <c r="F50" s="246"/>
      <c r="G50" s="246"/>
      <c r="H50" s="246"/>
      <c r="I50" s="246"/>
      <c r="J50" s="246"/>
      <c r="K50" s="247"/>
    </row>
    <row r="51" spans="1:11" s="1" customFormat="1" ht="9.75" x14ac:dyDescent="0.2">
      <c r="A51" s="36">
        <f>A49+1</f>
        <v>24</v>
      </c>
      <c r="B51" s="38" t="s">
        <v>97</v>
      </c>
      <c r="C51" s="39" t="s">
        <v>98</v>
      </c>
      <c r="D51" s="40" t="s">
        <v>93</v>
      </c>
      <c r="E51" s="48">
        <v>95</v>
      </c>
      <c r="F51" s="42">
        <v>0</v>
      </c>
      <c r="G51" s="43">
        <f>E51*F51</f>
        <v>0</v>
      </c>
      <c r="H51" s="44">
        <v>0</v>
      </c>
      <c r="I51" s="43">
        <f>E51*H51</f>
        <v>0</v>
      </c>
      <c r="J51" s="45">
        <v>0</v>
      </c>
      <c r="K51" s="46">
        <f>E51*J51</f>
        <v>0</v>
      </c>
    </row>
    <row r="52" spans="1:11" s="1" customFormat="1" ht="19.5" x14ac:dyDescent="0.2">
      <c r="A52" s="36">
        <f>A51+1</f>
        <v>25</v>
      </c>
      <c r="B52" s="38" t="s">
        <v>99</v>
      </c>
      <c r="C52" s="39" t="s">
        <v>100</v>
      </c>
      <c r="D52" s="40" t="s">
        <v>43</v>
      </c>
      <c r="E52" s="48">
        <v>95</v>
      </c>
      <c r="F52" s="42">
        <v>0</v>
      </c>
      <c r="G52" s="43">
        <f>E52*F52</f>
        <v>0</v>
      </c>
      <c r="H52" s="44">
        <v>0</v>
      </c>
      <c r="I52" s="43">
        <f>E52*H52</f>
        <v>0</v>
      </c>
      <c r="J52" s="45">
        <v>0</v>
      </c>
      <c r="K52" s="46">
        <f>E52*J52</f>
        <v>0</v>
      </c>
    </row>
    <row r="53" spans="1:11" s="1" customFormat="1" ht="19.5" x14ac:dyDescent="0.2">
      <c r="A53" s="36">
        <f>A52+1</f>
        <v>26</v>
      </c>
      <c r="B53" s="38" t="s">
        <v>101</v>
      </c>
      <c r="C53" s="39" t="s">
        <v>102</v>
      </c>
      <c r="D53" s="40" t="s">
        <v>43</v>
      </c>
      <c r="E53" s="48">
        <v>210</v>
      </c>
      <c r="F53" s="42">
        <v>0</v>
      </c>
      <c r="G53" s="43">
        <f>E53*F53</f>
        <v>0</v>
      </c>
      <c r="H53" s="44">
        <v>0</v>
      </c>
      <c r="I53" s="43">
        <f>E53*H53</f>
        <v>0</v>
      </c>
      <c r="J53" s="45">
        <v>0</v>
      </c>
      <c r="K53" s="46">
        <f>E53*J53</f>
        <v>0</v>
      </c>
    </row>
    <row r="54" spans="1:11" s="1" customFormat="1" ht="19.5" x14ac:dyDescent="0.2">
      <c r="A54" s="36">
        <f>A53+1</f>
        <v>27</v>
      </c>
      <c r="B54" s="38" t="s">
        <v>103</v>
      </c>
      <c r="C54" s="39" t="s">
        <v>104</v>
      </c>
      <c r="D54" s="40" t="s">
        <v>43</v>
      </c>
      <c r="E54" s="48">
        <v>210</v>
      </c>
      <c r="F54" s="42">
        <v>0</v>
      </c>
      <c r="G54" s="43">
        <f>E54*F54</f>
        <v>0</v>
      </c>
      <c r="H54" s="44">
        <v>0</v>
      </c>
      <c r="I54" s="43">
        <f>E54*H54</f>
        <v>0</v>
      </c>
      <c r="J54" s="45">
        <v>0</v>
      </c>
      <c r="K54" s="46">
        <f>E54*J54</f>
        <v>0</v>
      </c>
    </row>
    <row r="55" spans="1:11" s="1" customFormat="1" ht="9.75" x14ac:dyDescent="0.2">
      <c r="A55" s="36">
        <f>A54+1</f>
        <v>28</v>
      </c>
      <c r="B55" s="38" t="s">
        <v>105</v>
      </c>
      <c r="C55" s="39" t="s">
        <v>106</v>
      </c>
      <c r="D55" s="40" t="s">
        <v>43</v>
      </c>
      <c r="E55" s="41">
        <v>305</v>
      </c>
      <c r="F55" s="42">
        <v>0</v>
      </c>
      <c r="G55" s="43">
        <f>E55*F55</f>
        <v>0</v>
      </c>
      <c r="H55" s="44">
        <v>0</v>
      </c>
      <c r="I55" s="43">
        <f>E55*H55</f>
        <v>0</v>
      </c>
      <c r="J55" s="45">
        <v>0</v>
      </c>
      <c r="K55" s="46">
        <f>E55*J55</f>
        <v>0</v>
      </c>
    </row>
    <row r="56" spans="1:11" s="1" customFormat="1" ht="9.75" customHeight="1" x14ac:dyDescent="0.2">
      <c r="A56" s="8"/>
      <c r="B56" s="47" t="s">
        <v>36</v>
      </c>
      <c r="C56" s="245" t="s">
        <v>107</v>
      </c>
      <c r="D56" s="246"/>
      <c r="E56" s="246"/>
      <c r="F56" s="246"/>
      <c r="G56" s="246"/>
      <c r="H56" s="246"/>
      <c r="I56" s="246"/>
      <c r="J56" s="246"/>
      <c r="K56" s="247"/>
    </row>
    <row r="57" spans="1:11" s="1" customFormat="1" ht="19.5" x14ac:dyDescent="0.2">
      <c r="A57" s="36">
        <f>A55+1</f>
        <v>29</v>
      </c>
      <c r="B57" s="38" t="s">
        <v>108</v>
      </c>
      <c r="C57" s="39" t="s">
        <v>109</v>
      </c>
      <c r="D57" s="40" t="s">
        <v>68</v>
      </c>
      <c r="E57" s="44">
        <v>305.5</v>
      </c>
      <c r="F57" s="42">
        <v>0</v>
      </c>
      <c r="G57" s="43">
        <f>E57*F57</f>
        <v>0</v>
      </c>
      <c r="H57" s="44">
        <v>0</v>
      </c>
      <c r="I57" s="43">
        <f>E57*H57</f>
        <v>0</v>
      </c>
      <c r="J57" s="45">
        <v>0</v>
      </c>
      <c r="K57" s="46">
        <f>E57*J57</f>
        <v>0</v>
      </c>
    </row>
    <row r="58" spans="1:11" s="1" customFormat="1" ht="9.75" x14ac:dyDescent="0.2">
      <c r="A58" s="36">
        <f>A57+1</f>
        <v>30</v>
      </c>
      <c r="B58" s="38" t="s">
        <v>110</v>
      </c>
      <c r="C58" s="39" t="s">
        <v>111</v>
      </c>
      <c r="D58" s="40" t="s">
        <v>68</v>
      </c>
      <c r="E58" s="45">
        <v>261.27600000000001</v>
      </c>
      <c r="F58" s="42">
        <v>0</v>
      </c>
      <c r="G58" s="43">
        <f>E58*F58</f>
        <v>0</v>
      </c>
      <c r="H58" s="44">
        <v>0</v>
      </c>
      <c r="I58" s="43">
        <f>E58*H58</f>
        <v>0</v>
      </c>
      <c r="J58" s="45">
        <v>0</v>
      </c>
      <c r="K58" s="46">
        <f>E58*J58</f>
        <v>0</v>
      </c>
    </row>
    <row r="59" spans="1:11" s="1" customFormat="1" ht="9.75" customHeight="1" x14ac:dyDescent="0.2">
      <c r="A59" s="8"/>
      <c r="B59" s="47" t="s">
        <v>36</v>
      </c>
      <c r="C59" s="245" t="s">
        <v>112</v>
      </c>
      <c r="D59" s="246"/>
      <c r="E59" s="246"/>
      <c r="F59" s="246"/>
      <c r="G59" s="246"/>
      <c r="H59" s="246"/>
      <c r="I59" s="246"/>
      <c r="J59" s="246"/>
      <c r="K59" s="247"/>
    </row>
    <row r="60" spans="1:11" s="1" customFormat="1" ht="19.5" x14ac:dyDescent="0.2">
      <c r="A60" s="36">
        <f>A58+1</f>
        <v>31</v>
      </c>
      <c r="B60" s="38" t="s">
        <v>113</v>
      </c>
      <c r="C60" s="39" t="s">
        <v>114</v>
      </c>
      <c r="D60" s="40" t="s">
        <v>68</v>
      </c>
      <c r="E60" s="45">
        <v>285</v>
      </c>
      <c r="F60" s="42">
        <v>0</v>
      </c>
      <c r="G60" s="43">
        <f>E60*F60</f>
        <v>0</v>
      </c>
      <c r="H60" s="44">
        <v>0</v>
      </c>
      <c r="I60" s="43">
        <f>E60*H60</f>
        <v>0</v>
      </c>
      <c r="J60" s="45">
        <v>0</v>
      </c>
      <c r="K60" s="46">
        <f>E60*J60</f>
        <v>0</v>
      </c>
    </row>
    <row r="61" spans="1:11" s="1" customFormat="1" ht="9.75" customHeight="1" x14ac:dyDescent="0.2">
      <c r="A61" s="8"/>
      <c r="B61" s="47" t="s">
        <v>36</v>
      </c>
      <c r="C61" s="245" t="s">
        <v>115</v>
      </c>
      <c r="D61" s="246"/>
      <c r="E61" s="246"/>
      <c r="F61" s="246"/>
      <c r="G61" s="246"/>
      <c r="H61" s="246"/>
      <c r="I61" s="246"/>
      <c r="J61" s="246"/>
      <c r="K61" s="247"/>
    </row>
    <row r="62" spans="1:11" s="1" customFormat="1" ht="19.5" x14ac:dyDescent="0.2">
      <c r="A62" s="36">
        <f>A60+1</f>
        <v>32</v>
      </c>
      <c r="B62" s="38" t="s">
        <v>116</v>
      </c>
      <c r="C62" s="39" t="s">
        <v>117</v>
      </c>
      <c r="D62" s="40" t="s">
        <v>68</v>
      </c>
      <c r="E62" s="41">
        <v>19.95</v>
      </c>
      <c r="F62" s="42">
        <v>0</v>
      </c>
      <c r="G62" s="43">
        <f>E62*F62</f>
        <v>0</v>
      </c>
      <c r="H62" s="44">
        <v>0</v>
      </c>
      <c r="I62" s="43">
        <f>E62*H62</f>
        <v>0</v>
      </c>
      <c r="J62" s="45">
        <v>0</v>
      </c>
      <c r="K62" s="46">
        <f>E62*J62</f>
        <v>0</v>
      </c>
    </row>
    <row r="63" spans="1:11" s="1" customFormat="1" ht="19.5" x14ac:dyDescent="0.2">
      <c r="A63" s="36">
        <f>A62+1</f>
        <v>33</v>
      </c>
      <c r="B63" s="38" t="s">
        <v>118</v>
      </c>
      <c r="C63" s="39" t="s">
        <v>119</v>
      </c>
      <c r="D63" s="40" t="s">
        <v>43</v>
      </c>
      <c r="E63" s="41">
        <v>355</v>
      </c>
      <c r="F63" s="42">
        <v>0</v>
      </c>
      <c r="G63" s="43">
        <f>E63*F63</f>
        <v>0</v>
      </c>
      <c r="H63" s="44">
        <v>0</v>
      </c>
      <c r="I63" s="43">
        <f>E63*H63</f>
        <v>0</v>
      </c>
      <c r="J63" s="45">
        <v>0</v>
      </c>
      <c r="K63" s="46">
        <f>E63*J63</f>
        <v>0</v>
      </c>
    </row>
    <row r="64" spans="1:11" s="1" customFormat="1" ht="9.75" customHeight="1" x14ac:dyDescent="0.2">
      <c r="A64" s="8"/>
      <c r="B64" s="47" t="s">
        <v>36</v>
      </c>
      <c r="C64" s="245" t="s">
        <v>120</v>
      </c>
      <c r="D64" s="246"/>
      <c r="E64" s="246"/>
      <c r="F64" s="246"/>
      <c r="G64" s="246"/>
      <c r="H64" s="246"/>
      <c r="I64" s="246"/>
      <c r="J64" s="246"/>
      <c r="K64" s="247"/>
    </row>
    <row r="65" spans="1:11" s="1" customFormat="1" ht="9.75" x14ac:dyDescent="0.2">
      <c r="A65" s="36">
        <f>A63+1</f>
        <v>34</v>
      </c>
      <c r="B65" s="38" t="s">
        <v>121</v>
      </c>
      <c r="C65" s="39" t="s">
        <v>122</v>
      </c>
      <c r="D65" s="40" t="s">
        <v>31</v>
      </c>
      <c r="E65" s="45">
        <v>71</v>
      </c>
      <c r="F65" s="42">
        <v>0</v>
      </c>
      <c r="G65" s="43">
        <f>E65*F65</f>
        <v>0</v>
      </c>
      <c r="H65" s="44">
        <v>0</v>
      </c>
      <c r="I65" s="43">
        <f>E65*H65</f>
        <v>0</v>
      </c>
      <c r="J65" s="45">
        <v>0</v>
      </c>
      <c r="K65" s="46">
        <f>E65*J65</f>
        <v>0</v>
      </c>
    </row>
    <row r="66" spans="1:11" s="1" customFormat="1" ht="9.75" customHeight="1" x14ac:dyDescent="0.2">
      <c r="A66" s="8"/>
      <c r="B66" s="47" t="s">
        <v>36</v>
      </c>
      <c r="C66" s="245" t="s">
        <v>123</v>
      </c>
      <c r="D66" s="246"/>
      <c r="E66" s="246"/>
      <c r="F66" s="246"/>
      <c r="G66" s="246"/>
      <c r="H66" s="246"/>
      <c r="I66" s="246"/>
      <c r="J66" s="246"/>
      <c r="K66" s="247"/>
    </row>
    <row r="67" spans="1:11" s="1" customFormat="1" ht="9.75" x14ac:dyDescent="0.2">
      <c r="A67" s="36">
        <f>A65+1</f>
        <v>35</v>
      </c>
      <c r="B67" s="38" t="s">
        <v>124</v>
      </c>
      <c r="C67" s="39" t="s">
        <v>125</v>
      </c>
      <c r="D67" s="40" t="s">
        <v>43</v>
      </c>
      <c r="E67" s="48">
        <v>140</v>
      </c>
      <c r="F67" s="42">
        <v>0</v>
      </c>
      <c r="G67" s="43">
        <f>E67*F67</f>
        <v>0</v>
      </c>
      <c r="H67" s="44">
        <v>0</v>
      </c>
      <c r="I67" s="43">
        <f>E67*H67</f>
        <v>0</v>
      </c>
      <c r="J67" s="45">
        <v>0</v>
      </c>
      <c r="K67" s="46">
        <f>E67*J67</f>
        <v>0</v>
      </c>
    </row>
    <row r="68" spans="1:11" s="1" customFormat="1" ht="9.75" x14ac:dyDescent="0.2">
      <c r="A68" s="36">
        <f>A67+1</f>
        <v>36</v>
      </c>
      <c r="B68" s="38" t="s">
        <v>126</v>
      </c>
      <c r="C68" s="39" t="s">
        <v>127</v>
      </c>
      <c r="D68" s="40" t="s">
        <v>68</v>
      </c>
      <c r="E68" s="45">
        <v>58.800000000000004</v>
      </c>
      <c r="F68" s="42">
        <v>0</v>
      </c>
      <c r="G68" s="43">
        <f>E68*F68</f>
        <v>0</v>
      </c>
      <c r="H68" s="44">
        <v>0</v>
      </c>
      <c r="I68" s="43">
        <f>E68*H68</f>
        <v>0</v>
      </c>
      <c r="J68" s="45">
        <v>0</v>
      </c>
      <c r="K68" s="46">
        <f>E68*J68</f>
        <v>0</v>
      </c>
    </row>
    <row r="69" spans="1:11" s="1" customFormat="1" ht="9.75" customHeight="1" x14ac:dyDescent="0.2">
      <c r="A69" s="8"/>
      <c r="B69" s="47" t="s">
        <v>36</v>
      </c>
      <c r="C69" s="245" t="s">
        <v>128</v>
      </c>
      <c r="D69" s="246"/>
      <c r="E69" s="246"/>
      <c r="F69" s="246"/>
      <c r="G69" s="246"/>
      <c r="H69" s="246"/>
      <c r="I69" s="246"/>
      <c r="J69" s="246"/>
      <c r="K69" s="247"/>
    </row>
    <row r="70" spans="1:11" s="1" customFormat="1" ht="9.75" x14ac:dyDescent="0.2">
      <c r="A70" s="36">
        <f>A68+1</f>
        <v>37</v>
      </c>
      <c r="B70" s="38" t="s">
        <v>129</v>
      </c>
      <c r="C70" s="39" t="s">
        <v>130</v>
      </c>
      <c r="D70" s="40" t="s">
        <v>43</v>
      </c>
      <c r="E70" s="41">
        <v>154</v>
      </c>
      <c r="F70" s="42">
        <v>0</v>
      </c>
      <c r="G70" s="43">
        <f>E70*F70</f>
        <v>0</v>
      </c>
      <c r="H70" s="44">
        <v>0</v>
      </c>
      <c r="I70" s="43">
        <f>E70*H70</f>
        <v>0</v>
      </c>
      <c r="J70" s="45">
        <v>0</v>
      </c>
      <c r="K70" s="46">
        <f>E70*J70</f>
        <v>0</v>
      </c>
    </row>
    <row r="71" spans="1:11" s="1" customFormat="1" ht="9.75" customHeight="1" x14ac:dyDescent="0.2">
      <c r="A71" s="8"/>
      <c r="B71" s="47" t="s">
        <v>36</v>
      </c>
      <c r="C71" s="245" t="s">
        <v>131</v>
      </c>
      <c r="D71" s="246"/>
      <c r="E71" s="246"/>
      <c r="F71" s="246"/>
      <c r="G71" s="246"/>
      <c r="H71" s="246"/>
      <c r="I71" s="246"/>
      <c r="J71" s="246"/>
      <c r="K71" s="247"/>
    </row>
    <row r="72" spans="1:11" s="1" customFormat="1" ht="9.75" x14ac:dyDescent="0.2">
      <c r="A72" s="36">
        <f>A70+1</f>
        <v>38</v>
      </c>
      <c r="B72" s="38" t="s">
        <v>132</v>
      </c>
      <c r="C72" s="39" t="s">
        <v>133</v>
      </c>
      <c r="D72" s="40" t="s">
        <v>43</v>
      </c>
      <c r="E72" s="41">
        <v>236.50000000000003</v>
      </c>
      <c r="F72" s="42">
        <v>0</v>
      </c>
      <c r="G72" s="43">
        <f>E72*F72</f>
        <v>0</v>
      </c>
      <c r="H72" s="44">
        <v>0</v>
      </c>
      <c r="I72" s="43">
        <f>E72*H72</f>
        <v>0</v>
      </c>
      <c r="J72" s="45">
        <v>0</v>
      </c>
      <c r="K72" s="46">
        <f>E72*J72</f>
        <v>0</v>
      </c>
    </row>
    <row r="73" spans="1:11" s="1" customFormat="1" ht="9.75" customHeight="1" x14ac:dyDescent="0.2">
      <c r="A73" s="8"/>
      <c r="B73" s="47" t="s">
        <v>36</v>
      </c>
      <c r="C73" s="245" t="s">
        <v>134</v>
      </c>
      <c r="D73" s="246"/>
      <c r="E73" s="246"/>
      <c r="F73" s="246"/>
      <c r="G73" s="246"/>
      <c r="H73" s="246"/>
      <c r="I73" s="246"/>
      <c r="J73" s="246"/>
      <c r="K73" s="247"/>
    </row>
    <row r="74" spans="1:11" s="1" customFormat="1" ht="19.5" x14ac:dyDescent="0.2">
      <c r="A74" s="36">
        <f>A72+1</f>
        <v>39</v>
      </c>
      <c r="B74" s="38" t="s">
        <v>135</v>
      </c>
      <c r="C74" s="39" t="s">
        <v>136</v>
      </c>
      <c r="D74" s="40" t="s">
        <v>31</v>
      </c>
      <c r="E74" s="45">
        <v>17.75</v>
      </c>
      <c r="F74" s="42">
        <v>0</v>
      </c>
      <c r="G74" s="43">
        <f>E74*F74</f>
        <v>0</v>
      </c>
      <c r="H74" s="44">
        <v>0</v>
      </c>
      <c r="I74" s="43">
        <f>E74*H74</f>
        <v>0</v>
      </c>
      <c r="J74" s="45">
        <v>0</v>
      </c>
      <c r="K74" s="46">
        <f>E74*J74</f>
        <v>0</v>
      </c>
    </row>
    <row r="75" spans="1:11" s="1" customFormat="1" ht="9.75" customHeight="1" x14ac:dyDescent="0.2">
      <c r="A75" s="8"/>
      <c r="B75" s="47" t="s">
        <v>36</v>
      </c>
      <c r="C75" s="245" t="s">
        <v>137</v>
      </c>
      <c r="D75" s="246"/>
      <c r="E75" s="246"/>
      <c r="F75" s="246"/>
      <c r="G75" s="246"/>
      <c r="H75" s="246"/>
      <c r="I75" s="246"/>
      <c r="J75" s="246"/>
      <c r="K75" s="247"/>
    </row>
    <row r="76" spans="1:11" s="1" customFormat="1" ht="19.5" x14ac:dyDescent="0.2">
      <c r="A76" s="36">
        <f>A74+1</f>
        <v>40</v>
      </c>
      <c r="B76" s="38" t="s">
        <v>138</v>
      </c>
      <c r="C76" s="39" t="s">
        <v>139</v>
      </c>
      <c r="D76" s="40" t="s">
        <v>43</v>
      </c>
      <c r="E76" s="41">
        <v>193.32500000000002</v>
      </c>
      <c r="F76" s="42">
        <v>0</v>
      </c>
      <c r="G76" s="43">
        <f>E76*F76</f>
        <v>0</v>
      </c>
      <c r="H76" s="44">
        <v>0</v>
      </c>
      <c r="I76" s="43">
        <f>E76*H76</f>
        <v>0</v>
      </c>
      <c r="J76" s="45">
        <v>0</v>
      </c>
      <c r="K76" s="46">
        <f>E76*J76</f>
        <v>0</v>
      </c>
    </row>
    <row r="77" spans="1:11" s="1" customFormat="1" ht="9.75" customHeight="1" x14ac:dyDescent="0.2">
      <c r="A77" s="8"/>
      <c r="B77" s="47" t="s">
        <v>36</v>
      </c>
      <c r="C77" s="245" t="s">
        <v>140</v>
      </c>
      <c r="D77" s="246"/>
      <c r="E77" s="246"/>
      <c r="F77" s="246"/>
      <c r="G77" s="246"/>
      <c r="H77" s="246"/>
      <c r="I77" s="246"/>
      <c r="J77" s="246"/>
      <c r="K77" s="247"/>
    </row>
    <row r="78" spans="1:11" s="1" customFormat="1" ht="9.75" x14ac:dyDescent="0.2">
      <c r="A78" s="36">
        <f>A76+1</f>
        <v>41</v>
      </c>
      <c r="B78" s="38" t="s">
        <v>141</v>
      </c>
      <c r="C78" s="39" t="s">
        <v>142</v>
      </c>
      <c r="D78" s="40" t="s">
        <v>43</v>
      </c>
      <c r="E78" s="41">
        <v>161.70000000000002</v>
      </c>
      <c r="F78" s="42">
        <v>0</v>
      </c>
      <c r="G78" s="43">
        <f>E78*F78</f>
        <v>0</v>
      </c>
      <c r="H78" s="44">
        <v>0</v>
      </c>
      <c r="I78" s="43">
        <f>E78*H78</f>
        <v>0</v>
      </c>
      <c r="J78" s="45">
        <v>0</v>
      </c>
      <c r="K78" s="46">
        <f>E78*J78</f>
        <v>0</v>
      </c>
    </row>
    <row r="79" spans="1:11" s="1" customFormat="1" ht="9.75" customHeight="1" x14ac:dyDescent="0.2">
      <c r="A79" s="8"/>
      <c r="B79" s="47" t="s">
        <v>36</v>
      </c>
      <c r="C79" s="245" t="s">
        <v>143</v>
      </c>
      <c r="D79" s="246"/>
      <c r="E79" s="246"/>
      <c r="F79" s="246"/>
      <c r="G79" s="246"/>
      <c r="H79" s="246"/>
      <c r="I79" s="246"/>
      <c r="J79" s="246"/>
      <c r="K79" s="247"/>
    </row>
    <row r="80" spans="1:11" s="1" customFormat="1" ht="9.75" x14ac:dyDescent="0.2">
      <c r="A80" s="36">
        <f>A78+1</f>
        <v>42</v>
      </c>
      <c r="B80" s="38" t="s">
        <v>144</v>
      </c>
      <c r="C80" s="39" t="s">
        <v>145</v>
      </c>
      <c r="D80" s="40" t="s">
        <v>81</v>
      </c>
      <c r="E80" s="48">
        <v>10</v>
      </c>
      <c r="F80" s="42">
        <v>0</v>
      </c>
      <c r="G80" s="43">
        <f>E80*F80</f>
        <v>0</v>
      </c>
      <c r="H80" s="44">
        <v>0</v>
      </c>
      <c r="I80" s="43">
        <f>E80*H80</f>
        <v>0</v>
      </c>
      <c r="J80" s="45">
        <v>0</v>
      </c>
      <c r="K80" s="46">
        <f>E80*J80</f>
        <v>0</v>
      </c>
    </row>
    <row r="81" spans="1:11" s="1" customFormat="1" ht="9.75" x14ac:dyDescent="0.2">
      <c r="A81" s="36">
        <f>A80+1</f>
        <v>43</v>
      </c>
      <c r="B81" s="38" t="s">
        <v>146</v>
      </c>
      <c r="C81" s="39" t="s">
        <v>147</v>
      </c>
      <c r="D81" s="40" t="s">
        <v>68</v>
      </c>
      <c r="E81" s="41">
        <v>712.32</v>
      </c>
      <c r="F81" s="42">
        <v>0</v>
      </c>
      <c r="G81" s="43">
        <f>E81*F81</f>
        <v>0</v>
      </c>
      <c r="H81" s="44">
        <v>0</v>
      </c>
      <c r="I81" s="43">
        <f>E81*H81</f>
        <v>0</v>
      </c>
      <c r="J81" s="45">
        <v>0</v>
      </c>
      <c r="K81" s="46">
        <f>E81*J81</f>
        <v>0</v>
      </c>
    </row>
    <row r="82" spans="1:11" s="1" customFormat="1" ht="9.75" x14ac:dyDescent="0.2">
      <c r="A82" s="36">
        <f>A81+1</f>
        <v>44</v>
      </c>
      <c r="B82" s="38" t="s">
        <v>148</v>
      </c>
      <c r="C82" s="39" t="s">
        <v>149</v>
      </c>
      <c r="D82" s="40" t="s">
        <v>68</v>
      </c>
      <c r="E82" s="41">
        <v>712.32</v>
      </c>
      <c r="F82" s="42">
        <v>0</v>
      </c>
      <c r="G82" s="43">
        <f>E82*F82</f>
        <v>0</v>
      </c>
      <c r="H82" s="44">
        <v>0</v>
      </c>
      <c r="I82" s="43">
        <f>E82*H82</f>
        <v>0</v>
      </c>
      <c r="J82" s="45">
        <v>0</v>
      </c>
      <c r="K82" s="46">
        <f>E82*J82</f>
        <v>0</v>
      </c>
    </row>
    <row r="83" spans="1:11" s="1" customFormat="1" ht="9.75" x14ac:dyDescent="0.2">
      <c r="A83" s="36">
        <f>A82+1</f>
        <v>45</v>
      </c>
      <c r="B83" s="38" t="s">
        <v>150</v>
      </c>
      <c r="C83" s="39" t="s">
        <v>151</v>
      </c>
      <c r="D83" s="40" t="s">
        <v>68</v>
      </c>
      <c r="E83" s="45">
        <v>1424.64</v>
      </c>
      <c r="F83" s="42">
        <v>0</v>
      </c>
      <c r="G83" s="43">
        <f>E83*F83</f>
        <v>0</v>
      </c>
      <c r="H83" s="44">
        <v>0</v>
      </c>
      <c r="I83" s="43">
        <f>E83*H83</f>
        <v>0</v>
      </c>
      <c r="J83" s="45">
        <v>0</v>
      </c>
      <c r="K83" s="46">
        <f>E83*J83</f>
        <v>0</v>
      </c>
    </row>
    <row r="84" spans="1:11" s="1" customFormat="1" ht="9.75" customHeight="1" x14ac:dyDescent="0.2">
      <c r="A84" s="8"/>
      <c r="B84" s="47" t="s">
        <v>36</v>
      </c>
      <c r="C84" s="245" t="s">
        <v>152</v>
      </c>
      <c r="D84" s="246"/>
      <c r="E84" s="246"/>
      <c r="F84" s="246"/>
      <c r="G84" s="246"/>
      <c r="H84" s="246"/>
      <c r="I84" s="246"/>
      <c r="J84" s="246"/>
      <c r="K84" s="247"/>
    </row>
    <row r="85" spans="1:11" s="18" customFormat="1" ht="11.25" customHeight="1" x14ac:dyDescent="0.2">
      <c r="A85" s="57"/>
      <c r="B85" s="58">
        <v>5</v>
      </c>
      <c r="C85" s="59" t="s">
        <v>153</v>
      </c>
      <c r="D85" s="60"/>
      <c r="E85" s="60"/>
      <c r="F85" s="61"/>
      <c r="G85" s="62">
        <f>SUM(G48:G84)</f>
        <v>0</v>
      </c>
      <c r="H85" s="63"/>
      <c r="I85" s="64">
        <f>SUM(I48:I84)</f>
        <v>0</v>
      </c>
      <c r="J85" s="63"/>
      <c r="K85" s="65">
        <f>SUM(K48:K84)</f>
        <v>0</v>
      </c>
    </row>
    <row r="86" spans="1:11" s="18" customFormat="1" ht="11.25" customHeight="1" x14ac:dyDescent="0.2">
      <c r="A86" s="29"/>
      <c r="B86" s="30" t="s">
        <v>154</v>
      </c>
      <c r="C86" s="31" t="s">
        <v>155</v>
      </c>
      <c r="D86" s="28"/>
      <c r="E86" s="28"/>
      <c r="F86" s="32"/>
      <c r="G86" s="33"/>
      <c r="H86" s="34"/>
      <c r="I86" s="27"/>
      <c r="J86" s="34"/>
      <c r="K86" s="35"/>
    </row>
    <row r="87" spans="1:11" s="1" customFormat="1" ht="19.5" x14ac:dyDescent="0.2">
      <c r="A87" s="36">
        <f>A83+1</f>
        <v>46</v>
      </c>
      <c r="B87" s="38" t="s">
        <v>156</v>
      </c>
      <c r="C87" s="39" t="s">
        <v>157</v>
      </c>
      <c r="D87" s="40" t="s">
        <v>81</v>
      </c>
      <c r="E87" s="48">
        <v>42</v>
      </c>
      <c r="F87" s="42">
        <v>0</v>
      </c>
      <c r="G87" s="43">
        <f>E87*F87</f>
        <v>0</v>
      </c>
      <c r="H87" s="44">
        <v>0</v>
      </c>
      <c r="I87" s="43">
        <f>E87*H87</f>
        <v>0</v>
      </c>
      <c r="J87" s="45">
        <v>4.7551594000000003E-2</v>
      </c>
      <c r="K87" s="46">
        <f>E87*J87</f>
        <v>1.9971669480000001</v>
      </c>
    </row>
    <row r="88" spans="1:11" s="1" customFormat="1" ht="9.75" customHeight="1" x14ac:dyDescent="0.2">
      <c r="A88" s="8"/>
      <c r="B88" s="47" t="s">
        <v>36</v>
      </c>
      <c r="C88" s="245" t="s">
        <v>158</v>
      </c>
      <c r="D88" s="246"/>
      <c r="E88" s="246"/>
      <c r="F88" s="246"/>
      <c r="G88" s="246"/>
      <c r="H88" s="246"/>
      <c r="I88" s="246"/>
      <c r="J88" s="246"/>
      <c r="K88" s="247"/>
    </row>
    <row r="89" spans="1:11" s="1" customFormat="1" ht="19.5" x14ac:dyDescent="0.2">
      <c r="A89" s="36">
        <f>A87+1</f>
        <v>47</v>
      </c>
      <c r="B89" s="38" t="s">
        <v>159</v>
      </c>
      <c r="C89" s="39" t="s">
        <v>160</v>
      </c>
      <c r="D89" s="40" t="s">
        <v>43</v>
      </c>
      <c r="E89" s="48">
        <v>42</v>
      </c>
      <c r="F89" s="42">
        <v>0</v>
      </c>
      <c r="G89" s="43">
        <f>E89*F89</f>
        <v>0</v>
      </c>
      <c r="H89" s="44">
        <v>0</v>
      </c>
      <c r="I89" s="43">
        <f>E89*H89</f>
        <v>0</v>
      </c>
      <c r="J89" s="45">
        <v>0</v>
      </c>
      <c r="K89" s="46">
        <f>E89*J89</f>
        <v>0</v>
      </c>
    </row>
    <row r="90" spans="1:11" s="1" customFormat="1" ht="19.5" x14ac:dyDescent="0.2">
      <c r="A90" s="36">
        <f>A89+1</f>
        <v>48</v>
      </c>
      <c r="B90" s="38" t="s">
        <v>161</v>
      </c>
      <c r="C90" s="39" t="s">
        <v>162</v>
      </c>
      <c r="D90" s="40" t="s">
        <v>43</v>
      </c>
      <c r="E90" s="48">
        <v>42</v>
      </c>
      <c r="F90" s="42">
        <v>0</v>
      </c>
      <c r="G90" s="43">
        <f>E90*F90</f>
        <v>0</v>
      </c>
      <c r="H90" s="44">
        <v>0</v>
      </c>
      <c r="I90" s="43">
        <f>E90*H90</f>
        <v>0</v>
      </c>
      <c r="J90" s="45">
        <v>0</v>
      </c>
      <c r="K90" s="46">
        <f>E90*J90</f>
        <v>0</v>
      </c>
    </row>
    <row r="91" spans="1:11" s="1" customFormat="1" ht="19.5" x14ac:dyDescent="0.2">
      <c r="A91" s="36">
        <f>A90+1</f>
        <v>49</v>
      </c>
      <c r="B91" s="38" t="s">
        <v>163</v>
      </c>
      <c r="C91" s="39" t="s">
        <v>164</v>
      </c>
      <c r="D91" s="40" t="s">
        <v>81</v>
      </c>
      <c r="E91" s="48">
        <v>29</v>
      </c>
      <c r="F91" s="42">
        <v>0</v>
      </c>
      <c r="G91" s="43">
        <f>E91*F91</f>
        <v>0</v>
      </c>
      <c r="H91" s="44">
        <v>0</v>
      </c>
      <c r="I91" s="43">
        <f>E91*H91</f>
        <v>0</v>
      </c>
      <c r="J91" s="45">
        <v>8.6220000000000003E-4</v>
      </c>
      <c r="K91" s="46">
        <f>E91*J91</f>
        <v>2.50038E-2</v>
      </c>
    </row>
    <row r="92" spans="1:11" s="1" customFormat="1" ht="9.75" x14ac:dyDescent="0.2">
      <c r="A92" s="36">
        <f>A91+1</f>
        <v>50</v>
      </c>
      <c r="B92" s="38" t="s">
        <v>165</v>
      </c>
      <c r="C92" s="39" t="s">
        <v>166</v>
      </c>
      <c r="D92" s="40" t="s">
        <v>81</v>
      </c>
      <c r="E92" s="48">
        <v>18</v>
      </c>
      <c r="F92" s="42">
        <v>0</v>
      </c>
      <c r="G92" s="43">
        <f>E92*F92</f>
        <v>0</v>
      </c>
      <c r="H92" s="44">
        <v>0</v>
      </c>
      <c r="I92" s="43">
        <f>E92*H92</f>
        <v>0</v>
      </c>
      <c r="J92" s="45">
        <v>1.6344E-3</v>
      </c>
      <c r="K92" s="46">
        <f>E92*J92</f>
        <v>2.94192E-2</v>
      </c>
    </row>
    <row r="93" spans="1:11" s="1" customFormat="1" ht="19.5" x14ac:dyDescent="0.2">
      <c r="A93" s="36">
        <f>A92+1</f>
        <v>51</v>
      </c>
      <c r="B93" s="38" t="s">
        <v>167</v>
      </c>
      <c r="C93" s="39" t="s">
        <v>168</v>
      </c>
      <c r="D93" s="40" t="s">
        <v>43</v>
      </c>
      <c r="E93" s="41">
        <v>267.3</v>
      </c>
      <c r="F93" s="42">
        <v>0</v>
      </c>
      <c r="G93" s="43">
        <f>E93*F93</f>
        <v>0</v>
      </c>
      <c r="H93" s="44">
        <v>0</v>
      </c>
      <c r="I93" s="43">
        <f>E93*H93</f>
        <v>0</v>
      </c>
      <c r="J93" s="45">
        <v>4.5900000000000003E-2</v>
      </c>
      <c r="K93" s="46">
        <f>E93*J93</f>
        <v>12.269070000000001</v>
      </c>
    </row>
    <row r="94" spans="1:11" s="1" customFormat="1" ht="9.75" customHeight="1" x14ac:dyDescent="0.2">
      <c r="A94" s="8"/>
      <c r="B94" s="47" t="s">
        <v>36</v>
      </c>
      <c r="C94" s="245" t="s">
        <v>169</v>
      </c>
      <c r="D94" s="246"/>
      <c r="E94" s="246"/>
      <c r="F94" s="246"/>
      <c r="G94" s="246"/>
      <c r="H94" s="246"/>
      <c r="I94" s="246"/>
      <c r="J94" s="246"/>
      <c r="K94" s="247"/>
    </row>
    <row r="95" spans="1:11" s="1" customFormat="1" ht="19.5" x14ac:dyDescent="0.2">
      <c r="A95" s="36">
        <f>A93+1</f>
        <v>52</v>
      </c>
      <c r="B95" s="38" t="s">
        <v>170</v>
      </c>
      <c r="C95" s="39" t="s">
        <v>171</v>
      </c>
      <c r="D95" s="40" t="s">
        <v>93</v>
      </c>
      <c r="E95" s="48">
        <v>99</v>
      </c>
      <c r="F95" s="42">
        <v>0</v>
      </c>
      <c r="G95" s="43">
        <f>E95*F95</f>
        <v>0</v>
      </c>
      <c r="H95" s="44">
        <v>0</v>
      </c>
      <c r="I95" s="43">
        <f>E95*H95</f>
        <v>0</v>
      </c>
      <c r="J95" s="45">
        <v>0</v>
      </c>
      <c r="K95" s="46">
        <f>E95*J95</f>
        <v>0</v>
      </c>
    </row>
    <row r="96" spans="1:11" s="18" customFormat="1" ht="11.25" customHeight="1" x14ac:dyDescent="0.2">
      <c r="A96" s="57"/>
      <c r="B96" s="58">
        <v>61</v>
      </c>
      <c r="C96" s="59" t="s">
        <v>172</v>
      </c>
      <c r="D96" s="60"/>
      <c r="E96" s="60"/>
      <c r="F96" s="61"/>
      <c r="G96" s="62">
        <f>SUM(G87:G95)</f>
        <v>0</v>
      </c>
      <c r="H96" s="63"/>
      <c r="I96" s="64">
        <f>SUM(I87:I95)</f>
        <v>0</v>
      </c>
      <c r="J96" s="63"/>
      <c r="K96" s="65">
        <f>SUM(K87:K95)</f>
        <v>14.320659948000001</v>
      </c>
    </row>
    <row r="97" spans="1:11" s="18" customFormat="1" ht="11.25" customHeight="1" x14ac:dyDescent="0.2">
      <c r="A97" s="29"/>
      <c r="B97" s="30" t="s">
        <v>173</v>
      </c>
      <c r="C97" s="31" t="s">
        <v>174</v>
      </c>
      <c r="D97" s="28"/>
      <c r="E97" s="28"/>
      <c r="F97" s="32"/>
      <c r="G97" s="33"/>
      <c r="H97" s="34"/>
      <c r="I97" s="27"/>
      <c r="J97" s="34"/>
      <c r="K97" s="35"/>
    </row>
    <row r="98" spans="1:11" s="1" customFormat="1" ht="19.5" x14ac:dyDescent="0.2">
      <c r="A98" s="36">
        <f>A95+1</f>
        <v>53</v>
      </c>
      <c r="B98" s="38" t="s">
        <v>175</v>
      </c>
      <c r="C98" s="39" t="s">
        <v>176</v>
      </c>
      <c r="D98" s="40" t="s">
        <v>43</v>
      </c>
      <c r="E98" s="41">
        <v>1349.16</v>
      </c>
      <c r="F98" s="42">
        <v>0</v>
      </c>
      <c r="G98" s="43">
        <f>E98*F98</f>
        <v>0</v>
      </c>
      <c r="H98" s="44">
        <v>0</v>
      </c>
      <c r="I98" s="43">
        <f>E98*H98</f>
        <v>0</v>
      </c>
      <c r="J98" s="45">
        <v>0</v>
      </c>
      <c r="K98" s="46">
        <f>E98*J98</f>
        <v>0</v>
      </c>
    </row>
    <row r="99" spans="1:11" s="1" customFormat="1" ht="9.75" customHeight="1" x14ac:dyDescent="0.2">
      <c r="A99" s="8"/>
      <c r="B99" s="47" t="s">
        <v>36</v>
      </c>
      <c r="C99" s="245" t="s">
        <v>177</v>
      </c>
      <c r="D99" s="246"/>
      <c r="E99" s="246"/>
      <c r="F99" s="246"/>
      <c r="G99" s="246"/>
      <c r="H99" s="246"/>
      <c r="I99" s="246"/>
      <c r="J99" s="246"/>
      <c r="K99" s="247"/>
    </row>
    <row r="100" spans="1:11" s="1" customFormat="1" ht="19.5" x14ac:dyDescent="0.2">
      <c r="A100" s="36">
        <f>A98+1</f>
        <v>54</v>
      </c>
      <c r="B100" s="38" t="s">
        <v>178</v>
      </c>
      <c r="C100" s="39" t="s">
        <v>179</v>
      </c>
      <c r="D100" s="40" t="s">
        <v>43</v>
      </c>
      <c r="E100" s="41">
        <v>1349.16</v>
      </c>
      <c r="F100" s="42">
        <v>0</v>
      </c>
      <c r="G100" s="43">
        <f>E100*F100</f>
        <v>0</v>
      </c>
      <c r="H100" s="44">
        <v>0</v>
      </c>
      <c r="I100" s="43">
        <f>E100*H100</f>
        <v>0</v>
      </c>
      <c r="J100" s="45">
        <v>0</v>
      </c>
      <c r="K100" s="46">
        <f>E100*J100</f>
        <v>0</v>
      </c>
    </row>
    <row r="101" spans="1:11" s="1" customFormat="1" ht="9.75" x14ac:dyDescent="0.2">
      <c r="A101" s="36">
        <f>A100+1</f>
        <v>55</v>
      </c>
      <c r="B101" s="38" t="s">
        <v>180</v>
      </c>
      <c r="C101" s="39" t="s">
        <v>181</v>
      </c>
      <c r="D101" s="40" t="s">
        <v>43</v>
      </c>
      <c r="E101" s="41">
        <v>1349.16</v>
      </c>
      <c r="F101" s="42">
        <v>0</v>
      </c>
      <c r="G101" s="43">
        <f>E101*F101</f>
        <v>0</v>
      </c>
      <c r="H101" s="44">
        <v>0</v>
      </c>
      <c r="I101" s="43">
        <f>E101*H101</f>
        <v>0</v>
      </c>
      <c r="J101" s="45">
        <v>0</v>
      </c>
      <c r="K101" s="46">
        <f>E101*J101</f>
        <v>0</v>
      </c>
    </row>
    <row r="102" spans="1:11" s="1" customFormat="1" ht="9.75" x14ac:dyDescent="0.2">
      <c r="A102" s="36">
        <f>A101+1</f>
        <v>56</v>
      </c>
      <c r="B102" s="38" t="s">
        <v>182</v>
      </c>
      <c r="C102" s="39" t="s">
        <v>183</v>
      </c>
      <c r="D102" s="40" t="s">
        <v>43</v>
      </c>
      <c r="E102" s="41">
        <v>1349.16</v>
      </c>
      <c r="F102" s="42">
        <v>0</v>
      </c>
      <c r="G102" s="43">
        <f>E102*F102</f>
        <v>0</v>
      </c>
      <c r="H102" s="44">
        <v>0</v>
      </c>
      <c r="I102" s="43">
        <f>E102*H102</f>
        <v>0</v>
      </c>
      <c r="J102" s="45">
        <v>0</v>
      </c>
      <c r="K102" s="46">
        <f>E102*J102</f>
        <v>0</v>
      </c>
    </row>
    <row r="103" spans="1:11" s="1" customFormat="1" ht="19.5" x14ac:dyDescent="0.2">
      <c r="A103" s="36">
        <f>A102+1</f>
        <v>57</v>
      </c>
      <c r="B103" s="38" t="s">
        <v>184</v>
      </c>
      <c r="C103" s="39" t="s">
        <v>185</v>
      </c>
      <c r="D103" s="40" t="s">
        <v>43</v>
      </c>
      <c r="E103" s="41">
        <v>1349.16</v>
      </c>
      <c r="F103" s="42">
        <v>0</v>
      </c>
      <c r="G103" s="43">
        <f>E103*F103</f>
        <v>0</v>
      </c>
      <c r="H103" s="44">
        <v>0</v>
      </c>
      <c r="I103" s="43">
        <f>E103*H103</f>
        <v>0</v>
      </c>
      <c r="J103" s="45">
        <v>0</v>
      </c>
      <c r="K103" s="46">
        <f>E103*J103</f>
        <v>0</v>
      </c>
    </row>
    <row r="104" spans="1:11" s="1" customFormat="1" ht="29.25" x14ac:dyDescent="0.2">
      <c r="A104" s="36">
        <f>A103+1</f>
        <v>58</v>
      </c>
      <c r="B104" s="38" t="s">
        <v>186</v>
      </c>
      <c r="C104" s="39" t="s">
        <v>187</v>
      </c>
      <c r="D104" s="40" t="s">
        <v>43</v>
      </c>
      <c r="E104" s="41">
        <v>414.90000000000003</v>
      </c>
      <c r="F104" s="42">
        <v>0</v>
      </c>
      <c r="G104" s="43">
        <f>E104*F104</f>
        <v>0</v>
      </c>
      <c r="H104" s="44">
        <v>0</v>
      </c>
      <c r="I104" s="43">
        <f>E104*H104</f>
        <v>0</v>
      </c>
      <c r="J104" s="45">
        <v>0</v>
      </c>
      <c r="K104" s="46">
        <f>E104*J104</f>
        <v>0</v>
      </c>
    </row>
    <row r="105" spans="1:11" s="1" customFormat="1" ht="9.75" customHeight="1" x14ac:dyDescent="0.2">
      <c r="A105" s="8"/>
      <c r="B105" s="47" t="s">
        <v>36</v>
      </c>
      <c r="C105" s="245" t="s">
        <v>188</v>
      </c>
      <c r="D105" s="246"/>
      <c r="E105" s="246"/>
      <c r="F105" s="246"/>
      <c r="G105" s="246"/>
      <c r="H105" s="246"/>
      <c r="I105" s="246"/>
      <c r="J105" s="246"/>
      <c r="K105" s="247"/>
    </row>
    <row r="106" spans="1:11" s="1" customFormat="1" ht="19.5" x14ac:dyDescent="0.2">
      <c r="A106" s="36">
        <f>A104+1</f>
        <v>59</v>
      </c>
      <c r="B106" s="38" t="s">
        <v>189</v>
      </c>
      <c r="C106" s="39" t="s">
        <v>190</v>
      </c>
      <c r="D106" s="40" t="s">
        <v>93</v>
      </c>
      <c r="E106" s="44">
        <v>396</v>
      </c>
      <c r="F106" s="42">
        <v>0</v>
      </c>
      <c r="G106" s="43">
        <f>E106*F106</f>
        <v>0</v>
      </c>
      <c r="H106" s="44">
        <v>0</v>
      </c>
      <c r="I106" s="43">
        <f>E106*H106</f>
        <v>0</v>
      </c>
      <c r="J106" s="45">
        <v>0</v>
      </c>
      <c r="K106" s="46">
        <f>E106*J106</f>
        <v>0</v>
      </c>
    </row>
    <row r="107" spans="1:11" s="1" customFormat="1" ht="9.75" customHeight="1" x14ac:dyDescent="0.2">
      <c r="A107" s="8"/>
      <c r="B107" s="47" t="s">
        <v>36</v>
      </c>
      <c r="C107" s="245" t="s">
        <v>191</v>
      </c>
      <c r="D107" s="246"/>
      <c r="E107" s="246"/>
      <c r="F107" s="246"/>
      <c r="G107" s="246"/>
      <c r="H107" s="246"/>
      <c r="I107" s="246"/>
      <c r="J107" s="246"/>
      <c r="K107" s="247"/>
    </row>
    <row r="108" spans="1:11" s="1" customFormat="1" ht="19.5" x14ac:dyDescent="0.2">
      <c r="A108" s="36">
        <f>A106+1</f>
        <v>60</v>
      </c>
      <c r="B108" s="38" t="s">
        <v>192</v>
      </c>
      <c r="C108" s="39" t="s">
        <v>193</v>
      </c>
      <c r="D108" s="40" t="s">
        <v>93</v>
      </c>
      <c r="E108" s="44">
        <v>531.12</v>
      </c>
      <c r="F108" s="42">
        <v>0</v>
      </c>
      <c r="G108" s="43">
        <f>E108*F108</f>
        <v>0</v>
      </c>
      <c r="H108" s="44">
        <v>0</v>
      </c>
      <c r="I108" s="43">
        <f>E108*H108</f>
        <v>0</v>
      </c>
      <c r="J108" s="45">
        <v>0</v>
      </c>
      <c r="K108" s="46">
        <f>E108*J108</f>
        <v>0</v>
      </c>
    </row>
    <row r="109" spans="1:11" s="1" customFormat="1" ht="9.75" customHeight="1" x14ac:dyDescent="0.2">
      <c r="A109" s="8"/>
      <c r="B109" s="47" t="s">
        <v>36</v>
      </c>
      <c r="C109" s="245" t="s">
        <v>194</v>
      </c>
      <c r="D109" s="246"/>
      <c r="E109" s="246"/>
      <c r="F109" s="246"/>
      <c r="G109" s="246"/>
      <c r="H109" s="246"/>
      <c r="I109" s="246"/>
      <c r="J109" s="246"/>
      <c r="K109" s="247"/>
    </row>
    <row r="110" spans="1:11" s="1" customFormat="1" ht="9.75" x14ac:dyDescent="0.2">
      <c r="A110" s="36">
        <f>A108+1</f>
        <v>61</v>
      </c>
      <c r="B110" s="38" t="s">
        <v>195</v>
      </c>
      <c r="C110" s="39" t="s">
        <v>196</v>
      </c>
      <c r="D110" s="40" t="s">
        <v>43</v>
      </c>
      <c r="E110" s="48">
        <v>1349</v>
      </c>
      <c r="F110" s="42">
        <v>0</v>
      </c>
      <c r="G110" s="43">
        <f>E110*F110</f>
        <v>0</v>
      </c>
      <c r="H110" s="44">
        <v>0</v>
      </c>
      <c r="I110" s="43">
        <f>E110*H110</f>
        <v>0</v>
      </c>
      <c r="J110" s="45">
        <v>0</v>
      </c>
      <c r="K110" s="46">
        <f>E110*J110</f>
        <v>0</v>
      </c>
    </row>
    <row r="111" spans="1:11" s="1" customFormat="1" ht="19.5" x14ac:dyDescent="0.2">
      <c r="A111" s="36">
        <f>A110+1</f>
        <v>62</v>
      </c>
      <c r="B111" s="38" t="s">
        <v>197</v>
      </c>
      <c r="C111" s="39" t="s">
        <v>198</v>
      </c>
      <c r="D111" s="40" t="s">
        <v>43</v>
      </c>
      <c r="E111" s="48">
        <v>414</v>
      </c>
      <c r="F111" s="42">
        <v>0</v>
      </c>
      <c r="G111" s="43">
        <f>E111*F111</f>
        <v>0</v>
      </c>
      <c r="H111" s="44">
        <v>0</v>
      </c>
      <c r="I111" s="43">
        <f>E111*H111</f>
        <v>0</v>
      </c>
      <c r="J111" s="45">
        <v>0</v>
      </c>
      <c r="K111" s="46">
        <f>E111*J111</f>
        <v>0</v>
      </c>
    </row>
    <row r="112" spans="1:11" s="1" customFormat="1" ht="19.5" x14ac:dyDescent="0.2">
      <c r="A112" s="36">
        <f>A111+1</f>
        <v>63</v>
      </c>
      <c r="B112" s="38" t="s">
        <v>199</v>
      </c>
      <c r="C112" s="39" t="s">
        <v>200</v>
      </c>
      <c r="D112" s="40" t="s">
        <v>43</v>
      </c>
      <c r="E112" s="41">
        <v>548.1</v>
      </c>
      <c r="F112" s="42">
        <v>0</v>
      </c>
      <c r="G112" s="43">
        <f>E112*F112</f>
        <v>0</v>
      </c>
      <c r="H112" s="44">
        <v>0</v>
      </c>
      <c r="I112" s="43">
        <f>E112*H112</f>
        <v>0</v>
      </c>
      <c r="J112" s="45">
        <v>0</v>
      </c>
      <c r="K112" s="46">
        <f>E112*J112</f>
        <v>0</v>
      </c>
    </row>
    <row r="113" spans="1:11" s="1" customFormat="1" ht="9.75" customHeight="1" x14ac:dyDescent="0.2">
      <c r="A113" s="8"/>
      <c r="B113" s="47" t="s">
        <v>36</v>
      </c>
      <c r="C113" s="245" t="s">
        <v>201</v>
      </c>
      <c r="D113" s="246"/>
      <c r="E113" s="246"/>
      <c r="F113" s="246"/>
      <c r="G113" s="246"/>
      <c r="H113" s="246"/>
      <c r="I113" s="246"/>
      <c r="J113" s="246"/>
      <c r="K113" s="247"/>
    </row>
    <row r="114" spans="1:11" s="1" customFormat="1" ht="19.5" x14ac:dyDescent="0.2">
      <c r="A114" s="36">
        <f>A112+1</f>
        <v>64</v>
      </c>
      <c r="B114" s="38" t="s">
        <v>202</v>
      </c>
      <c r="C114" s="39" t="s">
        <v>203</v>
      </c>
      <c r="D114" s="40" t="s">
        <v>43</v>
      </c>
      <c r="E114" s="48">
        <v>25</v>
      </c>
      <c r="F114" s="42">
        <v>0</v>
      </c>
      <c r="G114" s="43">
        <f>E114*F114</f>
        <v>0</v>
      </c>
      <c r="H114" s="44">
        <v>0</v>
      </c>
      <c r="I114" s="43">
        <f>E114*H114</f>
        <v>0</v>
      </c>
      <c r="J114" s="45">
        <v>0</v>
      </c>
      <c r="K114" s="46">
        <f>E114*J114</f>
        <v>0</v>
      </c>
    </row>
    <row r="115" spans="1:11" s="1" customFormat="1" ht="19.5" x14ac:dyDescent="0.2">
      <c r="A115" s="36">
        <f>A114+1</f>
        <v>65</v>
      </c>
      <c r="B115" s="38" t="s">
        <v>204</v>
      </c>
      <c r="C115" s="39" t="s">
        <v>205</v>
      </c>
      <c r="D115" s="40" t="s">
        <v>43</v>
      </c>
      <c r="E115" s="41">
        <v>189</v>
      </c>
      <c r="F115" s="42">
        <v>0</v>
      </c>
      <c r="G115" s="43">
        <f>E115*F115</f>
        <v>0</v>
      </c>
      <c r="H115" s="44">
        <v>0</v>
      </c>
      <c r="I115" s="43">
        <f>E115*H115</f>
        <v>0</v>
      </c>
      <c r="J115" s="45">
        <v>0</v>
      </c>
      <c r="K115" s="46">
        <f>E115*J115</f>
        <v>0</v>
      </c>
    </row>
    <row r="116" spans="1:11" s="1" customFormat="1" ht="9.75" customHeight="1" x14ac:dyDescent="0.2">
      <c r="A116" s="8"/>
      <c r="B116" s="47" t="s">
        <v>36</v>
      </c>
      <c r="C116" s="245" t="s">
        <v>206</v>
      </c>
      <c r="D116" s="246"/>
      <c r="E116" s="246"/>
      <c r="F116" s="246"/>
      <c r="G116" s="246"/>
      <c r="H116" s="246"/>
      <c r="I116" s="246"/>
      <c r="J116" s="246"/>
      <c r="K116" s="247"/>
    </row>
    <row r="117" spans="1:11" s="1" customFormat="1" ht="9.75" x14ac:dyDescent="0.2">
      <c r="A117" s="36">
        <f>A115+1</f>
        <v>66</v>
      </c>
      <c r="B117" s="38" t="s">
        <v>207</v>
      </c>
      <c r="C117" s="39" t="s">
        <v>208</v>
      </c>
      <c r="D117" s="40" t="s">
        <v>43</v>
      </c>
      <c r="E117" s="48">
        <v>548</v>
      </c>
      <c r="F117" s="42">
        <v>0</v>
      </c>
      <c r="G117" s="43">
        <f>E117*F117</f>
        <v>0</v>
      </c>
      <c r="H117" s="44">
        <v>0</v>
      </c>
      <c r="I117" s="43">
        <f>E117*H117</f>
        <v>0</v>
      </c>
      <c r="J117" s="45">
        <v>0</v>
      </c>
      <c r="K117" s="46">
        <f>E117*J117</f>
        <v>0</v>
      </c>
    </row>
    <row r="118" spans="1:11" s="1" customFormat="1" ht="19.5" x14ac:dyDescent="0.2">
      <c r="A118" s="36">
        <f>A117+1</f>
        <v>67</v>
      </c>
      <c r="B118" s="38" t="s">
        <v>209</v>
      </c>
      <c r="C118" s="39" t="s">
        <v>210</v>
      </c>
      <c r="D118" s="40" t="s">
        <v>43</v>
      </c>
      <c r="E118" s="41">
        <v>602.80000000000007</v>
      </c>
      <c r="F118" s="42">
        <v>0</v>
      </c>
      <c r="G118" s="43">
        <f>E118*F118</f>
        <v>0</v>
      </c>
      <c r="H118" s="44">
        <v>0</v>
      </c>
      <c r="I118" s="43">
        <f>E118*H118</f>
        <v>0</v>
      </c>
      <c r="J118" s="45">
        <v>0</v>
      </c>
      <c r="K118" s="46">
        <f>E118*J118</f>
        <v>0</v>
      </c>
    </row>
    <row r="119" spans="1:11" s="1" customFormat="1" ht="9.75" customHeight="1" x14ac:dyDescent="0.2">
      <c r="A119" s="8"/>
      <c r="B119" s="47" t="s">
        <v>36</v>
      </c>
      <c r="C119" s="245" t="s">
        <v>211</v>
      </c>
      <c r="D119" s="246"/>
      <c r="E119" s="246"/>
      <c r="F119" s="246"/>
      <c r="G119" s="246"/>
      <c r="H119" s="246"/>
      <c r="I119" s="246"/>
      <c r="J119" s="246"/>
      <c r="K119" s="247"/>
    </row>
    <row r="120" spans="1:11" s="1" customFormat="1" ht="9.75" x14ac:dyDescent="0.2">
      <c r="A120" s="36">
        <f>A118+1</f>
        <v>68</v>
      </c>
      <c r="B120" s="38" t="s">
        <v>212</v>
      </c>
      <c r="C120" s="39" t="s">
        <v>213</v>
      </c>
      <c r="D120" s="40" t="s">
        <v>43</v>
      </c>
      <c r="E120" s="41">
        <v>27.500000000000004</v>
      </c>
      <c r="F120" s="42">
        <v>0</v>
      </c>
      <c r="G120" s="43">
        <f>E120*F120</f>
        <v>0</v>
      </c>
      <c r="H120" s="44">
        <v>0</v>
      </c>
      <c r="I120" s="43">
        <f>E120*H120</f>
        <v>0</v>
      </c>
      <c r="J120" s="45">
        <v>0</v>
      </c>
      <c r="K120" s="46">
        <f>E120*J120</f>
        <v>0</v>
      </c>
    </row>
    <row r="121" spans="1:11" s="1" customFormat="1" ht="9.75" customHeight="1" x14ac:dyDescent="0.2">
      <c r="A121" s="8"/>
      <c r="B121" s="47" t="s">
        <v>36</v>
      </c>
      <c r="C121" s="245" t="s">
        <v>214</v>
      </c>
      <c r="D121" s="246"/>
      <c r="E121" s="246"/>
      <c r="F121" s="246"/>
      <c r="G121" s="246"/>
      <c r="H121" s="246"/>
      <c r="I121" s="246"/>
      <c r="J121" s="246"/>
      <c r="K121" s="247"/>
    </row>
    <row r="122" spans="1:11" s="1" customFormat="1" ht="19.5" x14ac:dyDescent="0.2">
      <c r="A122" s="36">
        <f>A120+1</f>
        <v>69</v>
      </c>
      <c r="B122" s="38" t="s">
        <v>215</v>
      </c>
      <c r="C122" s="39" t="s">
        <v>216</v>
      </c>
      <c r="D122" s="40" t="s">
        <v>43</v>
      </c>
      <c r="E122" s="41">
        <v>207.9</v>
      </c>
      <c r="F122" s="42">
        <v>0</v>
      </c>
      <c r="G122" s="43">
        <f>E122*F122</f>
        <v>0</v>
      </c>
      <c r="H122" s="44">
        <v>0</v>
      </c>
      <c r="I122" s="43">
        <f>E122*H122</f>
        <v>0</v>
      </c>
      <c r="J122" s="45">
        <v>0</v>
      </c>
      <c r="K122" s="46">
        <f>E122*J122</f>
        <v>0</v>
      </c>
    </row>
    <row r="123" spans="1:11" s="1" customFormat="1" ht="9.75" customHeight="1" x14ac:dyDescent="0.2">
      <c r="A123" s="8"/>
      <c r="B123" s="47" t="s">
        <v>36</v>
      </c>
      <c r="C123" s="245" t="s">
        <v>217</v>
      </c>
      <c r="D123" s="246"/>
      <c r="E123" s="246"/>
      <c r="F123" s="246"/>
      <c r="G123" s="246"/>
      <c r="H123" s="246"/>
      <c r="I123" s="246"/>
      <c r="J123" s="246"/>
      <c r="K123" s="247"/>
    </row>
    <row r="124" spans="1:11" s="1" customFormat="1" ht="19.5" x14ac:dyDescent="0.2">
      <c r="A124" s="36">
        <f>A122+1</f>
        <v>70</v>
      </c>
      <c r="B124" s="38" t="s">
        <v>218</v>
      </c>
      <c r="C124" s="39" t="s">
        <v>219</v>
      </c>
      <c r="D124" s="40" t="s">
        <v>43</v>
      </c>
      <c r="E124" s="48">
        <v>25</v>
      </c>
      <c r="F124" s="42">
        <v>0</v>
      </c>
      <c r="G124" s="43">
        <f>E124*F124</f>
        <v>0</v>
      </c>
      <c r="H124" s="44">
        <v>0</v>
      </c>
      <c r="I124" s="43">
        <f>E124*H124</f>
        <v>0</v>
      </c>
      <c r="J124" s="45">
        <v>0</v>
      </c>
      <c r="K124" s="46">
        <f>E124*J124</f>
        <v>0</v>
      </c>
    </row>
    <row r="125" spans="1:11" s="1" customFormat="1" ht="9.75" x14ac:dyDescent="0.2">
      <c r="A125" s="36">
        <f>A124+1</f>
        <v>71</v>
      </c>
      <c r="B125" s="38" t="s">
        <v>180</v>
      </c>
      <c r="C125" s="39" t="s">
        <v>220</v>
      </c>
      <c r="D125" s="40" t="s">
        <v>43</v>
      </c>
      <c r="E125" s="41">
        <v>737</v>
      </c>
      <c r="F125" s="42">
        <v>0</v>
      </c>
      <c r="G125" s="43">
        <f>E125*F125</f>
        <v>0</v>
      </c>
      <c r="H125" s="44">
        <v>0</v>
      </c>
      <c r="I125" s="43">
        <f>E125*H125</f>
        <v>0</v>
      </c>
      <c r="J125" s="45">
        <v>0</v>
      </c>
      <c r="K125" s="46">
        <f>E125*J125</f>
        <v>0</v>
      </c>
    </row>
    <row r="126" spans="1:11" s="1" customFormat="1" ht="9.75" customHeight="1" x14ac:dyDescent="0.2">
      <c r="A126" s="8"/>
      <c r="B126" s="47" t="s">
        <v>36</v>
      </c>
      <c r="C126" s="245" t="s">
        <v>221</v>
      </c>
      <c r="D126" s="246"/>
      <c r="E126" s="246"/>
      <c r="F126" s="246"/>
      <c r="G126" s="246"/>
      <c r="H126" s="246"/>
      <c r="I126" s="246"/>
      <c r="J126" s="246"/>
      <c r="K126" s="247"/>
    </row>
    <row r="127" spans="1:11" s="1" customFormat="1" ht="9.75" x14ac:dyDescent="0.2">
      <c r="A127" s="36">
        <f>A125+1</f>
        <v>72</v>
      </c>
      <c r="B127" s="38" t="s">
        <v>222</v>
      </c>
      <c r="C127" s="39" t="s">
        <v>223</v>
      </c>
      <c r="D127" s="40" t="s">
        <v>43</v>
      </c>
      <c r="E127" s="48">
        <v>737</v>
      </c>
      <c r="F127" s="42">
        <v>0</v>
      </c>
      <c r="G127" s="43">
        <f>E127*F127</f>
        <v>0</v>
      </c>
      <c r="H127" s="44">
        <v>0</v>
      </c>
      <c r="I127" s="43">
        <f>E127*H127</f>
        <v>0</v>
      </c>
      <c r="J127" s="45">
        <v>0</v>
      </c>
      <c r="K127" s="46">
        <f>E127*J127</f>
        <v>0</v>
      </c>
    </row>
    <row r="128" spans="1:11" s="18" customFormat="1" ht="11.25" customHeight="1" x14ac:dyDescent="0.2">
      <c r="A128" s="57"/>
      <c r="B128" s="58">
        <v>62</v>
      </c>
      <c r="C128" s="59" t="s">
        <v>224</v>
      </c>
      <c r="D128" s="60"/>
      <c r="E128" s="60"/>
      <c r="F128" s="61"/>
      <c r="G128" s="62">
        <f>SUM(G98:G127)</f>
        <v>0</v>
      </c>
      <c r="H128" s="63"/>
      <c r="I128" s="64">
        <f>SUM(I98:I127)</f>
        <v>0</v>
      </c>
      <c r="J128" s="63"/>
      <c r="K128" s="65">
        <f>SUM(K98:K127)</f>
        <v>0</v>
      </c>
    </row>
    <row r="129" spans="1:11" s="18" customFormat="1" ht="11.25" customHeight="1" x14ac:dyDescent="0.2">
      <c r="A129" s="29"/>
      <c r="B129" s="30" t="s">
        <v>225</v>
      </c>
      <c r="C129" s="31" t="s">
        <v>226</v>
      </c>
      <c r="D129" s="28"/>
      <c r="E129" s="28"/>
      <c r="F129" s="32"/>
      <c r="G129" s="33"/>
      <c r="H129" s="34"/>
      <c r="I129" s="27"/>
      <c r="J129" s="34"/>
      <c r="K129" s="35"/>
    </row>
    <row r="130" spans="1:11" s="1" customFormat="1" ht="19.5" x14ac:dyDescent="0.2">
      <c r="A130" s="36">
        <f>A127+1</f>
        <v>73</v>
      </c>
      <c r="B130" s="38" t="s">
        <v>227</v>
      </c>
      <c r="C130" s="39" t="s">
        <v>228</v>
      </c>
      <c r="D130" s="40" t="s">
        <v>43</v>
      </c>
      <c r="E130" s="48">
        <v>120</v>
      </c>
      <c r="F130" s="42">
        <v>0</v>
      </c>
      <c r="G130" s="43">
        <f>E130*F130</f>
        <v>0</v>
      </c>
      <c r="H130" s="44">
        <v>0</v>
      </c>
      <c r="I130" s="43">
        <f>E130*H130</f>
        <v>0</v>
      </c>
      <c r="J130" s="45">
        <v>0</v>
      </c>
      <c r="K130" s="46">
        <f>E130*J130</f>
        <v>0</v>
      </c>
    </row>
    <row r="131" spans="1:11" s="1" customFormat="1" ht="19.5" x14ac:dyDescent="0.2">
      <c r="A131" s="36">
        <f>A130+1</f>
        <v>74</v>
      </c>
      <c r="B131" s="38" t="s">
        <v>229</v>
      </c>
      <c r="C131" s="39" t="s">
        <v>230</v>
      </c>
      <c r="D131" s="40" t="s">
        <v>43</v>
      </c>
      <c r="E131" s="48">
        <v>120</v>
      </c>
      <c r="F131" s="42">
        <v>0</v>
      </c>
      <c r="G131" s="43">
        <f>E131*F131</f>
        <v>0</v>
      </c>
      <c r="H131" s="44">
        <v>0</v>
      </c>
      <c r="I131" s="43">
        <f>E131*H131</f>
        <v>0</v>
      </c>
      <c r="J131" s="45">
        <v>0</v>
      </c>
      <c r="K131" s="46">
        <f>E131*J131</f>
        <v>0</v>
      </c>
    </row>
    <row r="132" spans="1:11" s="18" customFormat="1" ht="11.25" customHeight="1" x14ac:dyDescent="0.2">
      <c r="A132" s="57"/>
      <c r="B132" s="58">
        <v>63</v>
      </c>
      <c r="C132" s="59" t="s">
        <v>231</v>
      </c>
      <c r="D132" s="60"/>
      <c r="E132" s="60"/>
      <c r="F132" s="61"/>
      <c r="G132" s="62">
        <f>SUM(G130:G131)</f>
        <v>0</v>
      </c>
      <c r="H132" s="63"/>
      <c r="I132" s="64">
        <f>SUM(I130:I131)</f>
        <v>0</v>
      </c>
      <c r="J132" s="63"/>
      <c r="K132" s="65">
        <f>SUM(K130:K131)</f>
        <v>0</v>
      </c>
    </row>
    <row r="133" spans="1:11" s="18" customFormat="1" ht="11.25" customHeight="1" x14ac:dyDescent="0.2">
      <c r="A133" s="29"/>
      <c r="B133" s="30" t="s">
        <v>232</v>
      </c>
      <c r="C133" s="31" t="s">
        <v>233</v>
      </c>
      <c r="D133" s="28"/>
      <c r="E133" s="28"/>
      <c r="F133" s="32"/>
      <c r="G133" s="33"/>
      <c r="H133" s="34"/>
      <c r="I133" s="27"/>
      <c r="J133" s="34"/>
      <c r="K133" s="35"/>
    </row>
    <row r="134" spans="1:11" s="1" customFormat="1" ht="9.75" x14ac:dyDescent="0.2">
      <c r="A134" s="36">
        <f>A131+1</f>
        <v>75</v>
      </c>
      <c r="B134" s="38" t="s">
        <v>234</v>
      </c>
      <c r="C134" s="39" t="s">
        <v>235</v>
      </c>
      <c r="D134" s="40" t="s">
        <v>43</v>
      </c>
      <c r="E134" s="48">
        <v>950</v>
      </c>
      <c r="F134" s="42">
        <v>0</v>
      </c>
      <c r="G134" s="43">
        <f>E134*F134</f>
        <v>0</v>
      </c>
      <c r="H134" s="44">
        <v>0</v>
      </c>
      <c r="I134" s="43">
        <f>E134*H134</f>
        <v>0</v>
      </c>
      <c r="J134" s="45">
        <v>0</v>
      </c>
      <c r="K134" s="46">
        <f>E134*J134</f>
        <v>0</v>
      </c>
    </row>
    <row r="135" spans="1:11" s="18" customFormat="1" ht="11.25" customHeight="1" x14ac:dyDescent="0.2">
      <c r="A135" s="57"/>
      <c r="B135" s="58">
        <v>9</v>
      </c>
      <c r="C135" s="59" t="s">
        <v>236</v>
      </c>
      <c r="D135" s="60"/>
      <c r="E135" s="60"/>
      <c r="F135" s="61"/>
      <c r="G135" s="62">
        <f>SUM(G134:G134)</f>
        <v>0</v>
      </c>
      <c r="H135" s="63"/>
      <c r="I135" s="64">
        <f>SUM(I134:I134)</f>
        <v>0</v>
      </c>
      <c r="J135" s="63"/>
      <c r="K135" s="65">
        <f>SUM(K134:K134)</f>
        <v>0</v>
      </c>
    </row>
    <row r="136" spans="1:11" s="18" customFormat="1" ht="11.25" customHeight="1" x14ac:dyDescent="0.2">
      <c r="A136" s="29"/>
      <c r="B136" s="30" t="s">
        <v>237</v>
      </c>
      <c r="C136" s="31" t="s">
        <v>238</v>
      </c>
      <c r="D136" s="28"/>
      <c r="E136" s="28"/>
      <c r="F136" s="32"/>
      <c r="G136" s="33"/>
      <c r="H136" s="34"/>
      <c r="I136" s="27"/>
      <c r="J136" s="34"/>
      <c r="K136" s="35"/>
    </row>
    <row r="137" spans="1:11" s="1" customFormat="1" ht="19.5" x14ac:dyDescent="0.2">
      <c r="A137" s="36">
        <f>A134+1</f>
        <v>76</v>
      </c>
      <c r="B137" s="38" t="s">
        <v>239</v>
      </c>
      <c r="C137" s="39" t="s">
        <v>240</v>
      </c>
      <c r="D137" s="40" t="s">
        <v>43</v>
      </c>
      <c r="E137" s="48">
        <v>155</v>
      </c>
      <c r="F137" s="42">
        <v>0</v>
      </c>
      <c r="G137" s="43">
        <f>E137*F137</f>
        <v>0</v>
      </c>
      <c r="H137" s="44">
        <v>0</v>
      </c>
      <c r="I137" s="43">
        <f>E137*H137</f>
        <v>0</v>
      </c>
      <c r="J137" s="45">
        <v>0</v>
      </c>
      <c r="K137" s="46">
        <f>E137*J137</f>
        <v>0</v>
      </c>
    </row>
    <row r="138" spans="1:11" s="1" customFormat="1" ht="9.75" x14ac:dyDescent="0.2">
      <c r="A138" s="36">
        <f>A137+1</f>
        <v>77</v>
      </c>
      <c r="B138" s="38" t="s">
        <v>241</v>
      </c>
      <c r="C138" s="39" t="s">
        <v>242</v>
      </c>
      <c r="D138" s="40" t="s">
        <v>43</v>
      </c>
      <c r="E138" s="48">
        <v>1950</v>
      </c>
      <c r="F138" s="42">
        <v>0</v>
      </c>
      <c r="G138" s="43">
        <f>E138*F138</f>
        <v>0</v>
      </c>
      <c r="H138" s="44">
        <v>0</v>
      </c>
      <c r="I138" s="43">
        <f>E138*H138</f>
        <v>0</v>
      </c>
      <c r="J138" s="45">
        <v>0</v>
      </c>
      <c r="K138" s="46">
        <f>E138*J138</f>
        <v>0</v>
      </c>
    </row>
    <row r="139" spans="1:11" s="1" customFormat="1" ht="9.75" x14ac:dyDescent="0.2">
      <c r="A139" s="36">
        <f>A138+1</f>
        <v>78</v>
      </c>
      <c r="B139" s="38" t="s">
        <v>243</v>
      </c>
      <c r="C139" s="39" t="s">
        <v>244</v>
      </c>
      <c r="D139" s="40" t="s">
        <v>43</v>
      </c>
      <c r="E139" s="48">
        <v>1950</v>
      </c>
      <c r="F139" s="42">
        <v>0</v>
      </c>
      <c r="G139" s="43">
        <f>E139*F139</f>
        <v>0</v>
      </c>
      <c r="H139" s="44">
        <v>0</v>
      </c>
      <c r="I139" s="43">
        <f>E139*H139</f>
        <v>0</v>
      </c>
      <c r="J139" s="45">
        <v>0</v>
      </c>
      <c r="K139" s="46">
        <f>E139*J139</f>
        <v>0</v>
      </c>
    </row>
    <row r="140" spans="1:11" s="1" customFormat="1" ht="19.5" x14ac:dyDescent="0.2">
      <c r="A140" s="36">
        <f>A139+1</f>
        <v>79</v>
      </c>
      <c r="B140" s="38" t="s">
        <v>245</v>
      </c>
      <c r="C140" s="39" t="s">
        <v>246</v>
      </c>
      <c r="D140" s="40" t="s">
        <v>43</v>
      </c>
      <c r="E140" s="41">
        <v>5850</v>
      </c>
      <c r="F140" s="42">
        <v>0</v>
      </c>
      <c r="G140" s="43">
        <f>E140*F140</f>
        <v>0</v>
      </c>
      <c r="H140" s="44">
        <v>0</v>
      </c>
      <c r="I140" s="43">
        <f>E140*H140</f>
        <v>0</v>
      </c>
      <c r="J140" s="45">
        <v>0</v>
      </c>
      <c r="K140" s="46">
        <f>E140*J140</f>
        <v>0</v>
      </c>
    </row>
    <row r="141" spans="1:11" s="1" customFormat="1" ht="9.75" customHeight="1" x14ac:dyDescent="0.2">
      <c r="A141" s="8"/>
      <c r="B141" s="47" t="s">
        <v>36</v>
      </c>
      <c r="C141" s="245" t="s">
        <v>247</v>
      </c>
      <c r="D141" s="246"/>
      <c r="E141" s="246"/>
      <c r="F141" s="246"/>
      <c r="G141" s="246"/>
      <c r="H141" s="246"/>
      <c r="I141" s="246"/>
      <c r="J141" s="246"/>
      <c r="K141" s="247"/>
    </row>
    <row r="142" spans="1:11" s="1" customFormat="1" ht="9.75" x14ac:dyDescent="0.2">
      <c r="A142" s="36">
        <f>A140+1</f>
        <v>80</v>
      </c>
      <c r="B142" s="38" t="s">
        <v>248</v>
      </c>
      <c r="C142" s="39" t="s">
        <v>249</v>
      </c>
      <c r="D142" s="40" t="s">
        <v>43</v>
      </c>
      <c r="E142" s="48">
        <v>651</v>
      </c>
      <c r="F142" s="42">
        <v>0</v>
      </c>
      <c r="G142" s="43">
        <f>E142*F142</f>
        <v>0</v>
      </c>
      <c r="H142" s="44">
        <v>0</v>
      </c>
      <c r="I142" s="43">
        <f>E142*H142</f>
        <v>0</v>
      </c>
      <c r="J142" s="45">
        <v>0</v>
      </c>
      <c r="K142" s="46">
        <f>E142*J142</f>
        <v>0</v>
      </c>
    </row>
    <row r="143" spans="1:11" s="1" customFormat="1" ht="9.75" x14ac:dyDescent="0.2">
      <c r="A143" s="36">
        <f>A142+1</f>
        <v>81</v>
      </c>
      <c r="B143" s="38" t="s">
        <v>250</v>
      </c>
      <c r="C143" s="39" t="s">
        <v>251</v>
      </c>
      <c r="D143" s="40" t="s">
        <v>43</v>
      </c>
      <c r="E143" s="41">
        <v>1953</v>
      </c>
      <c r="F143" s="42">
        <v>0</v>
      </c>
      <c r="G143" s="43">
        <f>E143*F143</f>
        <v>0</v>
      </c>
      <c r="H143" s="44">
        <v>0</v>
      </c>
      <c r="I143" s="43">
        <f>E143*H143</f>
        <v>0</v>
      </c>
      <c r="J143" s="45">
        <v>0</v>
      </c>
      <c r="K143" s="46">
        <f>E143*J143</f>
        <v>0</v>
      </c>
    </row>
    <row r="144" spans="1:11" s="1" customFormat="1" ht="9.75" customHeight="1" x14ac:dyDescent="0.2">
      <c r="A144" s="8"/>
      <c r="B144" s="47" t="s">
        <v>36</v>
      </c>
      <c r="C144" s="245" t="s">
        <v>252</v>
      </c>
      <c r="D144" s="246"/>
      <c r="E144" s="246"/>
      <c r="F144" s="246"/>
      <c r="G144" s="246"/>
      <c r="H144" s="246"/>
      <c r="I144" s="246"/>
      <c r="J144" s="246"/>
      <c r="K144" s="247"/>
    </row>
    <row r="145" spans="1:11" s="1" customFormat="1" ht="9.75" x14ac:dyDescent="0.2">
      <c r="A145" s="36">
        <f>A143+1</f>
        <v>82</v>
      </c>
      <c r="B145" s="38" t="s">
        <v>253</v>
      </c>
      <c r="C145" s="39" t="s">
        <v>254</v>
      </c>
      <c r="D145" s="40" t="s">
        <v>43</v>
      </c>
      <c r="E145" s="48">
        <v>651</v>
      </c>
      <c r="F145" s="42">
        <v>0</v>
      </c>
      <c r="G145" s="43">
        <f>E145*F145</f>
        <v>0</v>
      </c>
      <c r="H145" s="44">
        <v>0</v>
      </c>
      <c r="I145" s="43">
        <f>E145*H145</f>
        <v>0</v>
      </c>
      <c r="J145" s="45">
        <v>0</v>
      </c>
      <c r="K145" s="46">
        <f>E145*J145</f>
        <v>0</v>
      </c>
    </row>
    <row r="146" spans="1:11" s="1" customFormat="1" ht="9.75" x14ac:dyDescent="0.2">
      <c r="A146" s="36">
        <f>A145+1</f>
        <v>83</v>
      </c>
      <c r="B146" s="38" t="s">
        <v>255</v>
      </c>
      <c r="C146" s="39" t="s">
        <v>256</v>
      </c>
      <c r="D146" s="40" t="s">
        <v>43</v>
      </c>
      <c r="E146" s="41">
        <v>2600</v>
      </c>
      <c r="F146" s="42">
        <v>0</v>
      </c>
      <c r="G146" s="43">
        <f>E146*F146</f>
        <v>0</v>
      </c>
      <c r="H146" s="44">
        <v>0</v>
      </c>
      <c r="I146" s="43">
        <f>E146*H146</f>
        <v>0</v>
      </c>
      <c r="J146" s="45">
        <v>0</v>
      </c>
      <c r="K146" s="46">
        <f>E146*J146</f>
        <v>0</v>
      </c>
    </row>
    <row r="147" spans="1:11" s="1" customFormat="1" ht="9.75" customHeight="1" x14ac:dyDescent="0.2">
      <c r="A147" s="8"/>
      <c r="B147" s="47" t="s">
        <v>36</v>
      </c>
      <c r="C147" s="245" t="s">
        <v>257</v>
      </c>
      <c r="D147" s="246"/>
      <c r="E147" s="246"/>
      <c r="F147" s="246"/>
      <c r="G147" s="246"/>
      <c r="H147" s="246"/>
      <c r="I147" s="246"/>
      <c r="J147" s="246"/>
      <c r="K147" s="247"/>
    </row>
    <row r="148" spans="1:11" s="1" customFormat="1" ht="9.75" x14ac:dyDescent="0.2">
      <c r="A148" s="36">
        <f>A146+1</f>
        <v>84</v>
      </c>
      <c r="B148" s="38" t="s">
        <v>258</v>
      </c>
      <c r="C148" s="39" t="s">
        <v>259</v>
      </c>
      <c r="D148" s="40" t="s">
        <v>43</v>
      </c>
      <c r="E148" s="48">
        <v>2600</v>
      </c>
      <c r="F148" s="42">
        <v>0</v>
      </c>
      <c r="G148" s="43">
        <f>E148*F148</f>
        <v>0</v>
      </c>
      <c r="H148" s="44">
        <v>0</v>
      </c>
      <c r="I148" s="43">
        <f>E148*H148</f>
        <v>0</v>
      </c>
      <c r="J148" s="45">
        <v>0</v>
      </c>
      <c r="K148" s="46">
        <f>E148*J148</f>
        <v>0</v>
      </c>
    </row>
    <row r="149" spans="1:11" s="1" customFormat="1" ht="9.75" x14ac:dyDescent="0.2">
      <c r="A149" s="36">
        <f>A148+1</f>
        <v>85</v>
      </c>
      <c r="B149" s="38" t="s">
        <v>260</v>
      </c>
      <c r="C149" s="39" t="s">
        <v>261</v>
      </c>
      <c r="D149" s="40" t="s">
        <v>43</v>
      </c>
      <c r="E149" s="48">
        <v>2600</v>
      </c>
      <c r="F149" s="42">
        <v>0</v>
      </c>
      <c r="G149" s="43">
        <f>E149*F149</f>
        <v>0</v>
      </c>
      <c r="H149" s="44">
        <v>0</v>
      </c>
      <c r="I149" s="43">
        <f>E149*H149</f>
        <v>0</v>
      </c>
      <c r="J149" s="45">
        <v>0</v>
      </c>
      <c r="K149" s="46">
        <f>E149*J149</f>
        <v>0</v>
      </c>
    </row>
    <row r="150" spans="1:11" s="1" customFormat="1" ht="9.75" x14ac:dyDescent="0.2">
      <c r="A150" s="36">
        <f>A149+1</f>
        <v>86</v>
      </c>
      <c r="B150" s="38" t="s">
        <v>262</v>
      </c>
      <c r="C150" s="39" t="s">
        <v>263</v>
      </c>
      <c r="D150" s="40" t="s">
        <v>93</v>
      </c>
      <c r="E150" s="48">
        <v>25</v>
      </c>
      <c r="F150" s="42">
        <v>0</v>
      </c>
      <c r="G150" s="43">
        <f>E150*F150</f>
        <v>0</v>
      </c>
      <c r="H150" s="44">
        <v>0</v>
      </c>
      <c r="I150" s="43">
        <f>E150*H150</f>
        <v>0</v>
      </c>
      <c r="J150" s="45">
        <v>0</v>
      </c>
      <c r="K150" s="46">
        <f>E150*J150</f>
        <v>0</v>
      </c>
    </row>
    <row r="151" spans="1:11" s="1" customFormat="1" ht="9.75" x14ac:dyDescent="0.2">
      <c r="A151" s="36">
        <f>A150+1</f>
        <v>87</v>
      </c>
      <c r="B151" s="38" t="s">
        <v>264</v>
      </c>
      <c r="C151" s="39" t="s">
        <v>265</v>
      </c>
      <c r="D151" s="40" t="s">
        <v>93</v>
      </c>
      <c r="E151" s="44">
        <v>75</v>
      </c>
      <c r="F151" s="42">
        <v>0</v>
      </c>
      <c r="G151" s="43">
        <f>E151*F151</f>
        <v>0</v>
      </c>
      <c r="H151" s="44">
        <v>0</v>
      </c>
      <c r="I151" s="43">
        <f>E151*H151</f>
        <v>0</v>
      </c>
      <c r="J151" s="45">
        <v>0</v>
      </c>
      <c r="K151" s="46">
        <f>E151*J151</f>
        <v>0</v>
      </c>
    </row>
    <row r="152" spans="1:11" s="1" customFormat="1" ht="9.75" customHeight="1" x14ac:dyDescent="0.2">
      <c r="A152" s="8"/>
      <c r="B152" s="47" t="s">
        <v>36</v>
      </c>
      <c r="C152" s="245" t="s">
        <v>266</v>
      </c>
      <c r="D152" s="246"/>
      <c r="E152" s="246"/>
      <c r="F152" s="246"/>
      <c r="G152" s="246"/>
      <c r="H152" s="246"/>
      <c r="I152" s="246"/>
      <c r="J152" s="246"/>
      <c r="K152" s="247"/>
    </row>
    <row r="153" spans="1:11" s="1" customFormat="1" ht="9.75" x14ac:dyDescent="0.2">
      <c r="A153" s="36">
        <f>A151+1</f>
        <v>88</v>
      </c>
      <c r="B153" s="38" t="s">
        <v>267</v>
      </c>
      <c r="C153" s="39" t="s">
        <v>268</v>
      </c>
      <c r="D153" s="40" t="s">
        <v>93</v>
      </c>
      <c r="E153" s="48">
        <v>25</v>
      </c>
      <c r="F153" s="42">
        <v>0</v>
      </c>
      <c r="G153" s="43">
        <f>E153*F153</f>
        <v>0</v>
      </c>
      <c r="H153" s="44">
        <v>0</v>
      </c>
      <c r="I153" s="43">
        <f>E153*H153</f>
        <v>0</v>
      </c>
      <c r="J153" s="45">
        <v>0</v>
      </c>
      <c r="K153" s="46">
        <f>E153*J153</f>
        <v>0</v>
      </c>
    </row>
    <row r="154" spans="1:11" s="1" customFormat="1" ht="9.75" x14ac:dyDescent="0.2">
      <c r="A154" s="36">
        <f>A153+1</f>
        <v>89</v>
      </c>
      <c r="B154" s="38" t="s">
        <v>269</v>
      </c>
      <c r="C154" s="39" t="s">
        <v>270</v>
      </c>
      <c r="D154" s="40" t="s">
        <v>68</v>
      </c>
      <c r="E154" s="45">
        <v>26.492999999999999</v>
      </c>
      <c r="F154" s="42">
        <v>0</v>
      </c>
      <c r="G154" s="43">
        <f>E154*F154</f>
        <v>0</v>
      </c>
      <c r="H154" s="44">
        <v>0</v>
      </c>
      <c r="I154" s="43">
        <f>E154*H154</f>
        <v>0</v>
      </c>
      <c r="J154" s="45">
        <v>0</v>
      </c>
      <c r="K154" s="46">
        <f>E154*J154</f>
        <v>0</v>
      </c>
    </row>
    <row r="155" spans="1:11" s="1" customFormat="1" ht="9.75" x14ac:dyDescent="0.2">
      <c r="A155" s="36">
        <f>A154+1</f>
        <v>90</v>
      </c>
      <c r="B155" s="38" t="s">
        <v>271</v>
      </c>
      <c r="C155" s="39" t="s">
        <v>272</v>
      </c>
      <c r="D155" s="40" t="s">
        <v>68</v>
      </c>
      <c r="E155" s="45">
        <v>26.492999999999999</v>
      </c>
      <c r="F155" s="42">
        <v>0</v>
      </c>
      <c r="G155" s="43">
        <f>E155*F155</f>
        <v>0</v>
      </c>
      <c r="H155" s="44">
        <v>0</v>
      </c>
      <c r="I155" s="43">
        <f>E155*H155</f>
        <v>0</v>
      </c>
      <c r="J155" s="45">
        <v>0</v>
      </c>
      <c r="K155" s="46">
        <f>E155*J155</f>
        <v>0</v>
      </c>
    </row>
    <row r="156" spans="1:11" s="1" customFormat="1" ht="9.75" x14ac:dyDescent="0.2">
      <c r="A156" s="36">
        <f>A155+1</f>
        <v>91</v>
      </c>
      <c r="B156" s="38" t="s">
        <v>273</v>
      </c>
      <c r="C156" s="39" t="s">
        <v>274</v>
      </c>
      <c r="D156" s="40" t="s">
        <v>68</v>
      </c>
      <c r="E156" s="45">
        <v>26.492999999999999</v>
      </c>
      <c r="F156" s="42">
        <v>0</v>
      </c>
      <c r="G156" s="43">
        <f>E156*F156</f>
        <v>0</v>
      </c>
      <c r="H156" s="44">
        <v>0</v>
      </c>
      <c r="I156" s="43">
        <f>E156*H156</f>
        <v>0</v>
      </c>
      <c r="J156" s="45">
        <v>0</v>
      </c>
      <c r="K156" s="46">
        <f>E156*J156</f>
        <v>0</v>
      </c>
    </row>
    <row r="157" spans="1:11" s="18" customFormat="1" ht="11.25" customHeight="1" x14ac:dyDescent="0.2">
      <c r="A157" s="57"/>
      <c r="B157" s="58">
        <v>94</v>
      </c>
      <c r="C157" s="59" t="s">
        <v>275</v>
      </c>
      <c r="D157" s="60"/>
      <c r="E157" s="60"/>
      <c r="F157" s="61"/>
      <c r="G157" s="62">
        <f>SUM(G137:G156)</f>
        <v>0</v>
      </c>
      <c r="H157" s="63"/>
      <c r="I157" s="64">
        <f>SUM(I137:I156)</f>
        <v>0</v>
      </c>
      <c r="J157" s="63"/>
      <c r="K157" s="65">
        <f>SUM(K137:K156)</f>
        <v>0</v>
      </c>
    </row>
    <row r="158" spans="1:11" s="18" customFormat="1" ht="11.25" customHeight="1" x14ac:dyDescent="0.2">
      <c r="A158" s="29"/>
      <c r="B158" s="30" t="s">
        <v>276</v>
      </c>
      <c r="C158" s="31" t="s">
        <v>277</v>
      </c>
      <c r="D158" s="28"/>
      <c r="E158" s="28"/>
      <c r="F158" s="32"/>
      <c r="G158" s="33"/>
      <c r="H158" s="34"/>
      <c r="I158" s="27"/>
      <c r="J158" s="34"/>
      <c r="K158" s="35"/>
    </row>
    <row r="159" spans="1:11" s="1" customFormat="1" ht="19.5" x14ac:dyDescent="0.2">
      <c r="A159" s="36">
        <f>A156+1</f>
        <v>92</v>
      </c>
      <c r="B159" s="38" t="s">
        <v>278</v>
      </c>
      <c r="C159" s="39" t="s">
        <v>279</v>
      </c>
      <c r="D159" s="40" t="s">
        <v>43</v>
      </c>
      <c r="E159" s="41">
        <v>12.5</v>
      </c>
      <c r="F159" s="42">
        <v>0</v>
      </c>
      <c r="G159" s="43">
        <f>E159*F159</f>
        <v>0</v>
      </c>
      <c r="H159" s="44">
        <v>0</v>
      </c>
      <c r="I159" s="43">
        <f>E159*H159</f>
        <v>0</v>
      </c>
      <c r="J159" s="45">
        <v>0</v>
      </c>
      <c r="K159" s="46">
        <f>E159*J159</f>
        <v>0</v>
      </c>
    </row>
    <row r="160" spans="1:11" s="1" customFormat="1" ht="9.75" customHeight="1" x14ac:dyDescent="0.2">
      <c r="A160" s="8"/>
      <c r="B160" s="47" t="s">
        <v>36</v>
      </c>
      <c r="C160" s="245" t="s">
        <v>280</v>
      </c>
      <c r="D160" s="246"/>
      <c r="E160" s="246"/>
      <c r="F160" s="246"/>
      <c r="G160" s="246"/>
      <c r="H160" s="246"/>
      <c r="I160" s="246"/>
      <c r="J160" s="246"/>
      <c r="K160" s="247"/>
    </row>
    <row r="161" spans="1:11" s="1" customFormat="1" ht="19.5" x14ac:dyDescent="0.2">
      <c r="A161" s="36">
        <f>A159+1</f>
        <v>93</v>
      </c>
      <c r="B161" s="38" t="s">
        <v>281</v>
      </c>
      <c r="C161" s="39" t="s">
        <v>282</v>
      </c>
      <c r="D161" s="40" t="s">
        <v>31</v>
      </c>
      <c r="E161" s="45">
        <v>27.300000000000004</v>
      </c>
      <c r="F161" s="42">
        <v>0</v>
      </c>
      <c r="G161" s="43">
        <f>E161*F161</f>
        <v>0</v>
      </c>
      <c r="H161" s="44">
        <v>0</v>
      </c>
      <c r="I161" s="43">
        <f>E161*H161</f>
        <v>0</v>
      </c>
      <c r="J161" s="45">
        <v>0</v>
      </c>
      <c r="K161" s="46">
        <f>E161*J161</f>
        <v>0</v>
      </c>
    </row>
    <row r="162" spans="1:11" s="1" customFormat="1" ht="9.75" customHeight="1" x14ac:dyDescent="0.2">
      <c r="A162" s="8"/>
      <c r="B162" s="47" t="s">
        <v>36</v>
      </c>
      <c r="C162" s="245" t="s">
        <v>283</v>
      </c>
      <c r="D162" s="246"/>
      <c r="E162" s="246"/>
      <c r="F162" s="246"/>
      <c r="G162" s="246"/>
      <c r="H162" s="246"/>
      <c r="I162" s="246"/>
      <c r="J162" s="246"/>
      <c r="K162" s="247"/>
    </row>
    <row r="163" spans="1:11" s="1" customFormat="1" ht="9.75" x14ac:dyDescent="0.2">
      <c r="A163" s="36">
        <f>A161+1</f>
        <v>94</v>
      </c>
      <c r="B163" s="38" t="s">
        <v>284</v>
      </c>
      <c r="C163" s="39" t="s">
        <v>285</v>
      </c>
      <c r="D163" s="40" t="s">
        <v>81</v>
      </c>
      <c r="E163" s="48">
        <v>29</v>
      </c>
      <c r="F163" s="42">
        <v>0</v>
      </c>
      <c r="G163" s="43">
        <f>E163*F163</f>
        <v>0</v>
      </c>
      <c r="H163" s="44">
        <v>0</v>
      </c>
      <c r="I163" s="43">
        <f>E163*H163</f>
        <v>0</v>
      </c>
      <c r="J163" s="45">
        <v>0</v>
      </c>
      <c r="K163" s="46">
        <f>E163*J163</f>
        <v>0</v>
      </c>
    </row>
    <row r="164" spans="1:11" s="1" customFormat="1" ht="19.5" x14ac:dyDescent="0.2">
      <c r="A164" s="36">
        <f>A163+1</f>
        <v>95</v>
      </c>
      <c r="B164" s="38" t="s">
        <v>286</v>
      </c>
      <c r="C164" s="39" t="s">
        <v>287</v>
      </c>
      <c r="D164" s="40" t="s">
        <v>43</v>
      </c>
      <c r="E164" s="41">
        <v>9.1349999999999998</v>
      </c>
      <c r="F164" s="42">
        <v>0</v>
      </c>
      <c r="G164" s="43">
        <f>E164*F164</f>
        <v>0</v>
      </c>
      <c r="H164" s="44">
        <v>0</v>
      </c>
      <c r="I164" s="43">
        <f>E164*H164</f>
        <v>0</v>
      </c>
      <c r="J164" s="45">
        <v>0</v>
      </c>
      <c r="K164" s="46">
        <f>E164*J164</f>
        <v>0</v>
      </c>
    </row>
    <row r="165" spans="1:11" s="1" customFormat="1" ht="9.75" customHeight="1" x14ac:dyDescent="0.2">
      <c r="A165" s="8"/>
      <c r="B165" s="47" t="s">
        <v>36</v>
      </c>
      <c r="C165" s="245" t="s">
        <v>288</v>
      </c>
      <c r="D165" s="246"/>
      <c r="E165" s="246"/>
      <c r="F165" s="246"/>
      <c r="G165" s="246"/>
      <c r="H165" s="246"/>
      <c r="I165" s="246"/>
      <c r="J165" s="246"/>
      <c r="K165" s="247"/>
    </row>
    <row r="166" spans="1:11" s="1" customFormat="1" ht="19.5" x14ac:dyDescent="0.2">
      <c r="A166" s="36">
        <f>A164+1</f>
        <v>96</v>
      </c>
      <c r="B166" s="38" t="s">
        <v>289</v>
      </c>
      <c r="C166" s="39" t="s">
        <v>290</v>
      </c>
      <c r="D166" s="40" t="s">
        <v>81</v>
      </c>
      <c r="E166" s="48">
        <v>1</v>
      </c>
      <c r="F166" s="42">
        <v>0</v>
      </c>
      <c r="G166" s="43">
        <f>E166*F166</f>
        <v>0</v>
      </c>
      <c r="H166" s="44">
        <v>0</v>
      </c>
      <c r="I166" s="43">
        <f>E166*H166</f>
        <v>0</v>
      </c>
      <c r="J166" s="45">
        <v>0</v>
      </c>
      <c r="K166" s="46">
        <f>E166*J166</f>
        <v>0</v>
      </c>
    </row>
    <row r="167" spans="1:11" s="1" customFormat="1" ht="29.25" x14ac:dyDescent="0.2">
      <c r="A167" s="36">
        <f>A166+1</f>
        <v>97</v>
      </c>
      <c r="B167" s="38" t="s">
        <v>291</v>
      </c>
      <c r="C167" s="39" t="s">
        <v>292</v>
      </c>
      <c r="D167" s="40" t="s">
        <v>43</v>
      </c>
      <c r="E167" s="41">
        <v>321.75</v>
      </c>
      <c r="F167" s="42">
        <v>0</v>
      </c>
      <c r="G167" s="43">
        <f>E167*F167</f>
        <v>0</v>
      </c>
      <c r="H167" s="44">
        <v>0</v>
      </c>
      <c r="I167" s="43">
        <f>E167*H167</f>
        <v>0</v>
      </c>
      <c r="J167" s="45">
        <v>0</v>
      </c>
      <c r="K167" s="46">
        <f>E167*J167</f>
        <v>0</v>
      </c>
    </row>
    <row r="168" spans="1:11" s="1" customFormat="1" ht="9.75" customHeight="1" x14ac:dyDescent="0.2">
      <c r="A168" s="8"/>
      <c r="B168" s="47" t="s">
        <v>36</v>
      </c>
      <c r="C168" s="245" t="s">
        <v>293</v>
      </c>
      <c r="D168" s="246"/>
      <c r="E168" s="246"/>
      <c r="F168" s="246"/>
      <c r="G168" s="246"/>
      <c r="H168" s="246"/>
      <c r="I168" s="246"/>
      <c r="J168" s="246"/>
      <c r="K168" s="247"/>
    </row>
    <row r="169" spans="1:11" s="1" customFormat="1" ht="19.5" x14ac:dyDescent="0.2">
      <c r="A169" s="36">
        <f>A167+1</f>
        <v>98</v>
      </c>
      <c r="B169" s="38" t="s">
        <v>294</v>
      </c>
      <c r="C169" s="39" t="s">
        <v>295</v>
      </c>
      <c r="D169" s="40" t="s">
        <v>81</v>
      </c>
      <c r="E169" s="48">
        <v>3</v>
      </c>
      <c r="F169" s="42">
        <v>0</v>
      </c>
      <c r="G169" s="43">
        <f>E169*F169</f>
        <v>0</v>
      </c>
      <c r="H169" s="44">
        <v>0</v>
      </c>
      <c r="I169" s="43">
        <f>E169*H169</f>
        <v>0</v>
      </c>
      <c r="J169" s="45">
        <v>0</v>
      </c>
      <c r="K169" s="46">
        <f>E169*J169</f>
        <v>0</v>
      </c>
    </row>
    <row r="170" spans="1:11" s="1" customFormat="1" ht="19.5" x14ac:dyDescent="0.2">
      <c r="A170" s="36">
        <f>A169+1</f>
        <v>99</v>
      </c>
      <c r="B170" s="38" t="s">
        <v>296</v>
      </c>
      <c r="C170" s="39" t="s">
        <v>297</v>
      </c>
      <c r="D170" s="40" t="s">
        <v>43</v>
      </c>
      <c r="E170" s="48">
        <v>2</v>
      </c>
      <c r="F170" s="42">
        <v>0</v>
      </c>
      <c r="G170" s="43">
        <f>E170*F170</f>
        <v>0</v>
      </c>
      <c r="H170" s="44">
        <v>0</v>
      </c>
      <c r="I170" s="43">
        <f>E170*H170</f>
        <v>0</v>
      </c>
      <c r="J170" s="45">
        <v>0</v>
      </c>
      <c r="K170" s="46">
        <f>E170*J170</f>
        <v>0</v>
      </c>
    </row>
    <row r="171" spans="1:11" s="1" customFormat="1" ht="19.5" x14ac:dyDescent="0.2">
      <c r="A171" s="36">
        <f>A170+1</f>
        <v>100</v>
      </c>
      <c r="B171" s="38" t="s">
        <v>298</v>
      </c>
      <c r="C171" s="39" t="s">
        <v>299</v>
      </c>
      <c r="D171" s="40" t="s">
        <v>43</v>
      </c>
      <c r="E171" s="48">
        <v>295</v>
      </c>
      <c r="F171" s="42">
        <v>0</v>
      </c>
      <c r="G171" s="43">
        <f>E171*F171</f>
        <v>0</v>
      </c>
      <c r="H171" s="44">
        <v>0</v>
      </c>
      <c r="I171" s="43">
        <f>E171*H171</f>
        <v>0</v>
      </c>
      <c r="J171" s="45">
        <v>0</v>
      </c>
      <c r="K171" s="46">
        <f>E171*J171</f>
        <v>0</v>
      </c>
    </row>
    <row r="172" spans="1:11" s="1" customFormat="1" ht="19.5" x14ac:dyDescent="0.2">
      <c r="A172" s="36">
        <f>A171+1</f>
        <v>101</v>
      </c>
      <c r="B172" s="38" t="s">
        <v>300</v>
      </c>
      <c r="C172" s="39" t="s">
        <v>301</v>
      </c>
      <c r="D172" s="40" t="s">
        <v>81</v>
      </c>
      <c r="E172" s="48">
        <v>55</v>
      </c>
      <c r="F172" s="42">
        <v>0</v>
      </c>
      <c r="G172" s="43">
        <f>E172*F172</f>
        <v>0</v>
      </c>
      <c r="H172" s="44">
        <v>0</v>
      </c>
      <c r="I172" s="43">
        <f>E172*H172</f>
        <v>0</v>
      </c>
      <c r="J172" s="45">
        <v>0</v>
      </c>
      <c r="K172" s="46">
        <f>E172*J172</f>
        <v>0</v>
      </c>
    </row>
    <row r="173" spans="1:11" s="1" customFormat="1" ht="19.5" x14ac:dyDescent="0.2">
      <c r="A173" s="36">
        <f>A172+1</f>
        <v>102</v>
      </c>
      <c r="B173" s="38" t="s">
        <v>302</v>
      </c>
      <c r="C173" s="39" t="s">
        <v>303</v>
      </c>
      <c r="D173" s="40" t="s">
        <v>43</v>
      </c>
      <c r="E173" s="41">
        <v>177.0069</v>
      </c>
      <c r="F173" s="42">
        <v>0</v>
      </c>
      <c r="G173" s="43">
        <f>E173*F173</f>
        <v>0</v>
      </c>
      <c r="H173" s="44">
        <v>0</v>
      </c>
      <c r="I173" s="43">
        <f>E173*H173</f>
        <v>0</v>
      </c>
      <c r="J173" s="45">
        <v>0</v>
      </c>
      <c r="K173" s="46">
        <f>E173*J173</f>
        <v>0</v>
      </c>
    </row>
    <row r="174" spans="1:11" s="1" customFormat="1" ht="9.75" customHeight="1" x14ac:dyDescent="0.2">
      <c r="A174" s="8"/>
      <c r="B174" s="47" t="s">
        <v>36</v>
      </c>
      <c r="C174" s="245" t="s">
        <v>304</v>
      </c>
      <c r="D174" s="246"/>
      <c r="E174" s="246"/>
      <c r="F174" s="246"/>
      <c r="G174" s="246"/>
      <c r="H174" s="246"/>
      <c r="I174" s="246"/>
      <c r="J174" s="246"/>
      <c r="K174" s="247"/>
    </row>
    <row r="175" spans="1:11" s="1" customFormat="1" ht="19.5" x14ac:dyDescent="0.2">
      <c r="A175" s="36">
        <f>A173+1</f>
        <v>103</v>
      </c>
      <c r="B175" s="38" t="s">
        <v>305</v>
      </c>
      <c r="C175" s="39" t="s">
        <v>306</v>
      </c>
      <c r="D175" s="40" t="s">
        <v>43</v>
      </c>
      <c r="E175" s="48">
        <v>1350</v>
      </c>
      <c r="F175" s="42">
        <v>0</v>
      </c>
      <c r="G175" s="43">
        <f>E175*F175</f>
        <v>0</v>
      </c>
      <c r="H175" s="44">
        <v>0</v>
      </c>
      <c r="I175" s="43">
        <f>E175*H175</f>
        <v>0</v>
      </c>
      <c r="J175" s="45">
        <v>0</v>
      </c>
      <c r="K175" s="46">
        <f>E175*J175</f>
        <v>0</v>
      </c>
    </row>
    <row r="176" spans="1:11" s="1" customFormat="1" ht="19.5" x14ac:dyDescent="0.2">
      <c r="A176" s="36">
        <f>A175+1</f>
        <v>104</v>
      </c>
      <c r="B176" s="38" t="s">
        <v>307</v>
      </c>
      <c r="C176" s="39" t="s">
        <v>308</v>
      </c>
      <c r="D176" s="40" t="s">
        <v>43</v>
      </c>
      <c r="E176" s="48">
        <v>55</v>
      </c>
      <c r="F176" s="42">
        <v>0</v>
      </c>
      <c r="G176" s="43">
        <f>E176*F176</f>
        <v>0</v>
      </c>
      <c r="H176" s="44">
        <v>0</v>
      </c>
      <c r="I176" s="43">
        <f>E176*H176</f>
        <v>0</v>
      </c>
      <c r="J176" s="45">
        <v>0</v>
      </c>
      <c r="K176" s="46">
        <f>E176*J176</f>
        <v>0</v>
      </c>
    </row>
    <row r="177" spans="1:11" s="1" customFormat="1" ht="19.5" x14ac:dyDescent="0.2">
      <c r="A177" s="36">
        <f>A176+1</f>
        <v>105</v>
      </c>
      <c r="B177" s="38" t="s">
        <v>302</v>
      </c>
      <c r="C177" s="39" t="s">
        <v>309</v>
      </c>
      <c r="D177" s="40" t="s">
        <v>43</v>
      </c>
      <c r="E177" s="41">
        <v>237.5</v>
      </c>
      <c r="F177" s="42">
        <v>0</v>
      </c>
      <c r="G177" s="43">
        <f>E177*F177</f>
        <v>0</v>
      </c>
      <c r="H177" s="44">
        <v>0</v>
      </c>
      <c r="I177" s="43">
        <f>E177*H177</f>
        <v>0</v>
      </c>
      <c r="J177" s="45">
        <v>0</v>
      </c>
      <c r="K177" s="46">
        <f>E177*J177</f>
        <v>0</v>
      </c>
    </row>
    <row r="178" spans="1:11" s="1" customFormat="1" ht="9.75" customHeight="1" x14ac:dyDescent="0.2">
      <c r="A178" s="8"/>
      <c r="B178" s="47" t="s">
        <v>36</v>
      </c>
      <c r="C178" s="245" t="s">
        <v>310</v>
      </c>
      <c r="D178" s="246"/>
      <c r="E178" s="246"/>
      <c r="F178" s="246"/>
      <c r="G178" s="246"/>
      <c r="H178" s="246"/>
      <c r="I178" s="246"/>
      <c r="J178" s="246"/>
      <c r="K178" s="247"/>
    </row>
    <row r="179" spans="1:11" s="1" customFormat="1" ht="9.75" x14ac:dyDescent="0.2">
      <c r="A179" s="36">
        <f>A177+1</f>
        <v>106</v>
      </c>
      <c r="B179" s="38" t="s">
        <v>311</v>
      </c>
      <c r="C179" s="39" t="s">
        <v>312</v>
      </c>
      <c r="D179" s="40" t="s">
        <v>43</v>
      </c>
      <c r="E179" s="41">
        <v>387.75000000000006</v>
      </c>
      <c r="F179" s="42">
        <v>0</v>
      </c>
      <c r="G179" s="43">
        <f>E179*F179</f>
        <v>0</v>
      </c>
      <c r="H179" s="44">
        <v>0</v>
      </c>
      <c r="I179" s="43">
        <f>E179*H179</f>
        <v>0</v>
      </c>
      <c r="J179" s="45">
        <v>0</v>
      </c>
      <c r="K179" s="46">
        <f>E179*J179</f>
        <v>0</v>
      </c>
    </row>
    <row r="180" spans="1:11" s="1" customFormat="1" ht="9.75" customHeight="1" x14ac:dyDescent="0.2">
      <c r="A180" s="8"/>
      <c r="B180" s="47" t="s">
        <v>36</v>
      </c>
      <c r="C180" s="245" t="s">
        <v>313</v>
      </c>
      <c r="D180" s="246"/>
      <c r="E180" s="246"/>
      <c r="F180" s="246"/>
      <c r="G180" s="246"/>
      <c r="H180" s="246"/>
      <c r="I180" s="246"/>
      <c r="J180" s="246"/>
      <c r="K180" s="247"/>
    </row>
    <row r="181" spans="1:11" s="1" customFormat="1" ht="9.75" x14ac:dyDescent="0.2">
      <c r="A181" s="36">
        <f>A179+1</f>
        <v>107</v>
      </c>
      <c r="B181" s="38" t="s">
        <v>314</v>
      </c>
      <c r="C181" s="39" t="s">
        <v>315</v>
      </c>
      <c r="D181" s="40" t="s">
        <v>43</v>
      </c>
      <c r="E181" s="48">
        <v>55</v>
      </c>
      <c r="F181" s="42">
        <v>0</v>
      </c>
      <c r="G181" s="43">
        <f t="shared" ref="G181:G186" si="0">E181*F181</f>
        <v>0</v>
      </c>
      <c r="H181" s="44">
        <v>0</v>
      </c>
      <c r="I181" s="43">
        <f t="shared" ref="I181:I186" si="1">E181*H181</f>
        <v>0</v>
      </c>
      <c r="J181" s="45">
        <v>0</v>
      </c>
      <c r="K181" s="46">
        <f t="shared" ref="K181:K186" si="2">E181*J181</f>
        <v>0</v>
      </c>
    </row>
    <row r="182" spans="1:11" s="1" customFormat="1" ht="9.75" x14ac:dyDescent="0.2">
      <c r="A182" s="36">
        <f>A181+1</f>
        <v>108</v>
      </c>
      <c r="B182" s="38" t="s">
        <v>316</v>
      </c>
      <c r="C182" s="39" t="s">
        <v>317</v>
      </c>
      <c r="D182" s="40" t="s">
        <v>68</v>
      </c>
      <c r="E182" s="45">
        <v>293.988</v>
      </c>
      <c r="F182" s="42">
        <v>0</v>
      </c>
      <c r="G182" s="43">
        <f t="shared" si="0"/>
        <v>0</v>
      </c>
      <c r="H182" s="44">
        <v>0</v>
      </c>
      <c r="I182" s="43">
        <f t="shared" si="1"/>
        <v>0</v>
      </c>
      <c r="J182" s="45">
        <v>0</v>
      </c>
      <c r="K182" s="46">
        <f t="shared" si="2"/>
        <v>0</v>
      </c>
    </row>
    <row r="183" spans="1:11" s="1" customFormat="1" ht="9.75" x14ac:dyDescent="0.2">
      <c r="A183" s="36">
        <f>A182+1</f>
        <v>109</v>
      </c>
      <c r="B183" s="38" t="s">
        <v>318</v>
      </c>
      <c r="C183" s="39" t="s">
        <v>319</v>
      </c>
      <c r="D183" s="40" t="s">
        <v>68</v>
      </c>
      <c r="E183" s="45">
        <v>293.988</v>
      </c>
      <c r="F183" s="42">
        <v>0</v>
      </c>
      <c r="G183" s="43">
        <f t="shared" si="0"/>
        <v>0</v>
      </c>
      <c r="H183" s="44">
        <v>0</v>
      </c>
      <c r="I183" s="43">
        <f t="shared" si="1"/>
        <v>0</v>
      </c>
      <c r="J183" s="45">
        <v>0</v>
      </c>
      <c r="K183" s="46">
        <f t="shared" si="2"/>
        <v>0</v>
      </c>
    </row>
    <row r="184" spans="1:11" s="1" customFormat="1" ht="9.75" x14ac:dyDescent="0.2">
      <c r="A184" s="36">
        <f>A183+1</f>
        <v>110</v>
      </c>
      <c r="B184" s="38" t="s">
        <v>320</v>
      </c>
      <c r="C184" s="39" t="s">
        <v>321</v>
      </c>
      <c r="D184" s="40" t="s">
        <v>68</v>
      </c>
      <c r="E184" s="48">
        <v>155</v>
      </c>
      <c r="F184" s="42">
        <v>0</v>
      </c>
      <c r="G184" s="43">
        <f t="shared" si="0"/>
        <v>0</v>
      </c>
      <c r="H184" s="44">
        <v>0</v>
      </c>
      <c r="I184" s="43">
        <f t="shared" si="1"/>
        <v>0</v>
      </c>
      <c r="J184" s="45">
        <v>0</v>
      </c>
      <c r="K184" s="46">
        <f t="shared" si="2"/>
        <v>0</v>
      </c>
    </row>
    <row r="185" spans="1:11" s="1" customFormat="1" ht="9.75" x14ac:dyDescent="0.2">
      <c r="A185" s="36">
        <f>A184+1</f>
        <v>111</v>
      </c>
      <c r="B185" s="38" t="s">
        <v>322</v>
      </c>
      <c r="C185" s="39" t="s">
        <v>323</v>
      </c>
      <c r="D185" s="40" t="s">
        <v>68</v>
      </c>
      <c r="E185" s="45">
        <v>293.988</v>
      </c>
      <c r="F185" s="42">
        <v>0</v>
      </c>
      <c r="G185" s="43">
        <f t="shared" si="0"/>
        <v>0</v>
      </c>
      <c r="H185" s="44">
        <v>0</v>
      </c>
      <c r="I185" s="43">
        <f t="shared" si="1"/>
        <v>0</v>
      </c>
      <c r="J185" s="45">
        <v>0</v>
      </c>
      <c r="K185" s="46">
        <f t="shared" si="2"/>
        <v>0</v>
      </c>
    </row>
    <row r="186" spans="1:11" s="1" customFormat="1" ht="9.75" x14ac:dyDescent="0.2">
      <c r="A186" s="36">
        <f>A185+1</f>
        <v>112</v>
      </c>
      <c r="B186" s="38" t="s">
        <v>324</v>
      </c>
      <c r="C186" s="39" t="s">
        <v>325</v>
      </c>
      <c r="D186" s="40" t="s">
        <v>68</v>
      </c>
      <c r="E186" s="45">
        <v>4409.82</v>
      </c>
      <c r="F186" s="42">
        <v>0</v>
      </c>
      <c r="G186" s="43">
        <f t="shared" si="0"/>
        <v>0</v>
      </c>
      <c r="H186" s="44">
        <v>0</v>
      </c>
      <c r="I186" s="43">
        <f t="shared" si="1"/>
        <v>0</v>
      </c>
      <c r="J186" s="45">
        <v>0</v>
      </c>
      <c r="K186" s="46">
        <f t="shared" si="2"/>
        <v>0</v>
      </c>
    </row>
    <row r="187" spans="1:11" s="1" customFormat="1" ht="9.75" customHeight="1" x14ac:dyDescent="0.2">
      <c r="A187" s="8"/>
      <c r="B187" s="47" t="s">
        <v>36</v>
      </c>
      <c r="C187" s="245" t="s">
        <v>326</v>
      </c>
      <c r="D187" s="246"/>
      <c r="E187" s="246"/>
      <c r="F187" s="246"/>
      <c r="G187" s="246"/>
      <c r="H187" s="246"/>
      <c r="I187" s="246"/>
      <c r="J187" s="246"/>
      <c r="K187" s="247"/>
    </row>
    <row r="188" spans="1:11" s="1" customFormat="1" ht="9.75" x14ac:dyDescent="0.2">
      <c r="A188" s="36">
        <f>A186+1</f>
        <v>113</v>
      </c>
      <c r="B188" s="38" t="s">
        <v>327</v>
      </c>
      <c r="C188" s="39" t="s">
        <v>328</v>
      </c>
      <c r="D188" s="40" t="s">
        <v>68</v>
      </c>
      <c r="E188" s="45">
        <v>293.988</v>
      </c>
      <c r="F188" s="42">
        <v>0</v>
      </c>
      <c r="G188" s="43">
        <f>E188*F188</f>
        <v>0</v>
      </c>
      <c r="H188" s="44">
        <v>0</v>
      </c>
      <c r="I188" s="43">
        <f>E188*H188</f>
        <v>0</v>
      </c>
      <c r="J188" s="45">
        <v>0</v>
      </c>
      <c r="K188" s="46">
        <f>E188*J188</f>
        <v>0</v>
      </c>
    </row>
    <row r="189" spans="1:11" s="1" customFormat="1" ht="29.25" x14ac:dyDescent="0.2">
      <c r="A189" s="36">
        <f>A188+1</f>
        <v>114</v>
      </c>
      <c r="B189" s="38" t="s">
        <v>329</v>
      </c>
      <c r="C189" s="39" t="s">
        <v>330</v>
      </c>
      <c r="D189" s="40" t="s">
        <v>93</v>
      </c>
      <c r="E189" s="44">
        <v>156</v>
      </c>
      <c r="F189" s="42">
        <v>0</v>
      </c>
      <c r="G189" s="43">
        <f>E189*F189</f>
        <v>0</v>
      </c>
      <c r="H189" s="44">
        <v>0</v>
      </c>
      <c r="I189" s="43">
        <f>E189*H189</f>
        <v>0</v>
      </c>
      <c r="J189" s="45">
        <v>0</v>
      </c>
      <c r="K189" s="46">
        <f>E189*J189</f>
        <v>0</v>
      </c>
    </row>
    <row r="190" spans="1:11" s="1" customFormat="1" ht="9.75" customHeight="1" x14ac:dyDescent="0.2">
      <c r="A190" s="8"/>
      <c r="B190" s="47" t="s">
        <v>36</v>
      </c>
      <c r="C190" s="245" t="s">
        <v>331</v>
      </c>
      <c r="D190" s="246"/>
      <c r="E190" s="246"/>
      <c r="F190" s="246"/>
      <c r="G190" s="246"/>
      <c r="H190" s="246"/>
      <c r="I190" s="246"/>
      <c r="J190" s="246"/>
      <c r="K190" s="247"/>
    </row>
    <row r="191" spans="1:11" s="18" customFormat="1" ht="11.25" customHeight="1" x14ac:dyDescent="0.2">
      <c r="A191" s="57"/>
      <c r="B191" s="58">
        <v>96</v>
      </c>
      <c r="C191" s="59" t="s">
        <v>332</v>
      </c>
      <c r="D191" s="60"/>
      <c r="E191" s="60"/>
      <c r="F191" s="61"/>
      <c r="G191" s="62">
        <f>SUM(G159:G190)</f>
        <v>0</v>
      </c>
      <c r="H191" s="63"/>
      <c r="I191" s="64">
        <f>SUM(I159:I190)</f>
        <v>0</v>
      </c>
      <c r="J191" s="63"/>
      <c r="K191" s="65">
        <f>SUM(K159:K190)</f>
        <v>0</v>
      </c>
    </row>
    <row r="192" spans="1:11" s="18" customFormat="1" ht="11.25" customHeight="1" x14ac:dyDescent="0.2">
      <c r="A192" s="29"/>
      <c r="B192" s="30" t="s">
        <v>333</v>
      </c>
      <c r="C192" s="31" t="s">
        <v>334</v>
      </c>
      <c r="D192" s="28"/>
      <c r="E192" s="28"/>
      <c r="F192" s="32"/>
      <c r="G192" s="33"/>
      <c r="H192" s="34"/>
      <c r="I192" s="27"/>
      <c r="J192" s="34"/>
      <c r="K192" s="35"/>
    </row>
    <row r="193" spans="1:11" s="1" customFormat="1" ht="9.75" x14ac:dyDescent="0.2">
      <c r="A193" s="36">
        <f>A189+1</f>
        <v>115</v>
      </c>
      <c r="B193" s="38" t="s">
        <v>335</v>
      </c>
      <c r="C193" s="39" t="s">
        <v>336</v>
      </c>
      <c r="D193" s="40" t="s">
        <v>68</v>
      </c>
      <c r="E193" s="45">
        <v>185.29400000000001</v>
      </c>
      <c r="F193" s="42">
        <v>0</v>
      </c>
      <c r="G193" s="43">
        <f>E193*F193</f>
        <v>0</v>
      </c>
      <c r="H193" s="44">
        <v>0</v>
      </c>
      <c r="I193" s="43">
        <f>E193*H193</f>
        <v>0</v>
      </c>
      <c r="J193" s="45">
        <v>0</v>
      </c>
      <c r="K193" s="46">
        <f>E193*J193</f>
        <v>0</v>
      </c>
    </row>
    <row r="194" spans="1:11" s="1" customFormat="1" ht="9.75" customHeight="1" x14ac:dyDescent="0.2">
      <c r="A194" s="8"/>
      <c r="B194" s="47" t="s">
        <v>36</v>
      </c>
      <c r="C194" s="245" t="s">
        <v>666</v>
      </c>
      <c r="D194" s="246"/>
      <c r="E194" s="246"/>
      <c r="F194" s="246"/>
      <c r="G194" s="246"/>
      <c r="H194" s="246"/>
      <c r="I194" s="246"/>
      <c r="J194" s="246"/>
      <c r="K194" s="247"/>
    </row>
    <row r="195" spans="1:11" s="1" customFormat="1" ht="9.75" x14ac:dyDescent="0.2">
      <c r="A195" s="36">
        <f>A193+1</f>
        <v>116</v>
      </c>
      <c r="B195" s="38" t="s">
        <v>337</v>
      </c>
      <c r="C195" s="39" t="s">
        <v>338</v>
      </c>
      <c r="D195" s="40" t="s">
        <v>68</v>
      </c>
      <c r="E195" s="45">
        <v>185.29400000000001</v>
      </c>
      <c r="F195" s="42">
        <v>0</v>
      </c>
      <c r="G195" s="43">
        <f>E195*F195</f>
        <v>0</v>
      </c>
      <c r="H195" s="44">
        <v>0</v>
      </c>
      <c r="I195" s="43">
        <f>E195*H195</f>
        <v>0</v>
      </c>
      <c r="J195" s="45">
        <v>0</v>
      </c>
      <c r="K195" s="46">
        <f>E195*J195</f>
        <v>0</v>
      </c>
    </row>
    <row r="196" spans="1:11" s="1" customFormat="1" ht="9.75" x14ac:dyDescent="0.2">
      <c r="A196" s="36">
        <f>A195+1</f>
        <v>117</v>
      </c>
      <c r="B196" s="38" t="s">
        <v>339</v>
      </c>
      <c r="C196" s="39" t="s">
        <v>340</v>
      </c>
      <c r="D196" s="40" t="s">
        <v>68</v>
      </c>
      <c r="E196" s="45">
        <v>370.58800000000002</v>
      </c>
      <c r="F196" s="42">
        <v>0</v>
      </c>
      <c r="G196" s="43">
        <f>E196*F196</f>
        <v>0</v>
      </c>
      <c r="H196" s="44">
        <v>0</v>
      </c>
      <c r="I196" s="43">
        <f>E196*H196</f>
        <v>0</v>
      </c>
      <c r="J196" s="45">
        <v>0</v>
      </c>
      <c r="K196" s="46">
        <f>E196*J196</f>
        <v>0</v>
      </c>
    </row>
    <row r="197" spans="1:11" s="1" customFormat="1" ht="9.75" customHeight="1" x14ac:dyDescent="0.2">
      <c r="A197" s="8"/>
      <c r="B197" s="47" t="s">
        <v>36</v>
      </c>
      <c r="C197" s="245" t="s">
        <v>341</v>
      </c>
      <c r="D197" s="246"/>
      <c r="E197" s="246"/>
      <c r="F197" s="246"/>
      <c r="G197" s="246"/>
      <c r="H197" s="246"/>
      <c r="I197" s="246"/>
      <c r="J197" s="246"/>
      <c r="K197" s="247"/>
    </row>
    <row r="198" spans="1:11" s="1" customFormat="1" ht="19.5" x14ac:dyDescent="0.2">
      <c r="A198" s="36">
        <f>A196+1</f>
        <v>118</v>
      </c>
      <c r="B198" s="38" t="s">
        <v>342</v>
      </c>
      <c r="C198" s="39" t="s">
        <v>343</v>
      </c>
      <c r="D198" s="40" t="s">
        <v>43</v>
      </c>
      <c r="E198" s="37"/>
      <c r="F198" s="42">
        <v>0</v>
      </c>
      <c r="G198" s="43">
        <f>E198*F198</f>
        <v>0</v>
      </c>
      <c r="H198" s="44">
        <v>0</v>
      </c>
      <c r="I198" s="43">
        <f>E198*H198</f>
        <v>0</v>
      </c>
      <c r="J198" s="45">
        <v>0</v>
      </c>
      <c r="K198" s="46">
        <f>E198*J198</f>
        <v>0</v>
      </c>
    </row>
    <row r="199" spans="1:11" s="18" customFormat="1" ht="11.25" customHeight="1" thickBot="1" x14ac:dyDescent="0.25">
      <c r="A199" s="49"/>
      <c r="B199" s="51">
        <v>99</v>
      </c>
      <c r="C199" s="52" t="s">
        <v>344</v>
      </c>
      <c r="D199" s="50"/>
      <c r="E199" s="50"/>
      <c r="F199" s="53"/>
      <c r="G199" s="55">
        <f>SUM(G193:G198)</f>
        <v>0</v>
      </c>
      <c r="H199" s="54"/>
      <c r="I199" s="66">
        <f>SUM(I193:I198)</f>
        <v>0</v>
      </c>
      <c r="J199" s="54"/>
      <c r="K199" s="56">
        <f>SUM(K193:K198)</f>
        <v>0</v>
      </c>
    </row>
    <row r="200" spans="1:11" ht="13.5" thickBot="1" x14ac:dyDescent="0.25">
      <c r="A200" s="67"/>
      <c r="B200" s="67"/>
      <c r="C200" s="67"/>
      <c r="D200" s="67"/>
      <c r="E200" s="67"/>
      <c r="F200" s="67"/>
      <c r="G200" s="67"/>
      <c r="H200" s="67"/>
      <c r="I200" s="67"/>
      <c r="J200" s="67"/>
      <c r="K200" s="67"/>
    </row>
    <row r="201" spans="1:11" s="1" customFormat="1" ht="10.5" customHeight="1" thickTop="1" x14ac:dyDescent="0.2">
      <c r="A201" s="4" t="s">
        <v>2</v>
      </c>
      <c r="B201" s="248" t="s">
        <v>6</v>
      </c>
      <c r="C201" s="248" t="s">
        <v>8</v>
      </c>
      <c r="D201" s="248" t="s">
        <v>10</v>
      </c>
      <c r="E201" s="248" t="s">
        <v>12</v>
      </c>
      <c r="F201" s="249" t="s">
        <v>14</v>
      </c>
      <c r="G201" s="250"/>
      <c r="H201" s="250"/>
      <c r="I201" s="250"/>
      <c r="J201" s="253" t="s">
        <v>23</v>
      </c>
      <c r="K201" s="254"/>
    </row>
    <row r="202" spans="1:11" s="1" customFormat="1" ht="9.75" customHeight="1" x14ac:dyDescent="0.2">
      <c r="A202" s="5" t="s">
        <v>3</v>
      </c>
      <c r="B202" s="192"/>
      <c r="C202" s="192"/>
      <c r="D202" s="192"/>
      <c r="E202" s="192"/>
      <c r="F202" s="251" t="s">
        <v>15</v>
      </c>
      <c r="G202" s="204"/>
      <c r="H202" s="252" t="s">
        <v>20</v>
      </c>
      <c r="I202" s="204"/>
      <c r="J202" s="192"/>
      <c r="K202" s="255"/>
    </row>
    <row r="203" spans="1:11" s="1" customFormat="1" ht="9.75" customHeight="1" x14ac:dyDescent="0.2">
      <c r="A203" s="5" t="s">
        <v>4</v>
      </c>
      <c r="B203" s="192"/>
      <c r="C203" s="192"/>
      <c r="D203" s="192"/>
      <c r="E203" s="192"/>
      <c r="F203" s="9" t="s">
        <v>16</v>
      </c>
      <c r="G203" s="11" t="s">
        <v>18</v>
      </c>
      <c r="H203" s="13" t="s">
        <v>16</v>
      </c>
      <c r="I203" s="11" t="s">
        <v>18</v>
      </c>
      <c r="J203" s="13" t="s">
        <v>16</v>
      </c>
      <c r="K203" s="15" t="s">
        <v>18</v>
      </c>
    </row>
    <row r="204" spans="1:11" s="1" customFormat="1" ht="10.5" customHeight="1" thickBot="1" x14ac:dyDescent="0.25">
      <c r="A204" s="6" t="s">
        <v>5</v>
      </c>
      <c r="B204" s="7" t="s">
        <v>7</v>
      </c>
      <c r="C204" s="7" t="s">
        <v>9</v>
      </c>
      <c r="D204" s="7" t="s">
        <v>11</v>
      </c>
      <c r="E204" s="7" t="s">
        <v>13</v>
      </c>
      <c r="F204" s="10" t="s">
        <v>17</v>
      </c>
      <c r="G204" s="12" t="s">
        <v>19</v>
      </c>
      <c r="H204" s="14" t="s">
        <v>21</v>
      </c>
      <c r="I204" s="12" t="s">
        <v>22</v>
      </c>
      <c r="J204" s="14" t="s">
        <v>24</v>
      </c>
      <c r="K204" s="16" t="s">
        <v>25</v>
      </c>
    </row>
    <row r="205" spans="1:11" s="18" customFormat="1" ht="12" customHeight="1" thickTop="1" x14ac:dyDescent="0.2">
      <c r="A205" s="20"/>
      <c r="B205" s="19"/>
      <c r="C205" s="21" t="s">
        <v>345</v>
      </c>
      <c r="D205" s="19"/>
      <c r="E205" s="19"/>
      <c r="F205" s="22"/>
      <c r="G205" s="23"/>
      <c r="H205" s="24"/>
      <c r="J205" s="24"/>
      <c r="K205" s="25"/>
    </row>
    <row r="206" spans="1:11" s="18" customFormat="1" ht="11.25" customHeight="1" x14ac:dyDescent="0.2">
      <c r="A206" s="29"/>
      <c r="B206" s="30" t="s">
        <v>346</v>
      </c>
      <c r="C206" s="31" t="s">
        <v>347</v>
      </c>
      <c r="D206" s="28"/>
      <c r="E206" s="28"/>
      <c r="F206" s="32"/>
      <c r="G206" s="33"/>
      <c r="H206" s="34"/>
      <c r="I206" s="27"/>
      <c r="J206" s="34"/>
      <c r="K206" s="35"/>
    </row>
    <row r="207" spans="1:11" s="1" customFormat="1" ht="19.5" x14ac:dyDescent="0.2">
      <c r="A207" s="36">
        <f>A198+1</f>
        <v>119</v>
      </c>
      <c r="B207" s="38" t="s">
        <v>348</v>
      </c>
      <c r="C207" s="39" t="s">
        <v>349</v>
      </c>
      <c r="D207" s="40" t="s">
        <v>43</v>
      </c>
      <c r="E207" s="41">
        <v>222.09</v>
      </c>
      <c r="F207" s="42">
        <v>0</v>
      </c>
      <c r="G207" s="43">
        <f>E207*F207</f>
        <v>0</v>
      </c>
      <c r="H207" s="44">
        <v>0</v>
      </c>
      <c r="I207" s="43">
        <f>E207*H207</f>
        <v>0</v>
      </c>
      <c r="J207" s="45">
        <v>0</v>
      </c>
      <c r="K207" s="46">
        <f>E207*J207</f>
        <v>0</v>
      </c>
    </row>
    <row r="208" spans="1:11" s="1" customFormat="1" ht="9.75" customHeight="1" x14ac:dyDescent="0.2">
      <c r="A208" s="8"/>
      <c r="B208" s="47" t="s">
        <v>36</v>
      </c>
      <c r="C208" s="245" t="s">
        <v>350</v>
      </c>
      <c r="D208" s="246"/>
      <c r="E208" s="246"/>
      <c r="F208" s="246"/>
      <c r="G208" s="246"/>
      <c r="H208" s="246"/>
      <c r="I208" s="246"/>
      <c r="J208" s="246"/>
      <c r="K208" s="247"/>
    </row>
    <row r="209" spans="1:11" s="1" customFormat="1" ht="9.75" x14ac:dyDescent="0.2">
      <c r="A209" s="36">
        <f>A207+1</f>
        <v>120</v>
      </c>
      <c r="B209" s="38" t="s">
        <v>351</v>
      </c>
      <c r="C209" s="39" t="s">
        <v>352</v>
      </c>
      <c r="D209" s="40" t="s">
        <v>68</v>
      </c>
      <c r="E209" s="45">
        <v>0.66600000000000004</v>
      </c>
      <c r="F209" s="42">
        <v>0</v>
      </c>
      <c r="G209" s="43">
        <f>E209*F209</f>
        <v>0</v>
      </c>
      <c r="H209" s="44">
        <v>0</v>
      </c>
      <c r="I209" s="43">
        <f>E209*H209</f>
        <v>0</v>
      </c>
      <c r="J209" s="45">
        <v>0</v>
      </c>
      <c r="K209" s="46">
        <f>E209*J209</f>
        <v>0</v>
      </c>
    </row>
    <row r="210" spans="1:11" s="1" customFormat="1" ht="9.75" customHeight="1" x14ac:dyDescent="0.2">
      <c r="A210" s="8"/>
      <c r="B210" s="47" t="s">
        <v>36</v>
      </c>
      <c r="C210" s="245" t="s">
        <v>353</v>
      </c>
      <c r="D210" s="246"/>
      <c r="E210" s="246"/>
      <c r="F210" s="246"/>
      <c r="G210" s="246"/>
      <c r="H210" s="246"/>
      <c r="I210" s="246"/>
      <c r="J210" s="246"/>
      <c r="K210" s="247"/>
    </row>
    <row r="211" spans="1:11" s="1" customFormat="1" ht="19.5" x14ac:dyDescent="0.2">
      <c r="A211" s="36">
        <f>A209+1</f>
        <v>121</v>
      </c>
      <c r="B211" s="38" t="s">
        <v>342</v>
      </c>
      <c r="C211" s="39" t="s">
        <v>354</v>
      </c>
      <c r="D211" s="40" t="s">
        <v>43</v>
      </c>
      <c r="E211" s="41">
        <v>356.40000000000003</v>
      </c>
      <c r="F211" s="42">
        <v>0</v>
      </c>
      <c r="G211" s="43">
        <f>E211*F211</f>
        <v>0</v>
      </c>
      <c r="H211" s="44">
        <v>0</v>
      </c>
      <c r="I211" s="43">
        <f>E211*H211</f>
        <v>0</v>
      </c>
      <c r="J211" s="45">
        <v>0</v>
      </c>
      <c r="K211" s="46">
        <f>E211*J211</f>
        <v>0</v>
      </c>
    </row>
    <row r="212" spans="1:11" s="1" customFormat="1" ht="9.75" customHeight="1" x14ac:dyDescent="0.2">
      <c r="A212" s="8"/>
      <c r="B212" s="47" t="s">
        <v>36</v>
      </c>
      <c r="C212" s="245" t="s">
        <v>355</v>
      </c>
      <c r="D212" s="246"/>
      <c r="E212" s="246"/>
      <c r="F212" s="246"/>
      <c r="G212" s="246"/>
      <c r="H212" s="246"/>
      <c r="I212" s="246"/>
      <c r="J212" s="246"/>
      <c r="K212" s="247"/>
    </row>
    <row r="213" spans="1:11" s="1" customFormat="1" ht="9.75" x14ac:dyDescent="0.2">
      <c r="A213" s="36">
        <f>A211+1</f>
        <v>122</v>
      </c>
      <c r="B213" s="38" t="s">
        <v>356</v>
      </c>
      <c r="C213" s="39" t="s">
        <v>357</v>
      </c>
      <c r="D213" s="40" t="s">
        <v>68</v>
      </c>
      <c r="E213" s="45">
        <v>1.0680000000000001</v>
      </c>
      <c r="F213" s="42">
        <v>0</v>
      </c>
      <c r="G213" s="43">
        <f>E213*F213</f>
        <v>0</v>
      </c>
      <c r="H213" s="44">
        <v>0</v>
      </c>
      <c r="I213" s="43">
        <f>E213*H213</f>
        <v>0</v>
      </c>
      <c r="J213" s="45">
        <v>0</v>
      </c>
      <c r="K213" s="46">
        <f>E213*J213</f>
        <v>0</v>
      </c>
    </row>
    <row r="214" spans="1:11" s="1" customFormat="1" ht="9.75" customHeight="1" x14ac:dyDescent="0.2">
      <c r="A214" s="8"/>
      <c r="B214" s="47" t="s">
        <v>36</v>
      </c>
      <c r="C214" s="245" t="s">
        <v>358</v>
      </c>
      <c r="D214" s="246"/>
      <c r="E214" s="246"/>
      <c r="F214" s="246"/>
      <c r="G214" s="246"/>
      <c r="H214" s="246"/>
      <c r="I214" s="246"/>
      <c r="J214" s="246"/>
      <c r="K214" s="247"/>
    </row>
    <row r="215" spans="1:11" s="1" customFormat="1" ht="19.5" x14ac:dyDescent="0.2">
      <c r="A215" s="36">
        <f>A213+1</f>
        <v>123</v>
      </c>
      <c r="B215" s="38" t="s">
        <v>359</v>
      </c>
      <c r="C215" s="39" t="s">
        <v>360</v>
      </c>
      <c r="D215" s="40" t="s">
        <v>43</v>
      </c>
      <c r="E215" s="41">
        <v>74.03</v>
      </c>
      <c r="F215" s="42">
        <v>0</v>
      </c>
      <c r="G215" s="43">
        <f>E215*F215</f>
        <v>0</v>
      </c>
      <c r="H215" s="44">
        <v>0</v>
      </c>
      <c r="I215" s="43">
        <f>E215*H215</f>
        <v>0</v>
      </c>
      <c r="J215" s="45">
        <v>3.9819999999999998E-4</v>
      </c>
      <c r="K215" s="46">
        <f>E215*J215</f>
        <v>2.9478746E-2</v>
      </c>
    </row>
    <row r="216" spans="1:11" s="1" customFormat="1" ht="9.75" customHeight="1" x14ac:dyDescent="0.2">
      <c r="A216" s="8"/>
      <c r="B216" s="47" t="s">
        <v>36</v>
      </c>
      <c r="C216" s="245" t="s">
        <v>361</v>
      </c>
      <c r="D216" s="246"/>
      <c r="E216" s="246"/>
      <c r="F216" s="246"/>
      <c r="G216" s="246"/>
      <c r="H216" s="246"/>
      <c r="I216" s="246"/>
      <c r="J216" s="246"/>
      <c r="K216" s="247"/>
    </row>
    <row r="217" spans="1:11" s="1" customFormat="1" ht="19.5" x14ac:dyDescent="0.2">
      <c r="A217" s="36">
        <f>A215+1</f>
        <v>124</v>
      </c>
      <c r="B217" s="38" t="s">
        <v>362</v>
      </c>
      <c r="C217" s="39" t="s">
        <v>363</v>
      </c>
      <c r="D217" s="40" t="s">
        <v>43</v>
      </c>
      <c r="E217" s="41">
        <v>81.433000000000007</v>
      </c>
      <c r="F217" s="42">
        <v>0</v>
      </c>
      <c r="G217" s="43">
        <f>E217*F217</f>
        <v>0</v>
      </c>
      <c r="H217" s="44">
        <v>0</v>
      </c>
      <c r="I217" s="43">
        <f>E217*H217</f>
        <v>0</v>
      </c>
      <c r="J217" s="45">
        <v>0</v>
      </c>
      <c r="K217" s="46">
        <f>E217*J217</f>
        <v>0</v>
      </c>
    </row>
    <row r="218" spans="1:11" s="1" customFormat="1" ht="9.75" customHeight="1" x14ac:dyDescent="0.2">
      <c r="A218" s="8"/>
      <c r="B218" s="47" t="s">
        <v>36</v>
      </c>
      <c r="C218" s="245" t="s">
        <v>364</v>
      </c>
      <c r="D218" s="246"/>
      <c r="E218" s="246"/>
      <c r="F218" s="246"/>
      <c r="G218" s="246"/>
      <c r="H218" s="246"/>
      <c r="I218" s="246"/>
      <c r="J218" s="246"/>
      <c r="K218" s="247"/>
    </row>
    <row r="219" spans="1:11" s="1" customFormat="1" ht="19.5" x14ac:dyDescent="0.2">
      <c r="A219" s="36">
        <f>A217+1</f>
        <v>125</v>
      </c>
      <c r="B219" s="38" t="s">
        <v>359</v>
      </c>
      <c r="C219" s="39" t="s">
        <v>365</v>
      </c>
      <c r="D219" s="40" t="s">
        <v>43</v>
      </c>
      <c r="E219" s="41">
        <v>712.80000000000007</v>
      </c>
      <c r="F219" s="42">
        <v>0</v>
      </c>
      <c r="G219" s="43">
        <f>E219*F219</f>
        <v>0</v>
      </c>
      <c r="H219" s="44">
        <v>0</v>
      </c>
      <c r="I219" s="43">
        <f>E219*H219</f>
        <v>0</v>
      </c>
      <c r="J219" s="45">
        <v>0</v>
      </c>
      <c r="K219" s="46">
        <f>E219*J219</f>
        <v>0</v>
      </c>
    </row>
    <row r="220" spans="1:11" s="1" customFormat="1" ht="9.75" customHeight="1" x14ac:dyDescent="0.2">
      <c r="A220" s="8"/>
      <c r="B220" s="47" t="s">
        <v>36</v>
      </c>
      <c r="C220" s="245" t="s">
        <v>366</v>
      </c>
      <c r="D220" s="246"/>
      <c r="E220" s="246"/>
      <c r="F220" s="246"/>
      <c r="G220" s="246"/>
      <c r="H220" s="246"/>
      <c r="I220" s="246"/>
      <c r="J220" s="246"/>
      <c r="K220" s="247"/>
    </row>
    <row r="221" spans="1:11" s="1" customFormat="1" ht="19.5" x14ac:dyDescent="0.2">
      <c r="A221" s="36">
        <f>A219+1</f>
        <v>126</v>
      </c>
      <c r="B221" s="38" t="s">
        <v>367</v>
      </c>
      <c r="C221" s="39" t="s">
        <v>368</v>
      </c>
      <c r="D221" s="40" t="s">
        <v>43</v>
      </c>
      <c r="E221" s="41">
        <v>784.08</v>
      </c>
      <c r="F221" s="42">
        <v>0</v>
      </c>
      <c r="G221" s="43">
        <f>E221*F221</f>
        <v>0</v>
      </c>
      <c r="H221" s="44">
        <v>0</v>
      </c>
      <c r="I221" s="43">
        <f>E221*H221</f>
        <v>0</v>
      </c>
      <c r="J221" s="45">
        <v>0</v>
      </c>
      <c r="K221" s="46">
        <f>E221*J221</f>
        <v>0</v>
      </c>
    </row>
    <row r="222" spans="1:11" s="1" customFormat="1" ht="9.75" customHeight="1" x14ac:dyDescent="0.2">
      <c r="A222" s="8"/>
      <c r="B222" s="47" t="s">
        <v>36</v>
      </c>
      <c r="C222" s="245" t="s">
        <v>369</v>
      </c>
      <c r="D222" s="246"/>
      <c r="E222" s="246"/>
      <c r="F222" s="246"/>
      <c r="G222" s="246"/>
      <c r="H222" s="246"/>
      <c r="I222" s="246"/>
      <c r="J222" s="246"/>
      <c r="K222" s="247"/>
    </row>
    <row r="223" spans="1:11" s="1" customFormat="1" ht="19.5" x14ac:dyDescent="0.2">
      <c r="A223" s="36">
        <f>A221+1</f>
        <v>127</v>
      </c>
      <c r="B223" s="38" t="s">
        <v>370</v>
      </c>
      <c r="C223" s="39" t="s">
        <v>371</v>
      </c>
      <c r="D223" s="40" t="s">
        <v>43</v>
      </c>
      <c r="E223" s="41">
        <v>784.08</v>
      </c>
      <c r="F223" s="42">
        <v>0</v>
      </c>
      <c r="G223" s="43">
        <f>E223*F223</f>
        <v>0</v>
      </c>
      <c r="H223" s="44">
        <v>0</v>
      </c>
      <c r="I223" s="43">
        <f>E223*H223</f>
        <v>0</v>
      </c>
      <c r="J223" s="45">
        <v>0</v>
      </c>
      <c r="K223" s="46">
        <f>E223*J223</f>
        <v>0</v>
      </c>
    </row>
    <row r="224" spans="1:11" s="1" customFormat="1" ht="19.5" x14ac:dyDescent="0.2">
      <c r="A224" s="36">
        <f>A223+1</f>
        <v>128</v>
      </c>
      <c r="B224" s="38" t="s">
        <v>372</v>
      </c>
      <c r="C224" s="39" t="s">
        <v>373</v>
      </c>
      <c r="D224" s="40" t="s">
        <v>43</v>
      </c>
      <c r="E224" s="41">
        <v>427.67999999999995</v>
      </c>
      <c r="F224" s="42">
        <v>0</v>
      </c>
      <c r="G224" s="43">
        <f>E224*F224</f>
        <v>0</v>
      </c>
      <c r="H224" s="44">
        <v>0</v>
      </c>
      <c r="I224" s="43">
        <f>E224*H224</f>
        <v>0</v>
      </c>
      <c r="J224" s="45">
        <v>0</v>
      </c>
      <c r="K224" s="46">
        <f>E224*J224</f>
        <v>0</v>
      </c>
    </row>
    <row r="225" spans="1:11" s="1" customFormat="1" ht="9.75" customHeight="1" x14ac:dyDescent="0.2">
      <c r="A225" s="8"/>
      <c r="B225" s="47" t="s">
        <v>36</v>
      </c>
      <c r="C225" s="245" t="s">
        <v>374</v>
      </c>
      <c r="D225" s="246"/>
      <c r="E225" s="246"/>
      <c r="F225" s="246"/>
      <c r="G225" s="246"/>
      <c r="H225" s="246"/>
      <c r="I225" s="246"/>
      <c r="J225" s="246"/>
      <c r="K225" s="247"/>
    </row>
    <row r="226" spans="1:11" s="1" customFormat="1" ht="9.75" x14ac:dyDescent="0.2">
      <c r="A226" s="36">
        <f>A224+1</f>
        <v>129</v>
      </c>
      <c r="B226" s="38" t="s">
        <v>375</v>
      </c>
      <c r="C226" s="39" t="s">
        <v>376</v>
      </c>
      <c r="D226" s="40" t="s">
        <v>68</v>
      </c>
      <c r="E226" s="45">
        <v>8.26</v>
      </c>
      <c r="F226" s="42">
        <v>0</v>
      </c>
      <c r="G226" s="43">
        <f>E226*F226</f>
        <v>0</v>
      </c>
      <c r="H226" s="44">
        <v>0</v>
      </c>
      <c r="I226" s="43">
        <f>E226*H226</f>
        <v>0</v>
      </c>
      <c r="J226" s="45">
        <v>0</v>
      </c>
      <c r="K226" s="46">
        <f>E226*J226</f>
        <v>0</v>
      </c>
    </row>
    <row r="227" spans="1:11" s="1" customFormat="1" ht="9.75" customHeight="1" x14ac:dyDescent="0.2">
      <c r="A227" s="8"/>
      <c r="B227" s="47" t="s">
        <v>36</v>
      </c>
      <c r="C227" s="245" t="s">
        <v>377</v>
      </c>
      <c r="D227" s="246"/>
      <c r="E227" s="246"/>
      <c r="F227" s="246"/>
      <c r="G227" s="246"/>
      <c r="H227" s="246"/>
      <c r="I227" s="246"/>
      <c r="J227" s="246"/>
      <c r="K227" s="247"/>
    </row>
    <row r="228" spans="1:11" s="1" customFormat="1" ht="9.75" x14ac:dyDescent="0.2">
      <c r="A228" s="36">
        <f>A226+1</f>
        <v>130</v>
      </c>
      <c r="B228" s="38" t="s">
        <v>378</v>
      </c>
      <c r="C228" s="39" t="s">
        <v>379</v>
      </c>
      <c r="D228" s="40" t="s">
        <v>68</v>
      </c>
      <c r="E228" s="45">
        <v>8.26</v>
      </c>
      <c r="F228" s="42">
        <v>0</v>
      </c>
      <c r="G228" s="43">
        <f>E228*F228</f>
        <v>0</v>
      </c>
      <c r="H228" s="44">
        <v>0</v>
      </c>
      <c r="I228" s="43">
        <f>E228*H228</f>
        <v>0</v>
      </c>
      <c r="J228" s="45">
        <v>0</v>
      </c>
      <c r="K228" s="46">
        <f>E228*J228</f>
        <v>0</v>
      </c>
    </row>
    <row r="229" spans="1:11" s="1" customFormat="1" ht="9.75" customHeight="1" x14ac:dyDescent="0.2">
      <c r="A229" s="8"/>
      <c r="B229" s="47" t="s">
        <v>36</v>
      </c>
      <c r="C229" s="245" t="s">
        <v>377</v>
      </c>
      <c r="D229" s="246"/>
      <c r="E229" s="246"/>
      <c r="F229" s="246"/>
      <c r="G229" s="246"/>
      <c r="H229" s="246"/>
      <c r="I229" s="246"/>
      <c r="J229" s="246"/>
      <c r="K229" s="247"/>
    </row>
    <row r="230" spans="1:11" s="1" customFormat="1" ht="9.75" x14ac:dyDescent="0.2">
      <c r="A230" s="36">
        <f>A228+1</f>
        <v>131</v>
      </c>
      <c r="B230" s="38" t="s">
        <v>380</v>
      </c>
      <c r="C230" s="39" t="s">
        <v>381</v>
      </c>
      <c r="D230" s="40" t="s">
        <v>68</v>
      </c>
      <c r="E230" s="45">
        <v>123.89999999999999</v>
      </c>
      <c r="F230" s="42">
        <v>0</v>
      </c>
      <c r="G230" s="43">
        <f>E230*F230</f>
        <v>0</v>
      </c>
      <c r="H230" s="44">
        <v>0</v>
      </c>
      <c r="I230" s="43">
        <f>E230*H230</f>
        <v>0</v>
      </c>
      <c r="J230" s="45">
        <v>0</v>
      </c>
      <c r="K230" s="46">
        <f>E230*J230</f>
        <v>0</v>
      </c>
    </row>
    <row r="231" spans="1:11" s="1" customFormat="1" ht="9.75" customHeight="1" x14ac:dyDescent="0.2">
      <c r="A231" s="8"/>
      <c r="B231" s="47" t="s">
        <v>36</v>
      </c>
      <c r="C231" s="245" t="s">
        <v>382</v>
      </c>
      <c r="D231" s="246"/>
      <c r="E231" s="246"/>
      <c r="F231" s="246"/>
      <c r="G231" s="246"/>
      <c r="H231" s="246"/>
      <c r="I231" s="246"/>
      <c r="J231" s="246"/>
      <c r="K231" s="247"/>
    </row>
    <row r="232" spans="1:11" s="1" customFormat="1" ht="9.75" x14ac:dyDescent="0.2">
      <c r="A232" s="36">
        <f>A230+1</f>
        <v>132</v>
      </c>
      <c r="B232" s="38" t="s">
        <v>116</v>
      </c>
      <c r="C232" s="39" t="s">
        <v>383</v>
      </c>
      <c r="D232" s="40" t="s">
        <v>68</v>
      </c>
      <c r="E232" s="41">
        <v>0.85</v>
      </c>
      <c r="F232" s="42">
        <v>0</v>
      </c>
      <c r="G232" s="43">
        <f>E232*F232</f>
        <v>0</v>
      </c>
      <c r="H232" s="44">
        <v>0</v>
      </c>
      <c r="I232" s="43">
        <f>E232*H232</f>
        <v>0</v>
      </c>
      <c r="J232" s="45">
        <v>0</v>
      </c>
      <c r="K232" s="46">
        <f>E232*J232</f>
        <v>0</v>
      </c>
    </row>
    <row r="233" spans="1:11" s="1" customFormat="1" ht="19.5" x14ac:dyDescent="0.2">
      <c r="A233" s="36">
        <f>A232+1</f>
        <v>133</v>
      </c>
      <c r="B233" s="38" t="s">
        <v>384</v>
      </c>
      <c r="C233" s="39" t="s">
        <v>385</v>
      </c>
      <c r="D233" s="40" t="s">
        <v>43</v>
      </c>
      <c r="E233" s="48">
        <v>85</v>
      </c>
      <c r="F233" s="42">
        <v>0</v>
      </c>
      <c r="G233" s="43">
        <f>E233*F233</f>
        <v>0</v>
      </c>
      <c r="H233" s="44">
        <v>0</v>
      </c>
      <c r="I233" s="43">
        <f>E233*H233</f>
        <v>0</v>
      </c>
      <c r="J233" s="45">
        <v>0</v>
      </c>
      <c r="K233" s="46">
        <f>E233*J233</f>
        <v>0</v>
      </c>
    </row>
    <row r="234" spans="1:11" s="18" customFormat="1" ht="11.25" customHeight="1" x14ac:dyDescent="0.2">
      <c r="A234" s="57"/>
      <c r="B234" s="58">
        <v>711</v>
      </c>
      <c r="C234" s="59" t="s">
        <v>386</v>
      </c>
      <c r="D234" s="60"/>
      <c r="E234" s="60"/>
      <c r="F234" s="61"/>
      <c r="G234" s="62">
        <f>SUM(G207:G233)</f>
        <v>0</v>
      </c>
      <c r="H234" s="63"/>
      <c r="I234" s="64">
        <f>SUM(I207:I233)</f>
        <v>0</v>
      </c>
      <c r="J234" s="63"/>
      <c r="K234" s="65">
        <f>SUM(K207:K233)</f>
        <v>2.9478746E-2</v>
      </c>
    </row>
    <row r="235" spans="1:11" s="18" customFormat="1" ht="11.25" customHeight="1" x14ac:dyDescent="0.2">
      <c r="A235" s="29"/>
      <c r="B235" s="30" t="s">
        <v>387</v>
      </c>
      <c r="C235" s="31" t="s">
        <v>388</v>
      </c>
      <c r="D235" s="28"/>
      <c r="E235" s="28"/>
      <c r="F235" s="32"/>
      <c r="G235" s="33"/>
      <c r="H235" s="34"/>
      <c r="I235" s="27"/>
      <c r="J235" s="34"/>
      <c r="K235" s="35"/>
    </row>
    <row r="236" spans="1:11" s="1" customFormat="1" ht="19.5" x14ac:dyDescent="0.2">
      <c r="A236" s="36">
        <f>A233+1</f>
        <v>134</v>
      </c>
      <c r="B236" s="38" t="s">
        <v>389</v>
      </c>
      <c r="C236" s="39" t="s">
        <v>390</v>
      </c>
      <c r="D236" s="40" t="s">
        <v>43</v>
      </c>
      <c r="E236" s="41">
        <v>67.3</v>
      </c>
      <c r="F236" s="42">
        <v>0</v>
      </c>
      <c r="G236" s="43">
        <f>E236*F236</f>
        <v>0</v>
      </c>
      <c r="H236" s="44">
        <v>0</v>
      </c>
      <c r="I236" s="43">
        <f>E236*H236</f>
        <v>0</v>
      </c>
      <c r="J236" s="45">
        <v>0</v>
      </c>
      <c r="K236" s="46">
        <f>E236*J236</f>
        <v>0</v>
      </c>
    </row>
    <row r="237" spans="1:11" s="1" customFormat="1" ht="9.75" customHeight="1" x14ac:dyDescent="0.2">
      <c r="A237" s="8"/>
      <c r="B237" s="47" t="s">
        <v>36</v>
      </c>
      <c r="C237" s="245" t="s">
        <v>391</v>
      </c>
      <c r="D237" s="246"/>
      <c r="E237" s="246"/>
      <c r="F237" s="246"/>
      <c r="G237" s="246"/>
      <c r="H237" s="246"/>
      <c r="I237" s="246"/>
      <c r="J237" s="246"/>
      <c r="K237" s="247"/>
    </row>
    <row r="238" spans="1:11" s="1" customFormat="1" ht="9.75" x14ac:dyDescent="0.2">
      <c r="A238" s="36">
        <f>A236+1</f>
        <v>135</v>
      </c>
      <c r="B238" s="38" t="s">
        <v>392</v>
      </c>
      <c r="C238" s="39" t="s">
        <v>393</v>
      </c>
      <c r="D238" s="40" t="s">
        <v>43</v>
      </c>
      <c r="E238" s="41">
        <v>80.759999999999991</v>
      </c>
      <c r="F238" s="42">
        <v>0</v>
      </c>
      <c r="G238" s="43">
        <f>E238*F238</f>
        <v>0</v>
      </c>
      <c r="H238" s="44">
        <v>0</v>
      </c>
      <c r="I238" s="43">
        <f>E238*H238</f>
        <v>0</v>
      </c>
      <c r="J238" s="45">
        <v>0</v>
      </c>
      <c r="K238" s="46">
        <f>E238*J238</f>
        <v>0</v>
      </c>
    </row>
    <row r="239" spans="1:11" s="1" customFormat="1" ht="9.75" customHeight="1" x14ac:dyDescent="0.2">
      <c r="A239" s="8"/>
      <c r="B239" s="47" t="s">
        <v>36</v>
      </c>
      <c r="C239" s="245" t="s">
        <v>394</v>
      </c>
      <c r="D239" s="246"/>
      <c r="E239" s="246"/>
      <c r="F239" s="246"/>
      <c r="G239" s="246"/>
      <c r="H239" s="246"/>
      <c r="I239" s="246"/>
      <c r="J239" s="246"/>
      <c r="K239" s="247"/>
    </row>
    <row r="240" spans="1:11" s="1" customFormat="1" ht="9.75" x14ac:dyDescent="0.2">
      <c r="A240" s="36">
        <f>A238+1</f>
        <v>136</v>
      </c>
      <c r="B240" s="38" t="s">
        <v>395</v>
      </c>
      <c r="C240" s="39" t="s">
        <v>396</v>
      </c>
      <c r="D240" s="40" t="s">
        <v>68</v>
      </c>
      <c r="E240" s="45">
        <v>0.107</v>
      </c>
      <c r="F240" s="42">
        <v>0</v>
      </c>
      <c r="G240" s="43">
        <f>E240*F240</f>
        <v>0</v>
      </c>
      <c r="H240" s="44">
        <v>0</v>
      </c>
      <c r="I240" s="43">
        <f>E240*H240</f>
        <v>0</v>
      </c>
      <c r="J240" s="45">
        <v>0</v>
      </c>
      <c r="K240" s="46">
        <f>E240*J240</f>
        <v>0</v>
      </c>
    </row>
    <row r="241" spans="1:11" s="1" customFormat="1" ht="9.75" x14ac:dyDescent="0.2">
      <c r="A241" s="36">
        <f>A240+1</f>
        <v>137</v>
      </c>
      <c r="B241" s="38" t="s">
        <v>397</v>
      </c>
      <c r="C241" s="39" t="s">
        <v>398</v>
      </c>
      <c r="D241" s="40" t="s">
        <v>68</v>
      </c>
      <c r="E241" s="45">
        <v>0.107</v>
      </c>
      <c r="F241" s="42">
        <v>0</v>
      </c>
      <c r="G241" s="43">
        <f>E241*F241</f>
        <v>0</v>
      </c>
      <c r="H241" s="44">
        <v>0</v>
      </c>
      <c r="I241" s="43">
        <f>E241*H241</f>
        <v>0</v>
      </c>
      <c r="J241" s="45">
        <v>0</v>
      </c>
      <c r="K241" s="46">
        <f>E241*J241</f>
        <v>0</v>
      </c>
    </row>
    <row r="242" spans="1:11" s="1" customFormat="1" ht="9.75" x14ac:dyDescent="0.2">
      <c r="A242" s="36">
        <f>A241+1</f>
        <v>138</v>
      </c>
      <c r="B242" s="38" t="s">
        <v>399</v>
      </c>
      <c r="C242" s="39" t="s">
        <v>400</v>
      </c>
      <c r="D242" s="40" t="s">
        <v>68</v>
      </c>
      <c r="E242" s="45">
        <v>1.605</v>
      </c>
      <c r="F242" s="42">
        <v>0</v>
      </c>
      <c r="G242" s="43">
        <f>E242*F242</f>
        <v>0</v>
      </c>
      <c r="H242" s="44">
        <v>0</v>
      </c>
      <c r="I242" s="43">
        <f>E242*H242</f>
        <v>0</v>
      </c>
      <c r="J242" s="45">
        <v>0</v>
      </c>
      <c r="K242" s="46">
        <f>E242*J242</f>
        <v>0</v>
      </c>
    </row>
    <row r="243" spans="1:11" s="1" customFormat="1" ht="9.75" customHeight="1" x14ac:dyDescent="0.2">
      <c r="A243" s="8"/>
      <c r="B243" s="47" t="s">
        <v>36</v>
      </c>
      <c r="C243" s="245" t="s">
        <v>401</v>
      </c>
      <c r="D243" s="246"/>
      <c r="E243" s="246"/>
      <c r="F243" s="246"/>
      <c r="G243" s="246"/>
      <c r="H243" s="246"/>
      <c r="I243" s="246"/>
      <c r="J243" s="246"/>
      <c r="K243" s="247"/>
    </row>
    <row r="244" spans="1:11" s="18" customFormat="1" ht="11.25" customHeight="1" x14ac:dyDescent="0.2">
      <c r="A244" s="57"/>
      <c r="B244" s="58">
        <v>713</v>
      </c>
      <c r="C244" s="59" t="s">
        <v>402</v>
      </c>
      <c r="D244" s="60"/>
      <c r="E244" s="60"/>
      <c r="F244" s="61"/>
      <c r="G244" s="62">
        <f>SUM(G236:G243)</f>
        <v>0</v>
      </c>
      <c r="H244" s="63"/>
      <c r="I244" s="64">
        <f>SUM(I236:I243)</f>
        <v>0</v>
      </c>
      <c r="J244" s="63"/>
      <c r="K244" s="65">
        <f>SUM(K236:K243)</f>
        <v>0</v>
      </c>
    </row>
    <row r="245" spans="1:11" s="18" customFormat="1" ht="11.25" customHeight="1" x14ac:dyDescent="0.2">
      <c r="A245" s="29"/>
      <c r="B245" s="30" t="s">
        <v>403</v>
      </c>
      <c r="C245" s="31" t="s">
        <v>404</v>
      </c>
      <c r="D245" s="28"/>
      <c r="E245" s="28"/>
      <c r="F245" s="32"/>
      <c r="G245" s="33"/>
      <c r="H245" s="34"/>
      <c r="I245" s="27"/>
      <c r="J245" s="34"/>
      <c r="K245" s="35"/>
    </row>
    <row r="246" spans="1:11" s="1" customFormat="1" ht="9.75" x14ac:dyDescent="0.2">
      <c r="A246" s="36">
        <f>A242+1</f>
        <v>139</v>
      </c>
      <c r="B246" s="38" t="s">
        <v>405</v>
      </c>
      <c r="C246" s="39" t="s">
        <v>406</v>
      </c>
      <c r="D246" s="40" t="s">
        <v>43</v>
      </c>
      <c r="E246" s="48">
        <v>22</v>
      </c>
      <c r="F246" s="42">
        <v>0</v>
      </c>
      <c r="G246" s="43">
        <f t="shared" ref="G246:G253" si="3">E246*F246</f>
        <v>0</v>
      </c>
      <c r="H246" s="44">
        <v>0</v>
      </c>
      <c r="I246" s="43">
        <f t="shared" ref="I246:I253" si="4">E246*H246</f>
        <v>0</v>
      </c>
      <c r="J246" s="45">
        <v>0</v>
      </c>
      <c r="K246" s="46">
        <f t="shared" ref="K246:K253" si="5">E246*J246</f>
        <v>0</v>
      </c>
    </row>
    <row r="247" spans="1:11" s="1" customFormat="1" ht="9.75" x14ac:dyDescent="0.2">
      <c r="A247" s="36">
        <f t="shared" ref="A247:A253" si="6">A246+1</f>
        <v>140</v>
      </c>
      <c r="B247" s="38" t="s">
        <v>407</v>
      </c>
      <c r="C247" s="39" t="s">
        <v>408</v>
      </c>
      <c r="D247" s="40" t="s">
        <v>93</v>
      </c>
      <c r="E247" s="48">
        <v>294</v>
      </c>
      <c r="F247" s="42">
        <v>0</v>
      </c>
      <c r="G247" s="43">
        <f t="shared" si="3"/>
        <v>0</v>
      </c>
      <c r="H247" s="44">
        <v>0</v>
      </c>
      <c r="I247" s="43">
        <f t="shared" si="4"/>
        <v>0</v>
      </c>
      <c r="J247" s="45">
        <v>0</v>
      </c>
      <c r="K247" s="46">
        <f t="shared" si="5"/>
        <v>0</v>
      </c>
    </row>
    <row r="248" spans="1:11" s="1" customFormat="1" ht="9.75" x14ac:dyDescent="0.2">
      <c r="A248" s="36">
        <f t="shared" si="6"/>
        <v>141</v>
      </c>
      <c r="B248" s="38" t="s">
        <v>409</v>
      </c>
      <c r="C248" s="39" t="s">
        <v>410</v>
      </c>
      <c r="D248" s="40" t="s">
        <v>93</v>
      </c>
      <c r="E248" s="48">
        <v>108</v>
      </c>
      <c r="F248" s="42">
        <v>0</v>
      </c>
      <c r="G248" s="43">
        <f t="shared" si="3"/>
        <v>0</v>
      </c>
      <c r="H248" s="44">
        <v>0</v>
      </c>
      <c r="I248" s="43">
        <f t="shared" si="4"/>
        <v>0</v>
      </c>
      <c r="J248" s="45">
        <v>0</v>
      </c>
      <c r="K248" s="46">
        <f t="shared" si="5"/>
        <v>0</v>
      </c>
    </row>
    <row r="249" spans="1:11" s="1" customFormat="1" ht="9.75" x14ac:dyDescent="0.2">
      <c r="A249" s="36">
        <f t="shared" si="6"/>
        <v>142</v>
      </c>
      <c r="B249" s="38" t="s">
        <v>411</v>
      </c>
      <c r="C249" s="39" t="s">
        <v>412</v>
      </c>
      <c r="D249" s="40" t="s">
        <v>93</v>
      </c>
      <c r="E249" s="48">
        <v>376</v>
      </c>
      <c r="F249" s="42">
        <v>0</v>
      </c>
      <c r="G249" s="43">
        <f t="shared" si="3"/>
        <v>0</v>
      </c>
      <c r="H249" s="44">
        <v>0</v>
      </c>
      <c r="I249" s="43">
        <f t="shared" si="4"/>
        <v>0</v>
      </c>
      <c r="J249" s="45">
        <v>0</v>
      </c>
      <c r="K249" s="46">
        <f t="shared" si="5"/>
        <v>0</v>
      </c>
    </row>
    <row r="250" spans="1:11" s="1" customFormat="1" ht="9.75" x14ac:dyDescent="0.2">
      <c r="A250" s="36">
        <f t="shared" si="6"/>
        <v>143</v>
      </c>
      <c r="B250" s="38" t="s">
        <v>413</v>
      </c>
      <c r="C250" s="39" t="s">
        <v>414</v>
      </c>
      <c r="D250" s="40" t="s">
        <v>93</v>
      </c>
      <c r="E250" s="48">
        <v>64</v>
      </c>
      <c r="F250" s="42">
        <v>0</v>
      </c>
      <c r="G250" s="43">
        <f t="shared" si="3"/>
        <v>0</v>
      </c>
      <c r="H250" s="44">
        <v>0</v>
      </c>
      <c r="I250" s="43">
        <f t="shared" si="4"/>
        <v>0</v>
      </c>
      <c r="J250" s="45">
        <v>0</v>
      </c>
      <c r="K250" s="46">
        <f t="shared" si="5"/>
        <v>0</v>
      </c>
    </row>
    <row r="251" spans="1:11" s="1" customFormat="1" ht="19.5" x14ac:dyDescent="0.2">
      <c r="A251" s="36">
        <f t="shared" si="6"/>
        <v>144</v>
      </c>
      <c r="B251" s="38" t="s">
        <v>415</v>
      </c>
      <c r="C251" s="39" t="s">
        <v>416</v>
      </c>
      <c r="D251" s="40" t="s">
        <v>43</v>
      </c>
      <c r="E251" s="48">
        <v>35</v>
      </c>
      <c r="F251" s="42">
        <v>0</v>
      </c>
      <c r="G251" s="43">
        <f t="shared" si="3"/>
        <v>0</v>
      </c>
      <c r="H251" s="44">
        <v>0</v>
      </c>
      <c r="I251" s="43">
        <f t="shared" si="4"/>
        <v>0</v>
      </c>
      <c r="J251" s="45">
        <v>0</v>
      </c>
      <c r="K251" s="46">
        <f t="shared" si="5"/>
        <v>0</v>
      </c>
    </row>
    <row r="252" spans="1:11" s="1" customFormat="1" ht="19.5" x14ac:dyDescent="0.2">
      <c r="A252" s="36">
        <f t="shared" si="6"/>
        <v>145</v>
      </c>
      <c r="B252" s="38" t="s">
        <v>417</v>
      </c>
      <c r="C252" s="39" t="s">
        <v>418</v>
      </c>
      <c r="D252" s="40" t="s">
        <v>93</v>
      </c>
      <c r="E252" s="48">
        <v>256</v>
      </c>
      <c r="F252" s="42">
        <v>0</v>
      </c>
      <c r="G252" s="43">
        <f t="shared" si="3"/>
        <v>0</v>
      </c>
      <c r="H252" s="44">
        <v>0</v>
      </c>
      <c r="I252" s="43">
        <f t="shared" si="4"/>
        <v>0</v>
      </c>
      <c r="J252" s="45">
        <v>0</v>
      </c>
      <c r="K252" s="46">
        <f t="shared" si="5"/>
        <v>0</v>
      </c>
    </row>
    <row r="253" spans="1:11" s="1" customFormat="1" ht="19.5" x14ac:dyDescent="0.2">
      <c r="A253" s="36">
        <f t="shared" si="6"/>
        <v>146</v>
      </c>
      <c r="B253" s="38" t="s">
        <v>419</v>
      </c>
      <c r="C253" s="39" t="s">
        <v>420</v>
      </c>
      <c r="D253" s="40" t="s">
        <v>93</v>
      </c>
      <c r="E253" s="44">
        <v>120</v>
      </c>
      <c r="F253" s="42">
        <v>0</v>
      </c>
      <c r="G253" s="43">
        <f t="shared" si="3"/>
        <v>0</v>
      </c>
      <c r="H253" s="44">
        <v>0</v>
      </c>
      <c r="I253" s="43">
        <f t="shared" si="4"/>
        <v>0</v>
      </c>
      <c r="J253" s="45">
        <v>0</v>
      </c>
      <c r="K253" s="46">
        <f t="shared" si="5"/>
        <v>0</v>
      </c>
    </row>
    <row r="254" spans="1:11" s="1" customFormat="1" ht="9.75" customHeight="1" x14ac:dyDescent="0.2">
      <c r="A254" s="8"/>
      <c r="B254" s="47" t="s">
        <v>36</v>
      </c>
      <c r="C254" s="245" t="s">
        <v>421</v>
      </c>
      <c r="D254" s="246"/>
      <c r="E254" s="246"/>
      <c r="F254" s="246"/>
      <c r="G254" s="246"/>
      <c r="H254" s="246"/>
      <c r="I254" s="246"/>
      <c r="J254" s="246"/>
      <c r="K254" s="247"/>
    </row>
    <row r="255" spans="1:11" s="1" customFormat="1" ht="9.75" x14ac:dyDescent="0.2">
      <c r="A255" s="36">
        <f>A253+1</f>
        <v>147</v>
      </c>
      <c r="B255" s="38" t="s">
        <v>422</v>
      </c>
      <c r="C255" s="39" t="s">
        <v>423</v>
      </c>
      <c r="D255" s="40" t="s">
        <v>93</v>
      </c>
      <c r="E255" s="48">
        <v>396</v>
      </c>
      <c r="F255" s="42">
        <v>0</v>
      </c>
      <c r="G255" s="43">
        <f t="shared" ref="G255:G263" si="7">E255*F255</f>
        <v>0</v>
      </c>
      <c r="H255" s="44">
        <v>0</v>
      </c>
      <c r="I255" s="43">
        <f t="shared" ref="I255:I263" si="8">E255*H255</f>
        <v>0</v>
      </c>
      <c r="J255" s="45">
        <v>0</v>
      </c>
      <c r="K255" s="46">
        <f t="shared" ref="K255:K263" si="9">E255*J255</f>
        <v>0</v>
      </c>
    </row>
    <row r="256" spans="1:11" s="1" customFormat="1" ht="19.5" x14ac:dyDescent="0.2">
      <c r="A256" s="36">
        <f t="shared" ref="A256:A263" si="10">A255+1</f>
        <v>148</v>
      </c>
      <c r="B256" s="38" t="s">
        <v>424</v>
      </c>
      <c r="C256" s="39" t="s">
        <v>425</v>
      </c>
      <c r="D256" s="40" t="s">
        <v>93</v>
      </c>
      <c r="E256" s="48">
        <v>64</v>
      </c>
      <c r="F256" s="42">
        <v>0</v>
      </c>
      <c r="G256" s="43">
        <f t="shared" si="7"/>
        <v>0</v>
      </c>
      <c r="H256" s="44">
        <v>0</v>
      </c>
      <c r="I256" s="43">
        <f t="shared" si="8"/>
        <v>0</v>
      </c>
      <c r="J256" s="45">
        <v>0</v>
      </c>
      <c r="K256" s="46">
        <f t="shared" si="9"/>
        <v>0</v>
      </c>
    </row>
    <row r="257" spans="1:11" s="1" customFormat="1" ht="19.5" x14ac:dyDescent="0.2">
      <c r="A257" s="36">
        <f t="shared" si="10"/>
        <v>149</v>
      </c>
      <c r="B257" s="38" t="s">
        <v>426</v>
      </c>
      <c r="C257" s="39" t="s">
        <v>427</v>
      </c>
      <c r="D257" s="40" t="s">
        <v>93</v>
      </c>
      <c r="E257" s="48">
        <v>65</v>
      </c>
      <c r="F257" s="42">
        <v>0</v>
      </c>
      <c r="G257" s="43">
        <f t="shared" si="7"/>
        <v>0</v>
      </c>
      <c r="H257" s="44">
        <v>0</v>
      </c>
      <c r="I257" s="43">
        <f t="shared" si="8"/>
        <v>0</v>
      </c>
      <c r="J257" s="45">
        <v>0</v>
      </c>
      <c r="K257" s="46">
        <f t="shared" si="9"/>
        <v>0</v>
      </c>
    </row>
    <row r="258" spans="1:11" s="1" customFormat="1" ht="9.75" x14ac:dyDescent="0.2">
      <c r="A258" s="36">
        <f t="shared" si="10"/>
        <v>150</v>
      </c>
      <c r="B258" s="38" t="s">
        <v>428</v>
      </c>
      <c r="C258" s="39" t="s">
        <v>429</v>
      </c>
      <c r="D258" s="40" t="s">
        <v>93</v>
      </c>
      <c r="E258" s="48">
        <v>118</v>
      </c>
      <c r="F258" s="42">
        <v>0</v>
      </c>
      <c r="G258" s="43">
        <f t="shared" si="7"/>
        <v>0</v>
      </c>
      <c r="H258" s="44">
        <v>0</v>
      </c>
      <c r="I258" s="43">
        <f t="shared" si="8"/>
        <v>0</v>
      </c>
      <c r="J258" s="45">
        <v>0</v>
      </c>
      <c r="K258" s="46">
        <f t="shared" si="9"/>
        <v>0</v>
      </c>
    </row>
    <row r="259" spans="1:11" s="1" customFormat="1" ht="9.75" x14ac:dyDescent="0.2">
      <c r="A259" s="36">
        <f t="shared" si="10"/>
        <v>151</v>
      </c>
      <c r="B259" s="38" t="s">
        <v>430</v>
      </c>
      <c r="C259" s="39" t="s">
        <v>431</v>
      </c>
      <c r="D259" s="40" t="s">
        <v>93</v>
      </c>
      <c r="E259" s="48">
        <v>67</v>
      </c>
      <c r="F259" s="42">
        <v>0</v>
      </c>
      <c r="G259" s="43">
        <f t="shared" si="7"/>
        <v>0</v>
      </c>
      <c r="H259" s="44">
        <v>0</v>
      </c>
      <c r="I259" s="43">
        <f t="shared" si="8"/>
        <v>0</v>
      </c>
      <c r="J259" s="45">
        <v>0</v>
      </c>
      <c r="K259" s="46">
        <f t="shared" si="9"/>
        <v>0</v>
      </c>
    </row>
    <row r="260" spans="1:11" s="1" customFormat="1" ht="9.75" x14ac:dyDescent="0.2">
      <c r="A260" s="36">
        <f t="shared" si="10"/>
        <v>152</v>
      </c>
      <c r="B260" s="38" t="s">
        <v>432</v>
      </c>
      <c r="C260" s="39" t="s">
        <v>433</v>
      </c>
      <c r="D260" s="40" t="s">
        <v>93</v>
      </c>
      <c r="E260" s="48">
        <v>98</v>
      </c>
      <c r="F260" s="42">
        <v>0</v>
      </c>
      <c r="G260" s="43">
        <f t="shared" si="7"/>
        <v>0</v>
      </c>
      <c r="H260" s="44">
        <v>0</v>
      </c>
      <c r="I260" s="43">
        <f t="shared" si="8"/>
        <v>0</v>
      </c>
      <c r="J260" s="45">
        <v>0</v>
      </c>
      <c r="K260" s="46">
        <f t="shared" si="9"/>
        <v>0</v>
      </c>
    </row>
    <row r="261" spans="1:11" s="1" customFormat="1" ht="9.75" x14ac:dyDescent="0.2">
      <c r="A261" s="36">
        <f t="shared" si="10"/>
        <v>153</v>
      </c>
      <c r="B261" s="38" t="s">
        <v>434</v>
      </c>
      <c r="C261" s="39" t="s">
        <v>435</v>
      </c>
      <c r="D261" s="40" t="s">
        <v>68</v>
      </c>
      <c r="E261" s="45">
        <v>6.8579999999999997</v>
      </c>
      <c r="F261" s="42">
        <v>0</v>
      </c>
      <c r="G261" s="43">
        <f t="shared" si="7"/>
        <v>0</v>
      </c>
      <c r="H261" s="44">
        <v>0</v>
      </c>
      <c r="I261" s="43">
        <f t="shared" si="8"/>
        <v>0</v>
      </c>
      <c r="J261" s="45">
        <v>0</v>
      </c>
      <c r="K261" s="46">
        <f t="shared" si="9"/>
        <v>0</v>
      </c>
    </row>
    <row r="262" spans="1:11" s="1" customFormat="1" ht="9.75" x14ac:dyDescent="0.2">
      <c r="A262" s="36">
        <f t="shared" si="10"/>
        <v>154</v>
      </c>
      <c r="B262" s="38" t="s">
        <v>436</v>
      </c>
      <c r="C262" s="39" t="s">
        <v>437</v>
      </c>
      <c r="D262" s="40" t="s">
        <v>68</v>
      </c>
      <c r="E262" s="45">
        <v>6.8579999999999997</v>
      </c>
      <c r="F262" s="42">
        <v>0</v>
      </c>
      <c r="G262" s="43">
        <f t="shared" si="7"/>
        <v>0</v>
      </c>
      <c r="H262" s="44">
        <v>0</v>
      </c>
      <c r="I262" s="43">
        <f t="shared" si="8"/>
        <v>0</v>
      </c>
      <c r="J262" s="45">
        <v>0</v>
      </c>
      <c r="K262" s="46">
        <f t="shared" si="9"/>
        <v>0</v>
      </c>
    </row>
    <row r="263" spans="1:11" s="1" customFormat="1" ht="9.75" x14ac:dyDescent="0.2">
      <c r="A263" s="36">
        <f t="shared" si="10"/>
        <v>155</v>
      </c>
      <c r="B263" s="38" t="s">
        <v>438</v>
      </c>
      <c r="C263" s="39" t="s">
        <v>439</v>
      </c>
      <c r="D263" s="40" t="s">
        <v>68</v>
      </c>
      <c r="E263" s="45">
        <v>102.86999999999999</v>
      </c>
      <c r="F263" s="42">
        <v>0</v>
      </c>
      <c r="G263" s="43">
        <f t="shared" si="7"/>
        <v>0</v>
      </c>
      <c r="H263" s="44">
        <v>0</v>
      </c>
      <c r="I263" s="43">
        <f t="shared" si="8"/>
        <v>0</v>
      </c>
      <c r="J263" s="45">
        <v>0</v>
      </c>
      <c r="K263" s="46">
        <f t="shared" si="9"/>
        <v>0</v>
      </c>
    </row>
    <row r="264" spans="1:11" s="1" customFormat="1" ht="9.75" customHeight="1" x14ac:dyDescent="0.2">
      <c r="A264" s="8"/>
      <c r="B264" s="47" t="s">
        <v>36</v>
      </c>
      <c r="C264" s="245" t="s">
        <v>440</v>
      </c>
      <c r="D264" s="246"/>
      <c r="E264" s="246"/>
      <c r="F264" s="246"/>
      <c r="G264" s="246"/>
      <c r="H264" s="246"/>
      <c r="I264" s="246"/>
      <c r="J264" s="246"/>
      <c r="K264" s="247"/>
    </row>
    <row r="265" spans="1:11" s="18" customFormat="1" ht="11.25" customHeight="1" x14ac:dyDescent="0.2">
      <c r="A265" s="57"/>
      <c r="B265" s="58">
        <v>764</v>
      </c>
      <c r="C265" s="59" t="s">
        <v>441</v>
      </c>
      <c r="D265" s="60"/>
      <c r="E265" s="60"/>
      <c r="F265" s="61"/>
      <c r="G265" s="62">
        <f>SUM(G246:G264)</f>
        <v>0</v>
      </c>
      <c r="H265" s="63"/>
      <c r="I265" s="64">
        <f>SUM(I246:I264)</f>
        <v>0</v>
      </c>
      <c r="J265" s="63"/>
      <c r="K265" s="65">
        <f>SUM(K246:K264)</f>
        <v>0</v>
      </c>
    </row>
    <row r="266" spans="1:11" s="18" customFormat="1" ht="11.25" customHeight="1" x14ac:dyDescent="0.2">
      <c r="A266" s="29"/>
      <c r="B266" s="30" t="s">
        <v>442</v>
      </c>
      <c r="C266" s="31" t="s">
        <v>443</v>
      </c>
      <c r="D266" s="28"/>
      <c r="E266" s="28"/>
      <c r="F266" s="32"/>
      <c r="G266" s="33"/>
      <c r="H266" s="34"/>
      <c r="I266" s="27"/>
      <c r="J266" s="34"/>
      <c r="K266" s="35"/>
    </row>
    <row r="267" spans="1:11" s="1" customFormat="1" ht="19.5" x14ac:dyDescent="0.2">
      <c r="A267" s="36">
        <f>A263+1</f>
        <v>156</v>
      </c>
      <c r="B267" s="38" t="s">
        <v>444</v>
      </c>
      <c r="C267" s="39" t="s">
        <v>445</v>
      </c>
      <c r="D267" s="40" t="s">
        <v>81</v>
      </c>
      <c r="E267" s="48">
        <v>29</v>
      </c>
      <c r="F267" s="42">
        <v>0</v>
      </c>
      <c r="G267" s="43">
        <f t="shared" ref="G267:G280" si="11">E267*F267</f>
        <v>0</v>
      </c>
      <c r="H267" s="44">
        <v>0</v>
      </c>
      <c r="I267" s="43">
        <f t="shared" ref="I267:I280" si="12">E267*H267</f>
        <v>0</v>
      </c>
      <c r="J267" s="45">
        <v>0</v>
      </c>
      <c r="K267" s="46">
        <f t="shared" ref="K267:K281" si="13">E267*J267</f>
        <v>0</v>
      </c>
    </row>
    <row r="268" spans="1:11" s="1" customFormat="1" ht="9.75" x14ac:dyDescent="0.2">
      <c r="A268" s="36">
        <f t="shared" ref="A268:A280" si="14">A267+1</f>
        <v>157</v>
      </c>
      <c r="B268" s="38" t="s">
        <v>446</v>
      </c>
      <c r="C268" s="39" t="s">
        <v>447</v>
      </c>
      <c r="D268" s="40" t="s">
        <v>81</v>
      </c>
      <c r="E268" s="48">
        <v>8</v>
      </c>
      <c r="F268" s="42">
        <v>0</v>
      </c>
      <c r="G268" s="43">
        <f t="shared" si="11"/>
        <v>0</v>
      </c>
      <c r="H268" s="44">
        <v>0</v>
      </c>
      <c r="I268" s="43">
        <f t="shared" si="12"/>
        <v>0</v>
      </c>
      <c r="J268" s="45">
        <v>0</v>
      </c>
      <c r="K268" s="46">
        <f t="shared" si="13"/>
        <v>0</v>
      </c>
    </row>
    <row r="269" spans="1:11" s="1" customFormat="1" ht="19.5" x14ac:dyDescent="0.2">
      <c r="A269" s="36">
        <f t="shared" si="14"/>
        <v>158</v>
      </c>
      <c r="B269" s="38" t="s">
        <v>448</v>
      </c>
      <c r="C269" s="39" t="s">
        <v>449</v>
      </c>
      <c r="D269" s="40" t="s">
        <v>450</v>
      </c>
      <c r="E269" s="48">
        <v>1</v>
      </c>
      <c r="F269" s="42">
        <v>0</v>
      </c>
      <c r="G269" s="43">
        <f t="shared" si="11"/>
        <v>0</v>
      </c>
      <c r="H269" s="44">
        <v>0</v>
      </c>
      <c r="I269" s="43">
        <f t="shared" si="12"/>
        <v>0</v>
      </c>
      <c r="J269" s="45">
        <v>0</v>
      </c>
      <c r="K269" s="46">
        <f t="shared" si="13"/>
        <v>0</v>
      </c>
    </row>
    <row r="270" spans="1:11" s="1" customFormat="1" ht="19.5" x14ac:dyDescent="0.2">
      <c r="A270" s="36">
        <f t="shared" si="14"/>
        <v>159</v>
      </c>
      <c r="B270" s="38" t="s">
        <v>451</v>
      </c>
      <c r="C270" s="39" t="s">
        <v>452</v>
      </c>
      <c r="D270" s="40" t="s">
        <v>81</v>
      </c>
      <c r="E270" s="48">
        <v>1</v>
      </c>
      <c r="F270" s="42">
        <v>0</v>
      </c>
      <c r="G270" s="43">
        <f t="shared" si="11"/>
        <v>0</v>
      </c>
      <c r="H270" s="44">
        <v>0</v>
      </c>
      <c r="I270" s="43">
        <f t="shared" si="12"/>
        <v>0</v>
      </c>
      <c r="J270" s="45">
        <v>0</v>
      </c>
      <c r="K270" s="46">
        <f t="shared" si="13"/>
        <v>0</v>
      </c>
    </row>
    <row r="271" spans="1:11" s="1" customFormat="1" ht="9.75" x14ac:dyDescent="0.2">
      <c r="A271" s="36">
        <f t="shared" si="14"/>
        <v>160</v>
      </c>
      <c r="B271" s="38" t="s">
        <v>453</v>
      </c>
      <c r="C271" s="39" t="s">
        <v>454</v>
      </c>
      <c r="D271" s="40" t="s">
        <v>81</v>
      </c>
      <c r="E271" s="48">
        <v>1</v>
      </c>
      <c r="F271" s="42">
        <v>0</v>
      </c>
      <c r="G271" s="43">
        <f t="shared" si="11"/>
        <v>0</v>
      </c>
      <c r="H271" s="44">
        <v>0</v>
      </c>
      <c r="I271" s="43">
        <f t="shared" si="12"/>
        <v>0</v>
      </c>
      <c r="J271" s="45">
        <v>0</v>
      </c>
      <c r="K271" s="46">
        <f t="shared" si="13"/>
        <v>0</v>
      </c>
    </row>
    <row r="272" spans="1:11" s="1" customFormat="1" ht="19.5" x14ac:dyDescent="0.2">
      <c r="A272" s="36">
        <f t="shared" si="14"/>
        <v>161</v>
      </c>
      <c r="B272" s="38" t="s">
        <v>455</v>
      </c>
      <c r="C272" s="39" t="s">
        <v>456</v>
      </c>
      <c r="D272" s="40" t="s">
        <v>81</v>
      </c>
      <c r="E272" s="48">
        <v>1</v>
      </c>
      <c r="F272" s="42">
        <v>0</v>
      </c>
      <c r="G272" s="43">
        <f t="shared" si="11"/>
        <v>0</v>
      </c>
      <c r="H272" s="44">
        <v>0</v>
      </c>
      <c r="I272" s="43">
        <f t="shared" si="12"/>
        <v>0</v>
      </c>
      <c r="J272" s="45">
        <v>0</v>
      </c>
      <c r="K272" s="46">
        <f t="shared" si="13"/>
        <v>0</v>
      </c>
    </row>
    <row r="273" spans="1:11" s="1" customFormat="1" ht="9.75" x14ac:dyDescent="0.2">
      <c r="A273" s="36">
        <f t="shared" si="14"/>
        <v>162</v>
      </c>
      <c r="B273" s="38" t="s">
        <v>457</v>
      </c>
      <c r="C273" s="39" t="s">
        <v>458</v>
      </c>
      <c r="D273" s="40" t="s">
        <v>81</v>
      </c>
      <c r="E273" s="48">
        <v>1</v>
      </c>
      <c r="F273" s="42">
        <v>0</v>
      </c>
      <c r="G273" s="43">
        <f t="shared" si="11"/>
        <v>0</v>
      </c>
      <c r="H273" s="44">
        <v>0</v>
      </c>
      <c r="I273" s="43">
        <f t="shared" si="12"/>
        <v>0</v>
      </c>
      <c r="J273" s="45">
        <v>0</v>
      </c>
      <c r="K273" s="46">
        <f t="shared" si="13"/>
        <v>0</v>
      </c>
    </row>
    <row r="274" spans="1:11" s="1" customFormat="1" ht="19.5" x14ac:dyDescent="0.2">
      <c r="A274" s="36">
        <f t="shared" si="14"/>
        <v>163</v>
      </c>
      <c r="B274" s="38" t="s">
        <v>459</v>
      </c>
      <c r="C274" s="39" t="s">
        <v>460</v>
      </c>
      <c r="D274" s="40" t="s">
        <v>81</v>
      </c>
      <c r="E274" s="48">
        <v>1</v>
      </c>
      <c r="F274" s="42">
        <v>0</v>
      </c>
      <c r="G274" s="43">
        <f t="shared" si="11"/>
        <v>0</v>
      </c>
      <c r="H274" s="44">
        <v>0</v>
      </c>
      <c r="I274" s="43">
        <f t="shared" si="12"/>
        <v>0</v>
      </c>
      <c r="J274" s="45">
        <v>0</v>
      </c>
      <c r="K274" s="46">
        <f t="shared" si="13"/>
        <v>0</v>
      </c>
    </row>
    <row r="275" spans="1:11" s="1" customFormat="1" ht="19.5" x14ac:dyDescent="0.2">
      <c r="A275" s="36">
        <f t="shared" si="14"/>
        <v>164</v>
      </c>
      <c r="B275" s="38" t="s">
        <v>461</v>
      </c>
      <c r="C275" s="39" t="s">
        <v>462</v>
      </c>
      <c r="D275" s="40" t="s">
        <v>81</v>
      </c>
      <c r="E275" s="48">
        <v>1</v>
      </c>
      <c r="F275" s="42">
        <v>0</v>
      </c>
      <c r="G275" s="43">
        <f t="shared" si="11"/>
        <v>0</v>
      </c>
      <c r="H275" s="44">
        <v>0</v>
      </c>
      <c r="I275" s="43">
        <f t="shared" si="12"/>
        <v>0</v>
      </c>
      <c r="J275" s="45">
        <v>0</v>
      </c>
      <c r="K275" s="46">
        <f t="shared" si="13"/>
        <v>0</v>
      </c>
    </row>
    <row r="276" spans="1:11" s="1" customFormat="1" ht="19.5" x14ac:dyDescent="0.2">
      <c r="A276" s="36">
        <f t="shared" si="14"/>
        <v>165</v>
      </c>
      <c r="B276" s="38" t="s">
        <v>463</v>
      </c>
      <c r="C276" s="39" t="s">
        <v>464</v>
      </c>
      <c r="D276" s="40" t="s">
        <v>81</v>
      </c>
      <c r="E276" s="48">
        <v>1</v>
      </c>
      <c r="F276" s="42">
        <v>0</v>
      </c>
      <c r="G276" s="43">
        <f t="shared" si="11"/>
        <v>0</v>
      </c>
      <c r="H276" s="44">
        <v>0</v>
      </c>
      <c r="I276" s="43">
        <f t="shared" si="12"/>
        <v>0</v>
      </c>
      <c r="J276" s="45">
        <v>0</v>
      </c>
      <c r="K276" s="46">
        <f t="shared" si="13"/>
        <v>0</v>
      </c>
    </row>
    <row r="277" spans="1:11" s="1" customFormat="1" ht="9.75" x14ac:dyDescent="0.2">
      <c r="A277" s="36">
        <f t="shared" si="14"/>
        <v>166</v>
      </c>
      <c r="B277" s="38" t="s">
        <v>465</v>
      </c>
      <c r="C277" s="39" t="s">
        <v>466</v>
      </c>
      <c r="D277" s="40" t="s">
        <v>450</v>
      </c>
      <c r="E277" s="48">
        <v>2</v>
      </c>
      <c r="F277" s="42">
        <v>0</v>
      </c>
      <c r="G277" s="43">
        <f t="shared" si="11"/>
        <v>0</v>
      </c>
      <c r="H277" s="44">
        <v>0</v>
      </c>
      <c r="I277" s="43">
        <f t="shared" si="12"/>
        <v>0</v>
      </c>
      <c r="J277" s="45">
        <v>0</v>
      </c>
      <c r="K277" s="46">
        <f t="shared" si="13"/>
        <v>0</v>
      </c>
    </row>
    <row r="278" spans="1:11" s="1" customFormat="1" ht="19.5" x14ac:dyDescent="0.2">
      <c r="A278" s="36">
        <f t="shared" si="14"/>
        <v>167</v>
      </c>
      <c r="B278" s="38" t="s">
        <v>467</v>
      </c>
      <c r="C278" s="39" t="s">
        <v>468</v>
      </c>
      <c r="D278" s="40" t="s">
        <v>450</v>
      </c>
      <c r="E278" s="48">
        <v>1</v>
      </c>
      <c r="F278" s="42">
        <v>0</v>
      </c>
      <c r="G278" s="43">
        <f t="shared" si="11"/>
        <v>0</v>
      </c>
      <c r="H278" s="44">
        <v>0</v>
      </c>
      <c r="I278" s="43">
        <f t="shared" si="12"/>
        <v>0</v>
      </c>
      <c r="J278" s="45">
        <v>0</v>
      </c>
      <c r="K278" s="46">
        <f t="shared" si="13"/>
        <v>0</v>
      </c>
    </row>
    <row r="279" spans="1:11" s="1" customFormat="1" ht="19.5" x14ac:dyDescent="0.2">
      <c r="A279" s="36">
        <f t="shared" si="14"/>
        <v>168</v>
      </c>
      <c r="B279" s="38" t="s">
        <v>469</v>
      </c>
      <c r="C279" s="39" t="s">
        <v>470</v>
      </c>
      <c r="D279" s="40" t="s">
        <v>81</v>
      </c>
      <c r="E279" s="48">
        <v>1</v>
      </c>
      <c r="F279" s="42">
        <v>0</v>
      </c>
      <c r="G279" s="43">
        <f t="shared" si="11"/>
        <v>0</v>
      </c>
      <c r="H279" s="44">
        <v>0</v>
      </c>
      <c r="I279" s="43">
        <f t="shared" si="12"/>
        <v>0</v>
      </c>
      <c r="J279" s="45">
        <v>0</v>
      </c>
      <c r="K279" s="46">
        <f t="shared" si="13"/>
        <v>0</v>
      </c>
    </row>
    <row r="280" spans="1:11" s="1" customFormat="1" ht="19.5" x14ac:dyDescent="0.2">
      <c r="A280" s="36">
        <f t="shared" si="14"/>
        <v>169</v>
      </c>
      <c r="B280" s="38" t="s">
        <v>471</v>
      </c>
      <c r="C280" s="39" t="s">
        <v>472</v>
      </c>
      <c r="D280" s="40" t="s">
        <v>81</v>
      </c>
      <c r="E280" s="48">
        <v>1</v>
      </c>
      <c r="F280" s="42">
        <v>0</v>
      </c>
      <c r="G280" s="43">
        <f t="shared" si="11"/>
        <v>0</v>
      </c>
      <c r="H280" s="44">
        <v>0</v>
      </c>
      <c r="I280" s="43">
        <f t="shared" si="12"/>
        <v>0</v>
      </c>
      <c r="J280" s="45">
        <v>0</v>
      </c>
      <c r="K280" s="46">
        <f t="shared" si="13"/>
        <v>0</v>
      </c>
    </row>
    <row r="281" spans="1:11" s="1" customFormat="1" ht="29.25" x14ac:dyDescent="0.2">
      <c r="A281" s="36"/>
      <c r="B281" s="38" t="s">
        <v>667</v>
      </c>
      <c r="C281" s="39" t="s">
        <v>668</v>
      </c>
      <c r="D281" s="40" t="s">
        <v>450</v>
      </c>
      <c r="E281" s="48">
        <v>1</v>
      </c>
      <c r="F281" s="42">
        <v>0</v>
      </c>
      <c r="G281" s="43">
        <v>0</v>
      </c>
      <c r="H281" s="44">
        <v>0</v>
      </c>
      <c r="I281" s="126">
        <v>0</v>
      </c>
      <c r="J281" s="45">
        <v>0</v>
      </c>
      <c r="K281" s="46">
        <f t="shared" si="13"/>
        <v>0</v>
      </c>
    </row>
    <row r="282" spans="1:11" s="18" customFormat="1" ht="11.25" customHeight="1" x14ac:dyDescent="0.2">
      <c r="A282" s="57"/>
      <c r="B282" s="58">
        <v>766</v>
      </c>
      <c r="C282" s="59" t="s">
        <v>473</v>
      </c>
      <c r="D282" s="60"/>
      <c r="E282" s="60"/>
      <c r="F282" s="61"/>
      <c r="G282" s="62">
        <f>SUM(G267:G281)</f>
        <v>0</v>
      </c>
      <c r="H282" s="63"/>
      <c r="I282" s="64">
        <f>SUM(I267:I281)</f>
        <v>0</v>
      </c>
      <c r="J282" s="63"/>
      <c r="K282" s="65">
        <f>SUM(K267:K281)</f>
        <v>0</v>
      </c>
    </row>
    <row r="283" spans="1:11" s="18" customFormat="1" ht="11.25" customHeight="1" x14ac:dyDescent="0.2">
      <c r="A283" s="29"/>
      <c r="B283" s="30" t="s">
        <v>474</v>
      </c>
      <c r="C283" s="31" t="s">
        <v>475</v>
      </c>
      <c r="D283" s="28"/>
      <c r="E283" s="28"/>
      <c r="F283" s="32"/>
      <c r="G283" s="33"/>
      <c r="H283" s="34"/>
      <c r="I283" s="27"/>
      <c r="J283" s="34"/>
      <c r="K283" s="35"/>
    </row>
    <row r="284" spans="1:11" s="1" customFormat="1" ht="19.5" x14ac:dyDescent="0.2">
      <c r="A284" s="36">
        <f>A280+1</f>
        <v>170</v>
      </c>
      <c r="B284" s="38" t="s">
        <v>476</v>
      </c>
      <c r="C284" s="39" t="s">
        <v>477</v>
      </c>
      <c r="D284" s="40" t="s">
        <v>93</v>
      </c>
      <c r="E284" s="44">
        <v>66.210000000000008</v>
      </c>
      <c r="F284" s="42">
        <v>0</v>
      </c>
      <c r="G284" s="43">
        <f>E284*F284</f>
        <v>0</v>
      </c>
      <c r="H284" s="44">
        <v>0</v>
      </c>
      <c r="I284" s="43">
        <f>E284*H284</f>
        <v>0</v>
      </c>
      <c r="J284" s="45">
        <v>0</v>
      </c>
      <c r="K284" s="46">
        <f>E284*J284</f>
        <v>0</v>
      </c>
    </row>
    <row r="285" spans="1:11" s="1" customFormat="1" ht="9.75" customHeight="1" x14ac:dyDescent="0.2">
      <c r="A285" s="8"/>
      <c r="B285" s="47" t="s">
        <v>36</v>
      </c>
      <c r="C285" s="245" t="s">
        <v>478</v>
      </c>
      <c r="D285" s="246"/>
      <c r="E285" s="246"/>
      <c r="F285" s="246"/>
      <c r="G285" s="246"/>
      <c r="H285" s="246"/>
      <c r="I285" s="246"/>
      <c r="J285" s="246"/>
      <c r="K285" s="247"/>
    </row>
    <row r="286" spans="1:11" s="1" customFormat="1" ht="19.5" x14ac:dyDescent="0.2">
      <c r="A286" s="36">
        <f>A284+1</f>
        <v>171</v>
      </c>
      <c r="B286" s="38" t="s">
        <v>479</v>
      </c>
      <c r="C286" s="39" t="s">
        <v>480</v>
      </c>
      <c r="D286" s="40" t="s">
        <v>93</v>
      </c>
      <c r="E286" s="44">
        <v>66.2</v>
      </c>
      <c r="F286" s="42">
        <v>0</v>
      </c>
      <c r="G286" s="43">
        <f>E286*F286</f>
        <v>0</v>
      </c>
      <c r="H286" s="44">
        <v>0</v>
      </c>
      <c r="I286" s="43">
        <f>E286*H286</f>
        <v>0</v>
      </c>
      <c r="J286" s="45">
        <v>0</v>
      </c>
      <c r="K286" s="46">
        <f>E286*J286</f>
        <v>0</v>
      </c>
    </row>
    <row r="287" spans="1:11" s="1" customFormat="1" ht="29.25" x14ac:dyDescent="0.2">
      <c r="A287" s="36">
        <f>A286+1</f>
        <v>172</v>
      </c>
      <c r="B287" s="38" t="s">
        <v>481</v>
      </c>
      <c r="C287" s="39" t="s">
        <v>482</v>
      </c>
      <c r="D287" s="40" t="s">
        <v>483</v>
      </c>
      <c r="E287" s="48">
        <v>435</v>
      </c>
      <c r="F287" s="42">
        <v>0</v>
      </c>
      <c r="G287" s="43">
        <f>E287*F287</f>
        <v>0</v>
      </c>
      <c r="H287" s="44">
        <v>0</v>
      </c>
      <c r="I287" s="43">
        <f>E287*H287</f>
        <v>0</v>
      </c>
      <c r="J287" s="45">
        <v>0</v>
      </c>
      <c r="K287" s="46">
        <f>E287*J287</f>
        <v>0</v>
      </c>
    </row>
    <row r="288" spans="1:11" s="1" customFormat="1" ht="29.25" x14ac:dyDescent="0.2">
      <c r="A288" s="36">
        <f>A287+1</f>
        <v>173</v>
      </c>
      <c r="B288" s="38" t="s">
        <v>484</v>
      </c>
      <c r="C288" s="39" t="s">
        <v>485</v>
      </c>
      <c r="D288" s="40" t="s">
        <v>483</v>
      </c>
      <c r="E288" s="48">
        <v>435</v>
      </c>
      <c r="F288" s="42">
        <v>0</v>
      </c>
      <c r="G288" s="43">
        <f>E288*F288</f>
        <v>0</v>
      </c>
      <c r="H288" s="44">
        <v>0</v>
      </c>
      <c r="I288" s="43">
        <f>E288*H288</f>
        <v>0</v>
      </c>
      <c r="J288" s="45">
        <v>0</v>
      </c>
      <c r="K288" s="46">
        <f>E288*J288</f>
        <v>0</v>
      </c>
    </row>
    <row r="289" spans="1:11" s="1" customFormat="1" ht="19.5" x14ac:dyDescent="0.2">
      <c r="A289" s="36">
        <f>A288+1</f>
        <v>174</v>
      </c>
      <c r="B289" s="38" t="s">
        <v>486</v>
      </c>
      <c r="C289" s="39" t="s">
        <v>487</v>
      </c>
      <c r="D289" s="40" t="s">
        <v>93</v>
      </c>
      <c r="E289" s="44">
        <v>38.1</v>
      </c>
      <c r="F289" s="42">
        <v>0</v>
      </c>
      <c r="G289" s="43">
        <f>E289*F289</f>
        <v>0</v>
      </c>
      <c r="H289" s="44">
        <v>0</v>
      </c>
      <c r="I289" s="43">
        <f>E289*H289</f>
        <v>0</v>
      </c>
      <c r="J289" s="45">
        <v>0</v>
      </c>
      <c r="K289" s="46">
        <f>E289*J289</f>
        <v>0</v>
      </c>
    </row>
    <row r="290" spans="1:11" s="1" customFormat="1" ht="9.75" customHeight="1" x14ac:dyDescent="0.2">
      <c r="A290" s="8"/>
      <c r="B290" s="47" t="s">
        <v>36</v>
      </c>
      <c r="C290" s="245" t="s">
        <v>488</v>
      </c>
      <c r="D290" s="246"/>
      <c r="E290" s="246"/>
      <c r="F290" s="246"/>
      <c r="G290" s="246"/>
      <c r="H290" s="246"/>
      <c r="I290" s="246"/>
      <c r="J290" s="246"/>
      <c r="K290" s="247"/>
    </row>
    <row r="291" spans="1:11" s="1" customFormat="1" ht="19.5" x14ac:dyDescent="0.2">
      <c r="A291" s="36">
        <f>A289+1</f>
        <v>175</v>
      </c>
      <c r="B291" s="38" t="s">
        <v>489</v>
      </c>
      <c r="C291" s="39" t="s">
        <v>490</v>
      </c>
      <c r="D291" s="40" t="s">
        <v>43</v>
      </c>
      <c r="E291" s="48">
        <v>52</v>
      </c>
      <c r="F291" s="42">
        <v>0</v>
      </c>
      <c r="G291" s="43">
        <f t="shared" ref="G291:G298" si="15">E291*F291</f>
        <v>0</v>
      </c>
      <c r="H291" s="44">
        <v>0</v>
      </c>
      <c r="I291" s="43">
        <f t="shared" ref="I291:I298" si="16">E291*H291</f>
        <v>0</v>
      </c>
      <c r="J291" s="45">
        <v>0</v>
      </c>
      <c r="K291" s="46">
        <f t="shared" ref="K291:K298" si="17">E291*J291</f>
        <v>0</v>
      </c>
    </row>
    <row r="292" spans="1:11" s="1" customFormat="1" ht="19.5" x14ac:dyDescent="0.2">
      <c r="A292" s="36">
        <f t="shared" ref="A292:A298" si="18">A291+1</f>
        <v>176</v>
      </c>
      <c r="B292" s="38" t="s">
        <v>491</v>
      </c>
      <c r="C292" s="39" t="s">
        <v>492</v>
      </c>
      <c r="D292" s="40" t="s">
        <v>81</v>
      </c>
      <c r="E292" s="48">
        <v>85</v>
      </c>
      <c r="F292" s="42">
        <v>0</v>
      </c>
      <c r="G292" s="43">
        <f t="shared" si="15"/>
        <v>0</v>
      </c>
      <c r="H292" s="44">
        <v>0</v>
      </c>
      <c r="I292" s="43">
        <f t="shared" si="16"/>
        <v>0</v>
      </c>
      <c r="J292" s="45">
        <v>0</v>
      </c>
      <c r="K292" s="46">
        <f t="shared" si="17"/>
        <v>0</v>
      </c>
    </row>
    <row r="293" spans="1:11" s="1" customFormat="1" ht="19.5" x14ac:dyDescent="0.2">
      <c r="A293" s="36">
        <f t="shared" si="18"/>
        <v>177</v>
      </c>
      <c r="B293" s="38" t="s">
        <v>493</v>
      </c>
      <c r="C293" s="39" t="s">
        <v>494</v>
      </c>
      <c r="D293" s="40" t="s">
        <v>81</v>
      </c>
      <c r="E293" s="48">
        <v>1</v>
      </c>
      <c r="F293" s="42">
        <v>0</v>
      </c>
      <c r="G293" s="43">
        <f t="shared" si="15"/>
        <v>0</v>
      </c>
      <c r="H293" s="44">
        <v>0</v>
      </c>
      <c r="I293" s="43">
        <f t="shared" si="16"/>
        <v>0</v>
      </c>
      <c r="J293" s="45">
        <v>0</v>
      </c>
      <c r="K293" s="46">
        <f t="shared" si="17"/>
        <v>0</v>
      </c>
    </row>
    <row r="294" spans="1:11" s="1" customFormat="1" ht="19.5" x14ac:dyDescent="0.2">
      <c r="A294" s="36">
        <f t="shared" si="18"/>
        <v>178</v>
      </c>
      <c r="B294" s="38" t="s">
        <v>495</v>
      </c>
      <c r="C294" s="39" t="s">
        <v>496</v>
      </c>
      <c r="D294" s="40" t="s">
        <v>81</v>
      </c>
      <c r="E294" s="48">
        <v>2</v>
      </c>
      <c r="F294" s="42">
        <v>0</v>
      </c>
      <c r="G294" s="43">
        <f t="shared" si="15"/>
        <v>0</v>
      </c>
      <c r="H294" s="44">
        <v>0</v>
      </c>
      <c r="I294" s="43">
        <f t="shared" si="16"/>
        <v>0</v>
      </c>
      <c r="J294" s="45">
        <v>0</v>
      </c>
      <c r="K294" s="46">
        <f t="shared" si="17"/>
        <v>0</v>
      </c>
    </row>
    <row r="295" spans="1:11" s="1" customFormat="1" ht="9.75" x14ac:dyDescent="0.2">
      <c r="A295" s="36">
        <f t="shared" si="18"/>
        <v>179</v>
      </c>
      <c r="B295" s="38" t="s">
        <v>497</v>
      </c>
      <c r="C295" s="39" t="s">
        <v>498</v>
      </c>
      <c r="D295" s="40" t="s">
        <v>81</v>
      </c>
      <c r="E295" s="48">
        <v>6</v>
      </c>
      <c r="F295" s="42">
        <v>0</v>
      </c>
      <c r="G295" s="43">
        <f t="shared" si="15"/>
        <v>0</v>
      </c>
      <c r="H295" s="44">
        <v>0</v>
      </c>
      <c r="I295" s="43">
        <f t="shared" si="16"/>
        <v>0</v>
      </c>
      <c r="J295" s="45">
        <v>0</v>
      </c>
      <c r="K295" s="46">
        <f t="shared" si="17"/>
        <v>0</v>
      </c>
    </row>
    <row r="296" spans="1:11" s="1" customFormat="1" ht="9.75" x14ac:dyDescent="0.2">
      <c r="A296" s="36">
        <f t="shared" si="18"/>
        <v>180</v>
      </c>
      <c r="B296" s="38" t="s">
        <v>499</v>
      </c>
      <c r="C296" s="39" t="s">
        <v>500</v>
      </c>
      <c r="D296" s="40" t="s">
        <v>68</v>
      </c>
      <c r="E296" s="45">
        <v>1.089</v>
      </c>
      <c r="F296" s="42">
        <v>0</v>
      </c>
      <c r="G296" s="43">
        <f t="shared" si="15"/>
        <v>0</v>
      </c>
      <c r="H296" s="44">
        <v>0</v>
      </c>
      <c r="I296" s="43">
        <f t="shared" si="16"/>
        <v>0</v>
      </c>
      <c r="J296" s="45">
        <v>0</v>
      </c>
      <c r="K296" s="46">
        <f t="shared" si="17"/>
        <v>0</v>
      </c>
    </row>
    <row r="297" spans="1:11" s="1" customFormat="1" ht="9.75" x14ac:dyDescent="0.2">
      <c r="A297" s="36">
        <f t="shared" si="18"/>
        <v>181</v>
      </c>
      <c r="B297" s="38" t="s">
        <v>501</v>
      </c>
      <c r="C297" s="39" t="s">
        <v>502</v>
      </c>
      <c r="D297" s="40" t="s">
        <v>68</v>
      </c>
      <c r="E297" s="45">
        <v>1.089</v>
      </c>
      <c r="F297" s="42">
        <v>0</v>
      </c>
      <c r="G297" s="43">
        <f t="shared" si="15"/>
        <v>0</v>
      </c>
      <c r="H297" s="44">
        <v>0</v>
      </c>
      <c r="I297" s="43">
        <f t="shared" si="16"/>
        <v>0</v>
      </c>
      <c r="J297" s="45">
        <v>0</v>
      </c>
      <c r="K297" s="46">
        <f t="shared" si="17"/>
        <v>0</v>
      </c>
    </row>
    <row r="298" spans="1:11" s="1" customFormat="1" ht="9.75" x14ac:dyDescent="0.2">
      <c r="A298" s="36">
        <f t="shared" si="18"/>
        <v>182</v>
      </c>
      <c r="B298" s="38" t="s">
        <v>503</v>
      </c>
      <c r="C298" s="39" t="s">
        <v>504</v>
      </c>
      <c r="D298" s="40" t="s">
        <v>68</v>
      </c>
      <c r="E298" s="45">
        <v>16.335000000000001</v>
      </c>
      <c r="F298" s="42">
        <v>0</v>
      </c>
      <c r="G298" s="43">
        <f t="shared" si="15"/>
        <v>0</v>
      </c>
      <c r="H298" s="44">
        <v>0</v>
      </c>
      <c r="I298" s="43">
        <f t="shared" si="16"/>
        <v>0</v>
      </c>
      <c r="J298" s="45">
        <v>0</v>
      </c>
      <c r="K298" s="46">
        <f t="shared" si="17"/>
        <v>0</v>
      </c>
    </row>
    <row r="299" spans="1:11" s="1" customFormat="1" ht="9.75" customHeight="1" x14ac:dyDescent="0.2">
      <c r="A299" s="8"/>
      <c r="B299" s="47" t="s">
        <v>36</v>
      </c>
      <c r="C299" s="245" t="s">
        <v>505</v>
      </c>
      <c r="D299" s="246"/>
      <c r="E299" s="246"/>
      <c r="F299" s="246"/>
      <c r="G299" s="246"/>
      <c r="H299" s="246"/>
      <c r="I299" s="246"/>
      <c r="J299" s="246"/>
      <c r="K299" s="247"/>
    </row>
    <row r="300" spans="1:11" s="18" customFormat="1" ht="11.25" customHeight="1" x14ac:dyDescent="0.2">
      <c r="A300" s="57"/>
      <c r="B300" s="58">
        <v>767</v>
      </c>
      <c r="C300" s="59" t="s">
        <v>506</v>
      </c>
      <c r="D300" s="60"/>
      <c r="E300" s="60"/>
      <c r="F300" s="61"/>
      <c r="G300" s="62">
        <f>SUM(G284:G299)</f>
        <v>0</v>
      </c>
      <c r="H300" s="63"/>
      <c r="I300" s="64">
        <f>SUM(I284:I299)</f>
        <v>0</v>
      </c>
      <c r="J300" s="63"/>
      <c r="K300" s="65">
        <f>SUM(K284:K299)</f>
        <v>0</v>
      </c>
    </row>
    <row r="301" spans="1:11" s="18" customFormat="1" ht="11.25" customHeight="1" x14ac:dyDescent="0.2">
      <c r="A301" s="29"/>
      <c r="B301" s="30" t="s">
        <v>507</v>
      </c>
      <c r="C301" s="31" t="s">
        <v>508</v>
      </c>
      <c r="D301" s="28"/>
      <c r="E301" s="28"/>
      <c r="F301" s="32"/>
      <c r="G301" s="33"/>
      <c r="H301" s="34"/>
      <c r="I301" s="27"/>
      <c r="J301" s="34"/>
      <c r="K301" s="35"/>
    </row>
    <row r="302" spans="1:11" s="1" customFormat="1" ht="29.25" x14ac:dyDescent="0.2">
      <c r="A302" s="36">
        <f>A298+1</f>
        <v>183</v>
      </c>
      <c r="B302" s="38" t="s">
        <v>509</v>
      </c>
      <c r="C302" s="39" t="s">
        <v>510</v>
      </c>
      <c r="D302" s="40" t="s">
        <v>93</v>
      </c>
      <c r="E302" s="44">
        <v>18</v>
      </c>
      <c r="F302" s="42">
        <v>0</v>
      </c>
      <c r="G302" s="43">
        <f>E302*F302</f>
        <v>0</v>
      </c>
      <c r="H302" s="44">
        <v>0</v>
      </c>
      <c r="I302" s="43">
        <f>E302*H302</f>
        <v>0</v>
      </c>
      <c r="J302" s="45">
        <v>0</v>
      </c>
      <c r="K302" s="46">
        <f>E302*J302</f>
        <v>0</v>
      </c>
    </row>
    <row r="303" spans="1:11" s="1" customFormat="1" ht="9.75" customHeight="1" x14ac:dyDescent="0.2">
      <c r="A303" s="8"/>
      <c r="B303" s="47" t="s">
        <v>36</v>
      </c>
      <c r="C303" s="245" t="s">
        <v>511</v>
      </c>
      <c r="D303" s="246"/>
      <c r="E303" s="246"/>
      <c r="F303" s="246"/>
      <c r="G303" s="246"/>
      <c r="H303" s="246"/>
      <c r="I303" s="246"/>
      <c r="J303" s="246"/>
      <c r="K303" s="247"/>
    </row>
    <row r="304" spans="1:11" s="1" customFormat="1" ht="9.75" x14ac:dyDescent="0.2">
      <c r="A304" s="36">
        <f>A302+1</f>
        <v>184</v>
      </c>
      <c r="B304" s="38" t="s">
        <v>512</v>
      </c>
      <c r="C304" s="39" t="s">
        <v>513</v>
      </c>
      <c r="D304" s="40" t="s">
        <v>43</v>
      </c>
      <c r="E304" s="41">
        <v>3.2399999999999998</v>
      </c>
      <c r="F304" s="42">
        <v>0</v>
      </c>
      <c r="G304" s="43">
        <f>E304*F304</f>
        <v>0</v>
      </c>
      <c r="H304" s="44">
        <v>0</v>
      </c>
      <c r="I304" s="43">
        <f>E304*H304</f>
        <v>0</v>
      </c>
      <c r="J304" s="45">
        <v>0</v>
      </c>
      <c r="K304" s="46">
        <f>E304*J304</f>
        <v>0</v>
      </c>
    </row>
    <row r="305" spans="1:11" s="1" customFormat="1" ht="9.75" customHeight="1" x14ac:dyDescent="0.2">
      <c r="A305" s="8"/>
      <c r="B305" s="47" t="s">
        <v>36</v>
      </c>
      <c r="C305" s="245" t="s">
        <v>514</v>
      </c>
      <c r="D305" s="246"/>
      <c r="E305" s="246"/>
      <c r="F305" s="246"/>
      <c r="G305" s="246"/>
      <c r="H305" s="246"/>
      <c r="I305" s="246"/>
      <c r="J305" s="246"/>
      <c r="K305" s="247"/>
    </row>
    <row r="306" spans="1:11" s="1" customFormat="1" ht="19.5" x14ac:dyDescent="0.2">
      <c r="A306" s="36">
        <f>A304+1</f>
        <v>185</v>
      </c>
      <c r="B306" s="38" t="s">
        <v>515</v>
      </c>
      <c r="C306" s="39" t="s">
        <v>516</v>
      </c>
      <c r="D306" s="40" t="s">
        <v>93</v>
      </c>
      <c r="E306" s="48">
        <v>45</v>
      </c>
      <c r="F306" s="42">
        <v>0</v>
      </c>
      <c r="G306" s="43">
        <f>E306*F306</f>
        <v>0</v>
      </c>
      <c r="H306" s="44">
        <v>0</v>
      </c>
      <c r="I306" s="43">
        <f>E306*H306</f>
        <v>0</v>
      </c>
      <c r="J306" s="45">
        <v>0</v>
      </c>
      <c r="K306" s="46">
        <f>E306*J306</f>
        <v>0</v>
      </c>
    </row>
    <row r="307" spans="1:11" s="1" customFormat="1" ht="19.5" x14ac:dyDescent="0.2">
      <c r="A307" s="36">
        <f>A306+1</f>
        <v>186</v>
      </c>
      <c r="B307" s="38" t="s">
        <v>517</v>
      </c>
      <c r="C307" s="39" t="s">
        <v>518</v>
      </c>
      <c r="D307" s="40" t="s">
        <v>43</v>
      </c>
      <c r="E307" s="41">
        <v>54</v>
      </c>
      <c r="F307" s="42">
        <v>0</v>
      </c>
      <c r="G307" s="43">
        <f>E307*F307</f>
        <v>0</v>
      </c>
      <c r="H307" s="44">
        <v>0</v>
      </c>
      <c r="I307" s="43">
        <f>E307*H307</f>
        <v>0</v>
      </c>
      <c r="J307" s="45">
        <v>0</v>
      </c>
      <c r="K307" s="46">
        <f>E307*J307</f>
        <v>0</v>
      </c>
    </row>
    <row r="308" spans="1:11" s="1" customFormat="1" ht="9.75" customHeight="1" x14ac:dyDescent="0.2">
      <c r="A308" s="8"/>
      <c r="B308" s="47" t="s">
        <v>36</v>
      </c>
      <c r="C308" s="245" t="s">
        <v>519</v>
      </c>
      <c r="D308" s="246"/>
      <c r="E308" s="246"/>
      <c r="F308" s="246"/>
      <c r="G308" s="246"/>
      <c r="H308" s="246"/>
      <c r="I308" s="246"/>
      <c r="J308" s="246"/>
      <c r="K308" s="247"/>
    </row>
    <row r="309" spans="1:11" s="1" customFormat="1" ht="9.75" x14ac:dyDescent="0.2">
      <c r="A309" s="36">
        <f>A307+1</f>
        <v>187</v>
      </c>
      <c r="B309" s="38" t="s">
        <v>520</v>
      </c>
      <c r="C309" s="39" t="s">
        <v>521</v>
      </c>
      <c r="D309" s="40" t="s">
        <v>68</v>
      </c>
      <c r="E309" s="41">
        <v>1.39</v>
      </c>
      <c r="F309" s="42">
        <v>0</v>
      </c>
      <c r="G309" s="43">
        <f>E309*F309</f>
        <v>0</v>
      </c>
      <c r="H309" s="44">
        <v>0</v>
      </c>
      <c r="I309" s="43">
        <f>E309*H309</f>
        <v>0</v>
      </c>
      <c r="J309" s="45">
        <v>0</v>
      </c>
      <c r="K309" s="46">
        <f>E309*J309</f>
        <v>0</v>
      </c>
    </row>
    <row r="310" spans="1:11" s="1" customFormat="1" ht="9.75" x14ac:dyDescent="0.2">
      <c r="A310" s="36">
        <f>A309+1</f>
        <v>188</v>
      </c>
      <c r="B310" s="38" t="s">
        <v>522</v>
      </c>
      <c r="C310" s="39" t="s">
        <v>523</v>
      </c>
      <c r="D310" s="40" t="s">
        <v>68</v>
      </c>
      <c r="E310" s="41">
        <v>1.39</v>
      </c>
      <c r="F310" s="42">
        <v>0</v>
      </c>
      <c r="G310" s="43">
        <f>E310*F310</f>
        <v>0</v>
      </c>
      <c r="H310" s="44">
        <v>0</v>
      </c>
      <c r="I310" s="43">
        <f>E310*H310</f>
        <v>0</v>
      </c>
      <c r="J310" s="45">
        <v>0</v>
      </c>
      <c r="K310" s="46">
        <f>E310*J310</f>
        <v>0</v>
      </c>
    </row>
    <row r="311" spans="1:11" s="1" customFormat="1" ht="9.75" x14ac:dyDescent="0.2">
      <c r="A311" s="36">
        <f>A310+1</f>
        <v>189</v>
      </c>
      <c r="B311" s="38" t="s">
        <v>524</v>
      </c>
      <c r="C311" s="39" t="s">
        <v>525</v>
      </c>
      <c r="D311" s="40" t="s">
        <v>68</v>
      </c>
      <c r="E311" s="45">
        <v>20.849999999999998</v>
      </c>
      <c r="F311" s="42">
        <v>0</v>
      </c>
      <c r="G311" s="43">
        <f>E311*F311</f>
        <v>0</v>
      </c>
      <c r="H311" s="44">
        <v>0</v>
      </c>
      <c r="I311" s="43">
        <f>E311*H311</f>
        <v>0</v>
      </c>
      <c r="J311" s="45">
        <v>0</v>
      </c>
      <c r="K311" s="46">
        <f>E311*J311</f>
        <v>0</v>
      </c>
    </row>
    <row r="312" spans="1:11" s="1" customFormat="1" ht="9.75" customHeight="1" x14ac:dyDescent="0.2">
      <c r="A312" s="8"/>
      <c r="B312" s="47" t="s">
        <v>36</v>
      </c>
      <c r="C312" s="245" t="s">
        <v>526</v>
      </c>
      <c r="D312" s="246"/>
      <c r="E312" s="246"/>
      <c r="F312" s="246"/>
      <c r="G312" s="246"/>
      <c r="H312" s="246"/>
      <c r="I312" s="246"/>
      <c r="J312" s="246"/>
      <c r="K312" s="247"/>
    </row>
    <row r="313" spans="1:11" s="18" customFormat="1" ht="11.25" customHeight="1" x14ac:dyDescent="0.2">
      <c r="A313" s="57"/>
      <c r="B313" s="58">
        <v>771</v>
      </c>
      <c r="C313" s="59" t="s">
        <v>527</v>
      </c>
      <c r="D313" s="60"/>
      <c r="E313" s="60"/>
      <c r="F313" s="61"/>
      <c r="G313" s="62">
        <f>SUM(G302:G312)</f>
        <v>0</v>
      </c>
      <c r="H313" s="63"/>
      <c r="I313" s="64">
        <f>SUM(I302:I312)</f>
        <v>0</v>
      </c>
      <c r="J313" s="63"/>
      <c r="K313" s="65">
        <f>SUM(K302:K312)</f>
        <v>0</v>
      </c>
    </row>
    <row r="314" spans="1:11" s="18" customFormat="1" ht="11.25" customHeight="1" x14ac:dyDescent="0.2">
      <c r="A314" s="29"/>
      <c r="B314" s="30" t="s">
        <v>528</v>
      </c>
      <c r="C314" s="31" t="s">
        <v>529</v>
      </c>
      <c r="D314" s="28"/>
      <c r="E314" s="28"/>
      <c r="F314" s="32"/>
      <c r="G314" s="33"/>
      <c r="H314" s="34"/>
      <c r="I314" s="27"/>
      <c r="J314" s="34"/>
      <c r="K314" s="35"/>
    </row>
    <row r="315" spans="1:11" s="1" customFormat="1" ht="9.75" x14ac:dyDescent="0.2">
      <c r="A315" s="36">
        <f>A311+1</f>
        <v>190</v>
      </c>
      <c r="B315" s="38" t="s">
        <v>530</v>
      </c>
      <c r="C315" s="39" t="s">
        <v>531</v>
      </c>
      <c r="D315" s="40" t="s">
        <v>43</v>
      </c>
      <c r="E315" s="48">
        <v>135</v>
      </c>
      <c r="F315" s="42">
        <v>0</v>
      </c>
      <c r="G315" s="43">
        <f>E315*F315</f>
        <v>0</v>
      </c>
      <c r="H315" s="44">
        <v>0</v>
      </c>
      <c r="I315" s="43">
        <f>E315*H315</f>
        <v>0</v>
      </c>
      <c r="J315" s="45">
        <v>0</v>
      </c>
      <c r="K315" s="46">
        <f>E315*J315</f>
        <v>0</v>
      </c>
    </row>
    <row r="316" spans="1:11" s="1" customFormat="1" ht="19.5" x14ac:dyDescent="0.2">
      <c r="A316" s="36">
        <f>A315+1</f>
        <v>191</v>
      </c>
      <c r="B316" s="38" t="s">
        <v>532</v>
      </c>
      <c r="C316" s="39" t="s">
        <v>533</v>
      </c>
      <c r="D316" s="40" t="s">
        <v>43</v>
      </c>
      <c r="E316" s="48">
        <v>135</v>
      </c>
      <c r="F316" s="42">
        <v>0</v>
      </c>
      <c r="G316" s="43">
        <f>E316*F316</f>
        <v>0</v>
      </c>
      <c r="H316" s="44">
        <v>0</v>
      </c>
      <c r="I316" s="43">
        <f>E316*H316</f>
        <v>0</v>
      </c>
      <c r="J316" s="45">
        <v>0</v>
      </c>
      <c r="K316" s="46">
        <f>E316*J316</f>
        <v>0</v>
      </c>
    </row>
    <row r="317" spans="1:11" s="1" customFormat="1" ht="19.5" x14ac:dyDescent="0.2">
      <c r="A317" s="36">
        <f>A316+1</f>
        <v>192</v>
      </c>
      <c r="B317" s="38" t="s">
        <v>534</v>
      </c>
      <c r="C317" s="39" t="s">
        <v>535</v>
      </c>
      <c r="D317" s="40" t="s">
        <v>43</v>
      </c>
      <c r="E317" s="48">
        <v>450</v>
      </c>
      <c r="F317" s="42">
        <v>0</v>
      </c>
      <c r="G317" s="43">
        <f>E317*F317</f>
        <v>0</v>
      </c>
      <c r="H317" s="44">
        <v>0</v>
      </c>
      <c r="I317" s="43">
        <f>E317*H317</f>
        <v>0</v>
      </c>
      <c r="J317" s="45">
        <v>0</v>
      </c>
      <c r="K317" s="46">
        <f>E317*J317</f>
        <v>0</v>
      </c>
    </row>
    <row r="318" spans="1:11" s="18" customFormat="1" ht="11.25" customHeight="1" x14ac:dyDescent="0.2">
      <c r="A318" s="57"/>
      <c r="B318" s="58">
        <v>783</v>
      </c>
      <c r="C318" s="59" t="s">
        <v>536</v>
      </c>
      <c r="D318" s="60"/>
      <c r="E318" s="60"/>
      <c r="F318" s="61"/>
      <c r="G318" s="62">
        <f>SUM(G315:G317)</f>
        <v>0</v>
      </c>
      <c r="H318" s="63"/>
      <c r="I318" s="64">
        <f>SUM(I315:I317)</f>
        <v>0</v>
      </c>
      <c r="J318" s="63"/>
      <c r="K318" s="65">
        <f>SUM(K315:K317)</f>
        <v>0</v>
      </c>
    </row>
    <row r="319" spans="1:11" s="18" customFormat="1" ht="11.25" customHeight="1" x14ac:dyDescent="0.2">
      <c r="A319" s="29"/>
      <c r="B319" s="30" t="s">
        <v>537</v>
      </c>
      <c r="C319" s="31" t="s">
        <v>538</v>
      </c>
      <c r="D319" s="28"/>
      <c r="E319" s="28"/>
      <c r="F319" s="32"/>
      <c r="G319" s="33"/>
      <c r="H319" s="34"/>
      <c r="I319" s="27"/>
      <c r="J319" s="34"/>
      <c r="K319" s="35"/>
    </row>
    <row r="320" spans="1:11" s="1" customFormat="1" ht="19.5" x14ac:dyDescent="0.2">
      <c r="A320" s="36">
        <f>A317+1</f>
        <v>193</v>
      </c>
      <c r="B320" s="38" t="s">
        <v>539</v>
      </c>
      <c r="C320" s="39" t="s">
        <v>540</v>
      </c>
      <c r="D320" s="40" t="s">
        <v>43</v>
      </c>
      <c r="E320" s="48">
        <v>1450</v>
      </c>
      <c r="F320" s="42">
        <v>0</v>
      </c>
      <c r="G320" s="43">
        <f>E320*F320</f>
        <v>0</v>
      </c>
      <c r="H320" s="44">
        <v>0</v>
      </c>
      <c r="I320" s="43">
        <f>E320*H320</f>
        <v>0</v>
      </c>
      <c r="J320" s="45">
        <v>2.3665000000000001E-4</v>
      </c>
      <c r="K320" s="46">
        <f>E320*J320</f>
        <v>0.34314250000000002</v>
      </c>
    </row>
    <row r="321" spans="1:11" s="18" customFormat="1" ht="11.25" customHeight="1" thickBot="1" x14ac:dyDescent="0.25">
      <c r="A321" s="49"/>
      <c r="B321" s="51">
        <v>784</v>
      </c>
      <c r="C321" s="52" t="s">
        <v>541</v>
      </c>
      <c r="D321" s="50"/>
      <c r="E321" s="50"/>
      <c r="F321" s="53"/>
      <c r="G321" s="55">
        <f>SUM(G320:G320)</f>
        <v>0</v>
      </c>
      <c r="H321" s="54"/>
      <c r="I321" s="66">
        <f>SUM(I320:I320)</f>
        <v>0</v>
      </c>
      <c r="J321" s="54"/>
      <c r="K321" s="56">
        <f>SUM(K320:K320)</f>
        <v>0.34314250000000002</v>
      </c>
    </row>
    <row r="322" spans="1:11" ht="13.5" thickBot="1" x14ac:dyDescent="0.25">
      <c r="A322" s="67"/>
      <c r="B322" s="67"/>
      <c r="C322" s="67"/>
      <c r="D322" s="67"/>
      <c r="E322" s="67"/>
      <c r="F322" s="67"/>
      <c r="G322" s="67"/>
      <c r="H322" s="67"/>
      <c r="I322" s="67"/>
      <c r="J322" s="67"/>
      <c r="K322" s="67"/>
    </row>
    <row r="323" spans="1:11" s="1" customFormat="1" ht="10.5" customHeight="1" thickTop="1" x14ac:dyDescent="0.2">
      <c r="A323" s="4" t="s">
        <v>2</v>
      </c>
      <c r="B323" s="248" t="s">
        <v>6</v>
      </c>
      <c r="C323" s="248" t="s">
        <v>8</v>
      </c>
      <c r="D323" s="248" t="s">
        <v>10</v>
      </c>
      <c r="E323" s="248" t="s">
        <v>12</v>
      </c>
      <c r="F323" s="249" t="s">
        <v>14</v>
      </c>
      <c r="G323" s="250"/>
      <c r="H323" s="250"/>
      <c r="I323" s="250"/>
      <c r="J323" s="253" t="s">
        <v>23</v>
      </c>
      <c r="K323" s="254"/>
    </row>
    <row r="324" spans="1:11" s="1" customFormat="1" ht="9.75" customHeight="1" x14ac:dyDescent="0.2">
      <c r="A324" s="5" t="s">
        <v>3</v>
      </c>
      <c r="B324" s="192"/>
      <c r="C324" s="192"/>
      <c r="D324" s="192"/>
      <c r="E324" s="192"/>
      <c r="F324" s="251" t="s">
        <v>15</v>
      </c>
      <c r="G324" s="204"/>
      <c r="H324" s="252" t="s">
        <v>20</v>
      </c>
      <c r="I324" s="204"/>
      <c r="J324" s="192"/>
      <c r="K324" s="255"/>
    </row>
    <row r="325" spans="1:11" s="1" customFormat="1" ht="9.75" customHeight="1" x14ac:dyDescent="0.2">
      <c r="A325" s="5" t="s">
        <v>4</v>
      </c>
      <c r="B325" s="192"/>
      <c r="C325" s="192"/>
      <c r="D325" s="192"/>
      <c r="E325" s="192"/>
      <c r="F325" s="9" t="s">
        <v>16</v>
      </c>
      <c r="G325" s="11" t="s">
        <v>18</v>
      </c>
      <c r="H325" s="13" t="s">
        <v>16</v>
      </c>
      <c r="I325" s="11" t="s">
        <v>18</v>
      </c>
      <c r="J325" s="13" t="s">
        <v>16</v>
      </c>
      <c r="K325" s="15" t="s">
        <v>18</v>
      </c>
    </row>
    <row r="326" spans="1:11" s="1" customFormat="1" ht="10.5" customHeight="1" thickBot="1" x14ac:dyDescent="0.25">
      <c r="A326" s="6" t="s">
        <v>5</v>
      </c>
      <c r="B326" s="7" t="s">
        <v>7</v>
      </c>
      <c r="C326" s="7" t="s">
        <v>9</v>
      </c>
      <c r="D326" s="7" t="s">
        <v>11</v>
      </c>
      <c r="E326" s="7" t="s">
        <v>13</v>
      </c>
      <c r="F326" s="10" t="s">
        <v>17</v>
      </c>
      <c r="G326" s="12" t="s">
        <v>19</v>
      </c>
      <c r="H326" s="14" t="s">
        <v>21</v>
      </c>
      <c r="I326" s="12" t="s">
        <v>22</v>
      </c>
      <c r="J326" s="14" t="s">
        <v>24</v>
      </c>
      <c r="K326" s="16" t="s">
        <v>25</v>
      </c>
    </row>
    <row r="327" spans="1:11" s="18" customFormat="1" ht="12" customHeight="1" thickTop="1" x14ac:dyDescent="0.2">
      <c r="A327" s="20"/>
      <c r="B327" s="19"/>
      <c r="C327" s="21" t="s">
        <v>542</v>
      </c>
      <c r="D327" s="19"/>
      <c r="E327" s="19"/>
      <c r="F327" s="22"/>
      <c r="G327" s="23"/>
      <c r="H327" s="24"/>
      <c r="J327" s="24"/>
      <c r="K327" s="25"/>
    </row>
    <row r="328" spans="1:11" s="18" customFormat="1" ht="11.25" customHeight="1" x14ac:dyDescent="0.2">
      <c r="A328" s="29"/>
      <c r="B328" s="30" t="s">
        <v>543</v>
      </c>
      <c r="C328" s="31" t="s">
        <v>544</v>
      </c>
      <c r="D328" s="28"/>
      <c r="E328" s="28"/>
      <c r="F328" s="32"/>
      <c r="G328" s="33"/>
      <c r="H328" s="34"/>
      <c r="I328" s="27"/>
      <c r="J328" s="34"/>
      <c r="K328" s="35"/>
    </row>
    <row r="329" spans="1:11" s="1" customFormat="1" ht="9.75" x14ac:dyDescent="0.2">
      <c r="A329" s="36">
        <f>A320+1</f>
        <v>194</v>
      </c>
      <c r="B329" s="38" t="s">
        <v>545</v>
      </c>
      <c r="C329" s="39" t="s">
        <v>546</v>
      </c>
      <c r="D329" s="40" t="s">
        <v>547</v>
      </c>
      <c r="E329" s="48">
        <v>1</v>
      </c>
      <c r="F329" s="42">
        <v>0</v>
      </c>
      <c r="G329" s="43">
        <f>E329*F329</f>
        <v>0</v>
      </c>
      <c r="H329" s="44">
        <v>0</v>
      </c>
      <c r="I329" s="43">
        <f>E329*H329</f>
        <v>0</v>
      </c>
      <c r="J329" s="45">
        <v>0</v>
      </c>
      <c r="K329" s="46">
        <f>E329*J329</f>
        <v>0</v>
      </c>
    </row>
    <row r="330" spans="1:11" s="1" customFormat="1" ht="19.5" x14ac:dyDescent="0.2">
      <c r="A330" s="36">
        <f>A329+1</f>
        <v>195</v>
      </c>
      <c r="B330" s="38" t="s">
        <v>548</v>
      </c>
      <c r="C330" s="39" t="s">
        <v>549</v>
      </c>
      <c r="D330" s="40" t="s">
        <v>547</v>
      </c>
      <c r="E330" s="48">
        <v>1</v>
      </c>
      <c r="F330" s="42">
        <v>0</v>
      </c>
      <c r="G330" s="43">
        <f>E330*F330</f>
        <v>0</v>
      </c>
      <c r="H330" s="44">
        <v>0</v>
      </c>
      <c r="I330" s="43">
        <f>E330*H330</f>
        <v>0</v>
      </c>
      <c r="J330" s="45">
        <v>0</v>
      </c>
      <c r="K330" s="46">
        <f>E330*J330</f>
        <v>0</v>
      </c>
    </row>
    <row r="331" spans="1:11" s="18" customFormat="1" ht="11.25" customHeight="1" x14ac:dyDescent="0.2">
      <c r="A331" s="57"/>
      <c r="B331" s="58" t="s">
        <v>550</v>
      </c>
      <c r="C331" s="59" t="s">
        <v>551</v>
      </c>
      <c r="D331" s="60"/>
      <c r="E331" s="60"/>
      <c r="F331" s="61"/>
      <c r="G331" s="62">
        <f>SUM(G329:G330)</f>
        <v>0</v>
      </c>
      <c r="H331" s="63"/>
      <c r="I331" s="64">
        <f>SUM(I329:I330)</f>
        <v>0</v>
      </c>
      <c r="J331" s="63"/>
      <c r="K331" s="65">
        <f>SUM(K329:K330)</f>
        <v>0</v>
      </c>
    </row>
    <row r="332" spans="1:11" s="18" customFormat="1" ht="11.25" customHeight="1" x14ac:dyDescent="0.2">
      <c r="A332" s="29"/>
      <c r="B332" s="30" t="s">
        <v>552</v>
      </c>
      <c r="C332" s="31" t="s">
        <v>553</v>
      </c>
      <c r="D332" s="28"/>
      <c r="E332" s="28"/>
      <c r="F332" s="32"/>
      <c r="G332" s="33"/>
      <c r="H332" s="34"/>
      <c r="I332" s="27"/>
      <c r="J332" s="34"/>
      <c r="K332" s="35"/>
    </row>
    <row r="333" spans="1:11" s="1" customFormat="1" ht="19.5" x14ac:dyDescent="0.2">
      <c r="A333" s="36">
        <f>A330+1</f>
        <v>196</v>
      </c>
      <c r="B333" s="38" t="s">
        <v>554</v>
      </c>
      <c r="C333" s="39" t="s">
        <v>555</v>
      </c>
      <c r="D333" s="40" t="s">
        <v>547</v>
      </c>
      <c r="E333" s="48">
        <v>1</v>
      </c>
      <c r="F333" s="42">
        <v>0</v>
      </c>
      <c r="G333" s="43">
        <f>E333*F333</f>
        <v>0</v>
      </c>
      <c r="H333" s="44">
        <v>0</v>
      </c>
      <c r="I333" s="43">
        <f>E333*H333</f>
        <v>0</v>
      </c>
      <c r="J333" s="45">
        <v>0</v>
      </c>
      <c r="K333" s="46">
        <f>E333*J333</f>
        <v>0</v>
      </c>
    </row>
    <row r="334" spans="1:11" s="18" customFormat="1" ht="11.25" customHeight="1" x14ac:dyDescent="0.2">
      <c r="A334" s="57"/>
      <c r="B334" s="58" t="s">
        <v>556</v>
      </c>
      <c r="C334" s="59" t="s">
        <v>557</v>
      </c>
      <c r="D334" s="60"/>
      <c r="E334" s="60"/>
      <c r="F334" s="61"/>
      <c r="G334" s="62">
        <f>SUM(G333:G333)</f>
        <v>0</v>
      </c>
      <c r="H334" s="63"/>
      <c r="I334" s="64">
        <f>SUM(I333:I333)</f>
        <v>0</v>
      </c>
      <c r="J334" s="63"/>
      <c r="K334" s="65">
        <f>SUM(K333:K333)</f>
        <v>0</v>
      </c>
    </row>
    <row r="335" spans="1:11" s="18" customFormat="1" ht="11.25" customHeight="1" x14ac:dyDescent="0.2">
      <c r="A335" s="29"/>
      <c r="B335" s="30" t="s">
        <v>558</v>
      </c>
      <c r="C335" s="31" t="s">
        <v>559</v>
      </c>
      <c r="D335" s="28"/>
      <c r="E335" s="28"/>
      <c r="F335" s="32"/>
      <c r="G335" s="33"/>
      <c r="H335" s="34"/>
      <c r="I335" s="27"/>
      <c r="J335" s="34"/>
      <c r="K335" s="35"/>
    </row>
    <row r="336" spans="1:11" s="1" customFormat="1" ht="19.5" x14ac:dyDescent="0.2">
      <c r="A336" s="36">
        <f>A333+1</f>
        <v>197</v>
      </c>
      <c r="B336" s="38" t="s">
        <v>560</v>
      </c>
      <c r="C336" s="39" t="s">
        <v>561</v>
      </c>
      <c r="D336" s="40" t="s">
        <v>547</v>
      </c>
      <c r="E336" s="48">
        <v>1</v>
      </c>
      <c r="F336" s="42">
        <v>0</v>
      </c>
      <c r="G336" s="43">
        <f>E336*F336</f>
        <v>0</v>
      </c>
      <c r="H336" s="44">
        <v>0</v>
      </c>
      <c r="I336" s="43">
        <f>E336*H336</f>
        <v>0</v>
      </c>
      <c r="J336" s="45">
        <v>0</v>
      </c>
      <c r="K336" s="46">
        <f>E336*J336</f>
        <v>0</v>
      </c>
    </row>
    <row r="337" spans="1:11" s="1" customFormat="1" ht="29.25" x14ac:dyDescent="0.2">
      <c r="A337" s="36">
        <f>A336+1</f>
        <v>198</v>
      </c>
      <c r="B337" s="38" t="s">
        <v>562</v>
      </c>
      <c r="C337" s="39" t="s">
        <v>709</v>
      </c>
      <c r="D337" s="40" t="s">
        <v>547</v>
      </c>
      <c r="E337" s="48">
        <v>2</v>
      </c>
      <c r="F337" s="42">
        <v>0</v>
      </c>
      <c r="G337" s="43">
        <f>E337*F337</f>
        <v>0</v>
      </c>
      <c r="H337" s="44">
        <v>0</v>
      </c>
      <c r="I337" s="43">
        <f>E337*H337</f>
        <v>0</v>
      </c>
      <c r="J337" s="45">
        <v>0</v>
      </c>
      <c r="K337" s="46">
        <f>E337*J337</f>
        <v>0</v>
      </c>
    </row>
    <row r="338" spans="1:11" s="18" customFormat="1" ht="11.25" customHeight="1" thickBot="1" x14ac:dyDescent="0.25">
      <c r="A338" s="49"/>
      <c r="B338" s="51" t="s">
        <v>563</v>
      </c>
      <c r="C338" s="52" t="s">
        <v>564</v>
      </c>
      <c r="D338" s="50"/>
      <c r="E338" s="50"/>
      <c r="F338" s="53"/>
      <c r="G338" s="55">
        <f>SUM(G336:G337)</f>
        <v>0</v>
      </c>
      <c r="H338" s="54"/>
      <c r="I338" s="66">
        <f>SUM(I336:I337)</f>
        <v>0</v>
      </c>
      <c r="J338" s="54"/>
      <c r="K338" s="56">
        <f>SUM(K336:K337)</f>
        <v>0</v>
      </c>
    </row>
    <row r="339" spans="1:11" ht="13.5" thickBot="1" x14ac:dyDescent="0.25">
      <c r="A339" s="67"/>
      <c r="B339" s="67"/>
      <c r="C339" s="67"/>
      <c r="D339" s="67"/>
      <c r="E339" s="67"/>
      <c r="F339" s="67"/>
      <c r="G339" s="67"/>
      <c r="H339" s="67"/>
      <c r="I339" s="67"/>
      <c r="J339" s="67"/>
      <c r="K339" s="67"/>
    </row>
    <row r="340" spans="1:11" ht="13.5" thickBot="1" x14ac:dyDescent="0.25">
      <c r="A340" s="69"/>
      <c r="B340" s="70"/>
      <c r="C340" s="72" t="s">
        <v>565</v>
      </c>
      <c r="D340" s="71"/>
      <c r="E340" s="71"/>
      <c r="F340" s="71"/>
      <c r="G340" s="71"/>
      <c r="H340" s="71"/>
      <c r="I340" s="71"/>
      <c r="J340" s="244">
        <f>'KRYCÍ LIST'!C19</f>
        <v>0</v>
      </c>
      <c r="K340" s="223"/>
    </row>
  </sheetData>
  <mergeCells count="101">
    <mergeCell ref="A4:K4"/>
    <mergeCell ref="B6:B8"/>
    <mergeCell ref="C6:C8"/>
    <mergeCell ref="D6:D8"/>
    <mergeCell ref="E6:E8"/>
    <mergeCell ref="F6:I6"/>
    <mergeCell ref="F7:G7"/>
    <mergeCell ref="H7:I7"/>
    <mergeCell ref="J6:K7"/>
    <mergeCell ref="C33:K33"/>
    <mergeCell ref="C35:K35"/>
    <mergeCell ref="C38:K38"/>
    <mergeCell ref="C43:K43"/>
    <mergeCell ref="C45:K45"/>
    <mergeCell ref="C50:K50"/>
    <mergeCell ref="C15:K15"/>
    <mergeCell ref="C17:K17"/>
    <mergeCell ref="C19:K19"/>
    <mergeCell ref="C25:K25"/>
    <mergeCell ref="C29:K29"/>
    <mergeCell ref="C31:K31"/>
    <mergeCell ref="C71:K71"/>
    <mergeCell ref="C73:K73"/>
    <mergeCell ref="C75:K75"/>
    <mergeCell ref="C77:K77"/>
    <mergeCell ref="C79:K79"/>
    <mergeCell ref="C84:K84"/>
    <mergeCell ref="C56:K56"/>
    <mergeCell ref="C59:K59"/>
    <mergeCell ref="C61:K61"/>
    <mergeCell ref="C64:K64"/>
    <mergeCell ref="C66:K66"/>
    <mergeCell ref="C69:K69"/>
    <mergeCell ref="C113:K113"/>
    <mergeCell ref="C116:K116"/>
    <mergeCell ref="C119:K119"/>
    <mergeCell ref="C121:K121"/>
    <mergeCell ref="C123:K123"/>
    <mergeCell ref="C126:K126"/>
    <mergeCell ref="C88:K88"/>
    <mergeCell ref="C94:K94"/>
    <mergeCell ref="C99:K99"/>
    <mergeCell ref="C105:K105"/>
    <mergeCell ref="C107:K107"/>
    <mergeCell ref="C109:K109"/>
    <mergeCell ref="C165:K165"/>
    <mergeCell ref="C168:K168"/>
    <mergeCell ref="C174:K174"/>
    <mergeCell ref="C178:K178"/>
    <mergeCell ref="C180:K180"/>
    <mergeCell ref="C187:K187"/>
    <mergeCell ref="C141:K141"/>
    <mergeCell ref="C144:K144"/>
    <mergeCell ref="C147:K147"/>
    <mergeCell ref="C152:K152"/>
    <mergeCell ref="C160:K160"/>
    <mergeCell ref="C162:K162"/>
    <mergeCell ref="C190:K190"/>
    <mergeCell ref="C194:K194"/>
    <mergeCell ref="C197:K197"/>
    <mergeCell ref="B201:B203"/>
    <mergeCell ref="C201:C203"/>
    <mergeCell ref="D201:D203"/>
    <mergeCell ref="E201:E203"/>
    <mergeCell ref="F201:I201"/>
    <mergeCell ref="F202:G202"/>
    <mergeCell ref="H202:I202"/>
    <mergeCell ref="C218:K218"/>
    <mergeCell ref="C220:K220"/>
    <mergeCell ref="C222:K222"/>
    <mergeCell ref="C225:K225"/>
    <mergeCell ref="C227:K227"/>
    <mergeCell ref="C229:K229"/>
    <mergeCell ref="J201:K202"/>
    <mergeCell ref="C208:K208"/>
    <mergeCell ref="C210:K210"/>
    <mergeCell ref="C212:K212"/>
    <mergeCell ref="C214:K214"/>
    <mergeCell ref="C216:K216"/>
    <mergeCell ref="C285:K285"/>
    <mergeCell ref="C290:K290"/>
    <mergeCell ref="C299:K299"/>
    <mergeCell ref="C303:K303"/>
    <mergeCell ref="C305:K305"/>
    <mergeCell ref="C308:K308"/>
    <mergeCell ref="C231:K231"/>
    <mergeCell ref="C237:K237"/>
    <mergeCell ref="C239:K239"/>
    <mergeCell ref="C243:K243"/>
    <mergeCell ref="C254:K254"/>
    <mergeCell ref="C264:K264"/>
    <mergeCell ref="J340:K340"/>
    <mergeCell ref="C312:K312"/>
    <mergeCell ref="B323:B325"/>
    <mergeCell ref="C323:C325"/>
    <mergeCell ref="D323:D325"/>
    <mergeCell ref="E323:E325"/>
    <mergeCell ref="F323:I323"/>
    <mergeCell ref="F324:G324"/>
    <mergeCell ref="H324:I324"/>
    <mergeCell ref="J323:K324"/>
  </mergeCells>
  <printOptions horizontalCentered="1"/>
  <pageMargins left="0.7" right="0.7" top="0.78740157499999996" bottom="0.78740157499999996" header="0.3" footer="0.3"/>
  <pageSetup paperSize="9" orientation="landscape" verticalDpi="0" r:id="rId1"/>
  <headerFooter>
    <oddFooter>&amp;CStránka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tabSelected="1" topLeftCell="A22" workbookViewId="0">
      <selection activeCell="G21" sqref="G21"/>
    </sheetView>
  </sheetViews>
  <sheetFormatPr defaultRowHeight="12.75" x14ac:dyDescent="0.2"/>
  <cols>
    <col min="1" max="1" width="3.7109375" customWidth="1"/>
    <col min="2" max="2" width="10.140625" customWidth="1"/>
    <col min="3" max="3" width="41.5703125" customWidth="1"/>
    <col min="4" max="4" width="5.140625" customWidth="1"/>
    <col min="5" max="5" width="7.28515625" customWidth="1"/>
    <col min="6" max="6" width="9.28515625" customWidth="1"/>
    <col min="7" max="7" width="10.140625" customWidth="1"/>
  </cols>
  <sheetData>
    <row r="1" spans="1:7" ht="15.75" x14ac:dyDescent="0.25">
      <c r="A1" s="128" t="s">
        <v>669</v>
      </c>
    </row>
    <row r="3" spans="1:7" ht="15.75" x14ac:dyDescent="0.25">
      <c r="A3" s="127" t="s">
        <v>662</v>
      </c>
    </row>
    <row r="5" spans="1:7" ht="15.75" x14ac:dyDescent="0.25">
      <c r="A5" s="162" t="s">
        <v>670</v>
      </c>
    </row>
    <row r="7" spans="1:7" x14ac:dyDescent="0.2">
      <c r="A7" s="129" t="s">
        <v>671</v>
      </c>
      <c r="B7" s="130" t="s">
        <v>672</v>
      </c>
      <c r="C7" s="130" t="s">
        <v>8</v>
      </c>
      <c r="D7" s="130" t="s">
        <v>673</v>
      </c>
      <c r="E7" s="131" t="s">
        <v>674</v>
      </c>
      <c r="F7" s="130" t="s">
        <v>675</v>
      </c>
      <c r="G7" s="132" t="s">
        <v>676</v>
      </c>
    </row>
    <row r="8" spans="1:7" x14ac:dyDescent="0.2">
      <c r="A8" s="168">
        <v>1</v>
      </c>
      <c r="B8" s="169" t="s">
        <v>677</v>
      </c>
      <c r="C8" s="170" t="s">
        <v>635</v>
      </c>
      <c r="D8" s="135" t="s">
        <v>678</v>
      </c>
      <c r="E8" s="136">
        <v>1</v>
      </c>
      <c r="F8" s="136">
        <v>0</v>
      </c>
      <c r="G8" s="171">
        <f>E8*F8</f>
        <v>0</v>
      </c>
    </row>
    <row r="9" spans="1:7" ht="68.25" customHeight="1" x14ac:dyDescent="0.2">
      <c r="A9" s="138"/>
      <c r="B9" s="139"/>
      <c r="C9" s="173" t="s">
        <v>679</v>
      </c>
      <c r="D9" s="172"/>
      <c r="E9" s="154"/>
      <c r="F9" s="153"/>
      <c r="G9" s="163"/>
    </row>
    <row r="10" spans="1:7" ht="123.75" x14ac:dyDescent="0.2">
      <c r="A10" s="138"/>
      <c r="B10" s="139"/>
      <c r="C10" s="173" t="s">
        <v>680</v>
      </c>
      <c r="D10" s="152"/>
      <c r="E10" s="154"/>
      <c r="F10" s="153"/>
      <c r="G10" s="163"/>
    </row>
    <row r="11" spans="1:7" ht="33.75" x14ac:dyDescent="0.2">
      <c r="A11" s="138"/>
      <c r="B11" s="139"/>
      <c r="C11" s="173" t="s">
        <v>681</v>
      </c>
      <c r="D11" s="148"/>
      <c r="E11" s="154"/>
      <c r="F11" s="149"/>
      <c r="G11" s="163"/>
    </row>
    <row r="12" spans="1:7" x14ac:dyDescent="0.2">
      <c r="A12" s="133">
        <v>2</v>
      </c>
      <c r="B12" s="151">
        <v>110001002</v>
      </c>
      <c r="C12" s="174" t="s">
        <v>682</v>
      </c>
      <c r="D12" s="156" t="s">
        <v>678</v>
      </c>
      <c r="E12" s="136">
        <v>1</v>
      </c>
      <c r="F12" s="155">
        <v>0</v>
      </c>
      <c r="G12" s="137">
        <f>E12*F12</f>
        <v>0</v>
      </c>
    </row>
    <row r="13" spans="1:7" ht="45" x14ac:dyDescent="0.2">
      <c r="A13" s="138"/>
      <c r="B13" s="139"/>
      <c r="C13" s="173" t="s">
        <v>683</v>
      </c>
      <c r="D13" s="164"/>
      <c r="E13" s="154"/>
      <c r="F13" s="140"/>
      <c r="G13" s="163"/>
    </row>
    <row r="14" spans="1:7" ht="33.75" x14ac:dyDescent="0.2">
      <c r="A14" s="138"/>
      <c r="B14" s="159"/>
      <c r="C14" s="175" t="s">
        <v>684</v>
      </c>
      <c r="D14" s="164"/>
      <c r="E14" s="160"/>
      <c r="F14" s="150"/>
      <c r="G14" s="163"/>
    </row>
    <row r="15" spans="1:7" ht="22.5" x14ac:dyDescent="0.2">
      <c r="A15" s="133">
        <v>3</v>
      </c>
      <c r="B15" s="158" t="s">
        <v>685</v>
      </c>
      <c r="C15" s="170" t="s">
        <v>686</v>
      </c>
      <c r="D15" s="135" t="s">
        <v>678</v>
      </c>
      <c r="E15" s="157">
        <v>1</v>
      </c>
      <c r="F15" s="155">
        <v>0</v>
      </c>
      <c r="G15" s="137">
        <v>0</v>
      </c>
    </row>
    <row r="16" spans="1:7" x14ac:dyDescent="0.2">
      <c r="A16" s="138"/>
      <c r="B16" s="139"/>
      <c r="C16" s="176" t="s">
        <v>687</v>
      </c>
      <c r="D16" s="165"/>
      <c r="E16" s="154"/>
      <c r="F16" s="140"/>
      <c r="G16" s="163"/>
    </row>
    <row r="17" spans="1:7" x14ac:dyDescent="0.2">
      <c r="A17" s="133">
        <v>4</v>
      </c>
      <c r="B17" s="134" t="s">
        <v>688</v>
      </c>
      <c r="C17" s="170" t="s">
        <v>689</v>
      </c>
      <c r="D17" s="156" t="s">
        <v>678</v>
      </c>
      <c r="E17" s="136">
        <v>1</v>
      </c>
      <c r="F17" s="155">
        <v>0</v>
      </c>
      <c r="G17" s="137">
        <f>E17*F17</f>
        <v>0</v>
      </c>
    </row>
    <row r="18" spans="1:7" ht="45" x14ac:dyDescent="0.2">
      <c r="A18" s="138"/>
      <c r="B18" s="139"/>
      <c r="C18" s="173" t="s">
        <v>690</v>
      </c>
      <c r="D18" s="164"/>
      <c r="E18" s="154"/>
      <c r="F18" s="140"/>
      <c r="G18" s="163"/>
    </row>
    <row r="19" spans="1:7" x14ac:dyDescent="0.2">
      <c r="A19" s="133">
        <v>5</v>
      </c>
      <c r="B19" s="134" t="s">
        <v>691</v>
      </c>
      <c r="C19" s="177" t="s">
        <v>692</v>
      </c>
      <c r="D19" s="156" t="s">
        <v>678</v>
      </c>
      <c r="E19" s="136">
        <v>1</v>
      </c>
      <c r="F19" s="155">
        <v>0</v>
      </c>
      <c r="G19" s="137">
        <f>E19*F19</f>
        <v>0</v>
      </c>
    </row>
    <row r="20" spans="1:7" ht="45" x14ac:dyDescent="0.2">
      <c r="A20" s="138"/>
      <c r="B20" s="139"/>
      <c r="C20" s="173" t="s">
        <v>693</v>
      </c>
      <c r="D20" s="166"/>
      <c r="E20" s="154"/>
      <c r="F20" s="140"/>
      <c r="G20" s="167"/>
    </row>
    <row r="21" spans="1:7" x14ac:dyDescent="0.2">
      <c r="A21" s="141"/>
      <c r="B21" s="142" t="s">
        <v>694</v>
      </c>
      <c r="C21" s="143" t="s">
        <v>695</v>
      </c>
      <c r="D21" s="144"/>
      <c r="E21" s="145"/>
      <c r="F21" s="146"/>
      <c r="G21" s="161">
        <f>SUM(G8:G20)</f>
        <v>0</v>
      </c>
    </row>
    <row r="23" spans="1:7" ht="15.75" x14ac:dyDescent="0.25">
      <c r="A23" s="162" t="s">
        <v>696</v>
      </c>
    </row>
    <row r="25" spans="1:7" x14ac:dyDescent="0.2">
      <c r="A25" s="129" t="s">
        <v>671</v>
      </c>
      <c r="B25" s="130" t="s">
        <v>672</v>
      </c>
      <c r="C25" s="130" t="s">
        <v>8</v>
      </c>
      <c r="D25" s="130" t="s">
        <v>673</v>
      </c>
      <c r="E25" s="131" t="s">
        <v>674</v>
      </c>
      <c r="F25" s="130" t="s">
        <v>675</v>
      </c>
      <c r="G25" s="132" t="s">
        <v>676</v>
      </c>
    </row>
    <row r="26" spans="1:7" x14ac:dyDescent="0.2">
      <c r="A26" s="133">
        <v>1</v>
      </c>
      <c r="B26" s="134" t="s">
        <v>697</v>
      </c>
      <c r="C26" s="170" t="s">
        <v>698</v>
      </c>
      <c r="D26" s="135" t="s">
        <v>678</v>
      </c>
      <c r="E26" s="136">
        <v>1</v>
      </c>
      <c r="F26" s="136">
        <v>0</v>
      </c>
      <c r="G26" s="137">
        <f>E26*F26</f>
        <v>0</v>
      </c>
    </row>
    <row r="27" spans="1:7" x14ac:dyDescent="0.2">
      <c r="A27" s="138"/>
      <c r="B27" s="139"/>
      <c r="C27" s="173" t="s">
        <v>699</v>
      </c>
      <c r="D27" s="148"/>
      <c r="E27" s="154"/>
      <c r="F27" s="149"/>
      <c r="G27" s="163"/>
    </row>
    <row r="28" spans="1:7" x14ac:dyDescent="0.2">
      <c r="A28" s="133">
        <v>2</v>
      </c>
      <c r="B28" s="151">
        <v>111001002</v>
      </c>
      <c r="C28" s="174" t="s">
        <v>700</v>
      </c>
      <c r="D28" s="156" t="s">
        <v>678</v>
      </c>
      <c r="E28" s="136">
        <v>1</v>
      </c>
      <c r="F28" s="155">
        <v>0</v>
      </c>
      <c r="G28" s="137">
        <f>E28*F28</f>
        <v>0</v>
      </c>
    </row>
    <row r="29" spans="1:7" ht="22.5" x14ac:dyDescent="0.2">
      <c r="A29" s="138"/>
      <c r="B29" s="139"/>
      <c r="C29" s="173" t="s">
        <v>701</v>
      </c>
      <c r="D29" s="164"/>
      <c r="E29" s="154"/>
      <c r="F29" s="140"/>
      <c r="G29" s="163"/>
    </row>
    <row r="30" spans="1:7" x14ac:dyDescent="0.2">
      <c r="A30" s="133">
        <v>3</v>
      </c>
      <c r="B30" s="158" t="s">
        <v>702</v>
      </c>
      <c r="C30" s="170" t="s">
        <v>703</v>
      </c>
      <c r="D30" s="135" t="s">
        <v>678</v>
      </c>
      <c r="E30" s="157">
        <v>1</v>
      </c>
      <c r="F30" s="155">
        <v>0</v>
      </c>
      <c r="G30" s="137">
        <f>E30*F30</f>
        <v>0</v>
      </c>
    </row>
    <row r="31" spans="1:7" ht="33.75" x14ac:dyDescent="0.2">
      <c r="A31" s="138"/>
      <c r="B31" s="139"/>
      <c r="C31" s="176" t="s">
        <v>704</v>
      </c>
      <c r="D31" s="165"/>
      <c r="E31" s="154"/>
      <c r="F31" s="140"/>
      <c r="G31" s="163"/>
    </row>
    <row r="32" spans="1:7" x14ac:dyDescent="0.2">
      <c r="A32" s="133">
        <v>4</v>
      </c>
      <c r="B32" s="134" t="s">
        <v>705</v>
      </c>
      <c r="C32" s="170" t="s">
        <v>706</v>
      </c>
      <c r="D32" s="156" t="s">
        <v>678</v>
      </c>
      <c r="E32" s="136">
        <v>1</v>
      </c>
      <c r="F32" s="155">
        <v>0</v>
      </c>
      <c r="G32" s="137">
        <f>E32*F32</f>
        <v>0</v>
      </c>
    </row>
    <row r="33" spans="1:7" x14ac:dyDescent="0.2">
      <c r="A33" s="138"/>
      <c r="B33" s="139"/>
      <c r="C33" s="173" t="s">
        <v>707</v>
      </c>
      <c r="D33" s="164"/>
      <c r="E33" s="154"/>
      <c r="F33" s="140"/>
      <c r="G33" s="163"/>
    </row>
    <row r="34" spans="1:7" x14ac:dyDescent="0.2">
      <c r="A34" s="141"/>
      <c r="B34" s="142" t="s">
        <v>694</v>
      </c>
      <c r="C34" s="143" t="s">
        <v>708</v>
      </c>
      <c r="D34" s="144"/>
      <c r="E34" s="145"/>
      <c r="F34" s="146"/>
      <c r="G34" s="147">
        <f>SUM(G26:G33)</f>
        <v>0</v>
      </c>
    </row>
  </sheetData>
  <printOptions horizontalCentered="1"/>
  <pageMargins left="0.23622047244094491" right="0.23622047244094491" top="0.74803149606299213" bottom="0.74803149606299213"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KRYCÍ LIST</vt:lpstr>
      <vt:lpstr>Rekapitulace základních nákladů</vt:lpstr>
      <vt:lpstr>Rozpočet základních nákladů</vt:lpstr>
      <vt:lpstr>Vedlejší a ostatní náklady</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dc:creator>
  <cp:lastModifiedBy>Ondrůšková Alexandra</cp:lastModifiedBy>
  <cp:lastPrinted>2018-03-07T06:45:28Z</cp:lastPrinted>
  <dcterms:created xsi:type="dcterms:W3CDTF">2018-03-06T06:38:35Z</dcterms:created>
  <dcterms:modified xsi:type="dcterms:W3CDTF">2019-04-08T05:38:33Z</dcterms:modified>
</cp:coreProperties>
</file>