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2760" yWindow="32760" windowWidth="13035" windowHeight="8955"/>
  </bookViews>
  <sheets>
    <sheet name="01-2018-001 - Rekapitulace obje" sheetId="2" r:id="rId1"/>
    <sheet name="01-2018-001 - Rozpočet" sheetId="3" r:id="rId2"/>
  </sheets>
  <definedNames>
    <definedName name="_xlnm.Print_Area" localSheetId="0">'01-2018-001 - Rekapitulace obje'!$A$1:$L$18</definedName>
  </definedNames>
  <calcPr calcId="145621" iterateCount="1"/>
</workbook>
</file>

<file path=xl/calcChain.xml><?xml version="1.0" encoding="utf-8"?>
<calcChain xmlns="http://schemas.openxmlformats.org/spreadsheetml/2006/main">
  <c r="D13" i="2" l="1"/>
  <c r="G13" i="2"/>
  <c r="I13" i="2"/>
  <c r="K13" i="2"/>
  <c r="H78" i="3"/>
  <c r="H77" i="3"/>
  <c r="H76" i="3"/>
  <c r="J12" i="2"/>
  <c r="J13" i="2"/>
  <c r="H75" i="3"/>
  <c r="H74" i="3"/>
  <c r="H73" i="3"/>
  <c r="H71" i="3"/>
  <c r="H70" i="3"/>
  <c r="H69" i="3"/>
  <c r="H68" i="3"/>
  <c r="H66" i="3"/>
  <c r="H64" i="3"/>
  <c r="H63" i="3"/>
  <c r="H58" i="3"/>
  <c r="H57" i="3"/>
  <c r="H72" i="3"/>
  <c r="H67" i="3"/>
  <c r="H65" i="3"/>
  <c r="H62" i="3"/>
  <c r="H61" i="3"/>
  <c r="H60" i="3"/>
  <c r="H59" i="3"/>
  <c r="H56" i="3"/>
  <c r="H55" i="3"/>
  <c r="H54" i="3"/>
  <c r="H53" i="3"/>
  <c r="H50" i="3"/>
  <c r="H51" i="3"/>
  <c r="H52" i="3"/>
  <c r="H49" i="3"/>
  <c r="H42" i="3"/>
  <c r="H43" i="3"/>
  <c r="H44" i="3"/>
  <c r="H45" i="3"/>
  <c r="H46" i="3"/>
  <c r="H47" i="3"/>
  <c r="H48" i="3"/>
  <c r="H41" i="3"/>
  <c r="H38" i="3"/>
  <c r="H39" i="3"/>
  <c r="H37" i="3"/>
  <c r="H34" i="3"/>
  <c r="H36" i="3"/>
  <c r="H35" i="3"/>
  <c r="H33" i="3"/>
  <c r="H32" i="3"/>
  <c r="H29" i="3"/>
  <c r="H30" i="3"/>
  <c r="H31" i="3"/>
  <c r="H28" i="3"/>
  <c r="H27" i="3"/>
  <c r="H26" i="3"/>
  <c r="H25" i="3"/>
  <c r="H23" i="3"/>
  <c r="H24" i="3"/>
  <c r="H22" i="3"/>
  <c r="H21" i="3"/>
  <c r="H16" i="3"/>
  <c r="H17" i="3"/>
  <c r="H18" i="3"/>
  <c r="H15" i="3"/>
  <c r="H20" i="3"/>
  <c r="H40" i="3"/>
  <c r="H19" i="3"/>
  <c r="H14" i="3"/>
  <c r="H13" i="3"/>
  <c r="H12" i="2"/>
  <c r="H13" i="2"/>
  <c r="H79" i="3"/>
  <c r="C12" i="2"/>
  <c r="C13" i="2"/>
  <c r="E12" i="2"/>
  <c r="E13" i="2"/>
  <c r="F12" i="2"/>
  <c r="F13" i="2"/>
</calcChain>
</file>

<file path=xl/sharedStrings.xml><?xml version="1.0" encoding="utf-8"?>
<sst xmlns="http://schemas.openxmlformats.org/spreadsheetml/2006/main" count="290" uniqueCount="197">
  <si>
    <t xml:space="preserve">Oprava VO ul. Obchodní v Uherském Brodě   </t>
  </si>
  <si>
    <t>Uherský Brod</t>
  </si>
  <si>
    <t>14. 11. 2018</t>
  </si>
  <si>
    <t>1</t>
  </si>
  <si>
    <t>8</t>
  </si>
  <si>
    <t>2</t>
  </si>
  <si>
    <t>9</t>
  </si>
  <si>
    <t>3</t>
  </si>
  <si>
    <t>PSV</t>
  </si>
  <si>
    <t>10</t>
  </si>
  <si>
    <t>4</t>
  </si>
  <si>
    <t>11</t>
  </si>
  <si>
    <t>5</t>
  </si>
  <si>
    <t>6</t>
  </si>
  <si>
    <t>7</t>
  </si>
  <si>
    <t>12</t>
  </si>
  <si>
    <t>HZS</t>
  </si>
  <si>
    <t>22</t>
  </si>
  <si>
    <t>Cena s DPH</t>
  </si>
  <si>
    <t>Rekapitulace objektů stavby</t>
  </si>
  <si>
    <t>Stavba:</t>
  </si>
  <si>
    <t>Oprava VO ul. Obchodní v Uherském Brodě</t>
  </si>
  <si>
    <t>Objednatel:</t>
  </si>
  <si>
    <t>Zhotovitel:</t>
  </si>
  <si>
    <t xml:space="preserve">Zpracoval: </t>
  </si>
  <si>
    <t>Ing. Libor Machů</t>
  </si>
  <si>
    <t xml:space="preserve">Místo: </t>
  </si>
  <si>
    <t xml:space="preserve">Datum: </t>
  </si>
  <si>
    <t>Kód</t>
  </si>
  <si>
    <t>Zakázka</t>
  </si>
  <si>
    <t>Cena bez DPH</t>
  </si>
  <si>
    <t>DPH snížené</t>
  </si>
  <si>
    <t>DPH základní</t>
  </si>
  <si>
    <t>Ostatní</t>
  </si>
  <si>
    <t>ZRN</t>
  </si>
  <si>
    <t>VRN</t>
  </si>
  <si>
    <t>KČ</t>
  </si>
  <si>
    <t>01-2018-001</t>
  </si>
  <si>
    <t xml:space="preserve">    Veřejné osvětlení_Etapa I.   </t>
  </si>
  <si>
    <t>Celkem</t>
  </si>
  <si>
    <t>ROZPOČET S VÝKAZEM VÝMĚR</t>
  </si>
  <si>
    <t>Stavba:   Oprava VO ul. Obchodní v Uherském Brodě</t>
  </si>
  <si>
    <t>Objekt:   Veřejné osvětlení_Etapa I.</t>
  </si>
  <si>
    <t xml:space="preserve">Zhotovitel:   </t>
  </si>
  <si>
    <t>Zpracoval:   Ing. Libor Machů</t>
  </si>
  <si>
    <t>Místo:   Uherský Brod</t>
  </si>
  <si>
    <t>Datum:   14. 11. 2018</t>
  </si>
  <si>
    <t>Č.</t>
  </si>
  <si>
    <t>KCN</t>
  </si>
  <si>
    <t>Kód položky</t>
  </si>
  <si>
    <t>Popis</t>
  </si>
  <si>
    <t>MJ</t>
  </si>
  <si>
    <t>Množství celkem</t>
  </si>
  <si>
    <t>Cena jednotková</t>
  </si>
  <si>
    <t>Cena celkem</t>
  </si>
  <si>
    <t xml:space="preserve">Práce a dodávky PSV   </t>
  </si>
  <si>
    <t>741</t>
  </si>
  <si>
    <t xml:space="preserve">Elektroinstalace - silnoproud   </t>
  </si>
  <si>
    <t>741122134</t>
  </si>
  <si>
    <t xml:space="preserve">Montáž kabel Cu plný kulatý žíla 4x16 až 25 mm2 zatažený v trubkách (CYKY)   </t>
  </si>
  <si>
    <t>m</t>
  </si>
  <si>
    <t>741373002</t>
  </si>
  <si>
    <t xml:space="preserve">Montáž svítidlo výbojkové průmyslové stropní na výložník   </t>
  </si>
  <si>
    <t>kus</t>
  </si>
  <si>
    <t>741375833</t>
  </si>
  <si>
    <t xml:space="preserve">Demontáž svítidla průmyslového výbojkového venkovního na stožáru přes 3 m se zachováním funkčnosti   </t>
  </si>
  <si>
    <t>741810003</t>
  </si>
  <si>
    <t xml:space="preserve">Celková prohlídka elektrického rozvodu a zařízení do 1 milionu Kč   </t>
  </si>
  <si>
    <t>M</t>
  </si>
  <si>
    <t xml:space="preserve">Práce a dodávky M   </t>
  </si>
  <si>
    <t>21-M</t>
  </si>
  <si>
    <t xml:space="preserve">Elektromontáže   </t>
  </si>
  <si>
    <t>921</t>
  </si>
  <si>
    <t>210021061</t>
  </si>
  <si>
    <t xml:space="preserve">Osazení dočasných zábran dřevěných   </t>
  </si>
  <si>
    <t xml:space="preserve">Výložník ocelový obloukový jednoramenný H=1800mm L=2000mm typ V 1/89-2000 výrobce AMAKO, spol s r.o.   </t>
  </si>
  <si>
    <t>23</t>
  </si>
  <si>
    <t xml:space="preserve">spojka kabelová smršťovaná  do 1kV typ SSU 1-SH-10-50 výrobce KAMAT spol. s r.o.   </t>
  </si>
  <si>
    <t>24</t>
  </si>
  <si>
    <t xml:space="preserve">Montáž smršťovací spojky  na jednoplášťovém celoplastovém kabelu bez pancíře do 10 žil   </t>
  </si>
  <si>
    <t>210100001</t>
  </si>
  <si>
    <t xml:space="preserve">Ukončení vodičů v rozváděči nebo na přístroji včetně zapojení průřezu žíly do 2,5 mm2   </t>
  </si>
  <si>
    <t>210100003</t>
  </si>
  <si>
    <t xml:space="preserve">Ukončení vodičů v rozváděči nebo na přístroji včetně zapojení průřezu žíly do 16 mm2   </t>
  </si>
  <si>
    <t xml:space="preserve">Stožár silniční bezpaticový  třístupňový ocelový oboustranně zinkovaný až po dvířka svorkovnic poplastovaný typ JB10 výrobce AMAKO, spol s r.o.   </t>
  </si>
  <si>
    <t>210100009</t>
  </si>
  <si>
    <t xml:space="preserve">Ukončení vodičů v rozváděči nebo na přístroji včetně zapojení průřezu žíly do 120 mm2   </t>
  </si>
  <si>
    <t>210204011</t>
  </si>
  <si>
    <t xml:space="preserve">Montáž stožárů osvětlení ocelových samostatně stojících délky do 12 m   </t>
  </si>
  <si>
    <t>210204021-D</t>
  </si>
  <si>
    <t xml:space="preserve">Demontáž stožárů osvětlení betonových ostatních   </t>
  </si>
  <si>
    <t>210204103</t>
  </si>
  <si>
    <t xml:space="preserve">Montáž výložníků osvětlení jednoramenných sloupových hmotnosti do 35 kg   </t>
  </si>
  <si>
    <t xml:space="preserve">Stožárová svorkovnice SV 6.16.4, výrobce Elektro Bečov   </t>
  </si>
  <si>
    <t xml:space="preserve">Stožárová svorkovnice SV 9.16.4,výrobce Elektro Bečov   </t>
  </si>
  <si>
    <t>210204201</t>
  </si>
  <si>
    <t xml:space="preserve">Montáž elektrovýzbroje stožárů osvětlení 1 okruh   </t>
  </si>
  <si>
    <t xml:space="preserve">Štítek na kabely 70x30mm s potiskem bílý   </t>
  </si>
  <si>
    <t xml:space="preserve">Gravírovaný štítek s popisem a QR kódem k označení sloupů VO   </t>
  </si>
  <si>
    <t>210220020</t>
  </si>
  <si>
    <t xml:space="preserve">Montáž uzemňovacího vedení vodičů FeZn pomocí svařování v zemi páskou do 120 mm2 ve městské zástavbě   </t>
  </si>
  <si>
    <t>210220022</t>
  </si>
  <si>
    <t xml:space="preserve">Montáž uzemňovacího vedení vodičů FeZn pomocí svařování v zemi drátem do 10 mm ve městské zástavbě   </t>
  </si>
  <si>
    <t>R</t>
  </si>
  <si>
    <t xml:space="preserve">Značení kabelových vývodů PVC štítky a sloupů gravírovanými štítky   </t>
  </si>
  <si>
    <t>46-M</t>
  </si>
  <si>
    <t xml:space="preserve">Zemní práce při extr.mont.pracích   </t>
  </si>
  <si>
    <t xml:space="preserve">Montáž autoplošinou do výšky 10m   </t>
  </si>
  <si>
    <t>hod.</t>
  </si>
  <si>
    <t xml:space="preserve">Montáž autojeřábem do výšky 10m   </t>
  </si>
  <si>
    <t>946</t>
  </si>
  <si>
    <t>460010022</t>
  </si>
  <si>
    <t xml:space="preserve">Vytyčení trasy vedení kabelového podzemního podél silnice   </t>
  </si>
  <si>
    <t>km</t>
  </si>
  <si>
    <t>460010025</t>
  </si>
  <si>
    <t xml:space="preserve">Vytyčení trasy inženýrských sítí v zastavěném prostoru   </t>
  </si>
  <si>
    <t>460030039</t>
  </si>
  <si>
    <t xml:space="preserve">Rozebrání dlažeb ručně z dlaždic zámkových do písku spáry nezalité   </t>
  </si>
  <si>
    <t>m2</t>
  </si>
  <si>
    <t>460030172</t>
  </si>
  <si>
    <t xml:space="preserve">Odstranění podkladu nebo krytu komunikace ze živice tloušťky do 10 cm   </t>
  </si>
  <si>
    <t>460050703</t>
  </si>
  <si>
    <t xml:space="preserve">Hloubení nezapažených jam pro stožáry veřejného osvětlení ručně v hornině tř 3   </t>
  </si>
  <si>
    <t>460080112</t>
  </si>
  <si>
    <t xml:space="preserve">Bourání základu betonového se záhozem jámy sypaninou   </t>
  </si>
  <si>
    <t>m3</t>
  </si>
  <si>
    <t>354</t>
  </si>
  <si>
    <t>35442062</t>
  </si>
  <si>
    <t xml:space="preserve">pás zemnící 30x4mm FeZn   </t>
  </si>
  <si>
    <t>kg</t>
  </si>
  <si>
    <t>35441072</t>
  </si>
  <si>
    <t xml:space="preserve">drát pro hromosvod FeZn D 8mm   </t>
  </si>
  <si>
    <t>312</t>
  </si>
  <si>
    <t>31210012</t>
  </si>
  <si>
    <t xml:space="preserve">elektroda E-B 121 2x300mm   </t>
  </si>
  <si>
    <t>100 kus</t>
  </si>
  <si>
    <t xml:space="preserve">Antikorozní ochrana- teplem smrštitelná trubice zelenožlutá, popř.nátěr   </t>
  </si>
  <si>
    <t>460150163</t>
  </si>
  <si>
    <t xml:space="preserve">Hloubení kabelových zapažených i nezapažených rýh ručně š 35 cm, hl 80 cm, v hornině tř 3   </t>
  </si>
  <si>
    <t>460150303</t>
  </si>
  <si>
    <t xml:space="preserve">Hloubení kabelových zapažených i nezapažených rýh ručně š 50 cm, hl 120 cm, v hornině tř 3   </t>
  </si>
  <si>
    <t>345</t>
  </si>
  <si>
    <t>34571352</t>
  </si>
  <si>
    <t xml:space="preserve">trubka elektroinstalační ohebná dvouplášťová korugovaná D 52/63 mm, HDPE+LDPE   </t>
  </si>
  <si>
    <t>590</t>
  </si>
  <si>
    <t>59071004</t>
  </si>
  <si>
    <t xml:space="preserve">pěna PUR izolační jednosložková pistolová   </t>
  </si>
  <si>
    <t>litr</t>
  </si>
  <si>
    <t xml:space="preserve">Výkop pro startovací a cílovou jámu neřízeného protlaku, ručně š 100cm d 200cm hloubka 150cm   </t>
  </si>
  <si>
    <t>460310012</t>
  </si>
  <si>
    <t xml:space="preserve">Neřízený zemní protlak strojně v hornině tř 3 a 4 vnějšího průměru do 63 mm   </t>
  </si>
  <si>
    <t xml:space="preserve">Úpravy ve stávajícím rozvaděči RVO 06, včetně doplnění jištění   </t>
  </si>
  <si>
    <t>hod</t>
  </si>
  <si>
    <t>341</t>
  </si>
  <si>
    <t>34111080</t>
  </si>
  <si>
    <t xml:space="preserve">kabel silový s Cu jádrem 1 kV 4x16mm2   </t>
  </si>
  <si>
    <t>34111030</t>
  </si>
  <si>
    <t xml:space="preserve">kabel silový s Cu jádrem 1 kV 3x1,5mm2   </t>
  </si>
  <si>
    <t>36</t>
  </si>
  <si>
    <t xml:space="preserve">Protažení kabelu s Cu jádrem do S 2,5mm2 stožárem   </t>
  </si>
  <si>
    <t>460490014</t>
  </si>
  <si>
    <t xml:space="preserve">Krytí kabelů výstražnou fólií šířky 40 cm   </t>
  </si>
  <si>
    <t>460490051</t>
  </si>
  <si>
    <t xml:space="preserve">Krytí spojek, koncovek a odbočnic pro kabely do 6 kV cihlami s ložem a zásypem pískem   </t>
  </si>
  <si>
    <t>26</t>
  </si>
  <si>
    <t xml:space="preserve">písek kopaný   </t>
  </si>
  <si>
    <t>460560163</t>
  </si>
  <si>
    <t xml:space="preserve">Zásyp rýh ručně šířky 35 cm, hloubky 80 cm, z horniny třídy 3   </t>
  </si>
  <si>
    <t>0000001</t>
  </si>
  <si>
    <t xml:space="preserve">Folie výstražná 33cm 250m tl.0,15mm   </t>
  </si>
  <si>
    <t>460560303</t>
  </si>
  <si>
    <t xml:space="preserve">Zásyp rýh ručně šířky 50 cm, hloubky 120 cm, z horniny třídy 3   </t>
  </si>
  <si>
    <t>460600061</t>
  </si>
  <si>
    <t xml:space="preserve">Odvoz suti a vybouraných hmot do 1 km   </t>
  </si>
  <si>
    <t>t</t>
  </si>
  <si>
    <t>460600071</t>
  </si>
  <si>
    <t xml:space="preserve">Příplatek k odvozu suti a vybouraných hmot za každý další 1 km   </t>
  </si>
  <si>
    <t>460620007</t>
  </si>
  <si>
    <t xml:space="preserve">Zatravnění včetně zalití vodou na rovině   </t>
  </si>
  <si>
    <t>005</t>
  </si>
  <si>
    <t>00572470</t>
  </si>
  <si>
    <t xml:space="preserve">osivo směs travní univerzál   </t>
  </si>
  <si>
    <t>460650072</t>
  </si>
  <si>
    <t xml:space="preserve">Zřízení podkladní vrstvy vozovky a chodníku z kameniva obalovaného asfaltem se zhutněním tl do 10 cm   </t>
  </si>
  <si>
    <t>460650134</t>
  </si>
  <si>
    <t xml:space="preserve">Zřízení krytu vozovky a chodníku z litého asfaltu tloušťky do 7cm   </t>
  </si>
  <si>
    <t>460650932</t>
  </si>
  <si>
    <t xml:space="preserve">Kladení dlažby po překopech dlaždice betonové zámkové do lože z kameniva těženého   </t>
  </si>
  <si>
    <t xml:space="preserve">Vedlejší rozpočtové náklady   </t>
  </si>
  <si>
    <t>VRN1</t>
  </si>
  <si>
    <t xml:space="preserve">Průzkumné, geodetické a projektové práce   </t>
  </si>
  <si>
    <t>000</t>
  </si>
  <si>
    <t>013254000</t>
  </si>
  <si>
    <t xml:space="preserve">Dokumentace skutečného provedení stavby   </t>
  </si>
  <si>
    <t xml:space="preserve">Celkem   </t>
  </si>
  <si>
    <t>TSUB, příspěvková organizace,Větrná 2037, 688 01 Uherský Brod</t>
  </si>
  <si>
    <t>Objednatel:   TSUB, příspěvková organizace,Větrná 2037, 688 01 Uherský Brod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</si>
</sst>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;\-#,##0.000"/>
  </numFmts>
  <fonts count="20">
    <font>
      <sz val="8"/>
      <name val="MS Sans Serif"/>
      <charset val="1"/>
    </font>
    <font>
      <sz val="10"/>
      <name val="Arial"/>
      <charset val="110"/>
    </font>
    <font>
      <sz val="8"/>
      <name val="Arial"/>
      <charset val="110"/>
    </font>
    <font>
      <b/>
      <sz val="8"/>
      <name val="Arial"/>
      <family val="2"/>
      <charset val="238"/>
    </font>
    <font>
      <b/>
      <sz val="8"/>
      <name val="Arial CE"/>
      <charset val="110"/>
    </font>
    <font>
      <sz val="8"/>
      <name val="Arial CE"/>
      <charset val="110"/>
    </font>
    <font>
      <sz val="7"/>
      <name val="Arial CE"/>
      <charset val="110"/>
    </font>
    <font>
      <b/>
      <sz val="14"/>
      <name val="Arial"/>
      <family val="2"/>
      <charset val="238"/>
    </font>
    <font>
      <b/>
      <sz val="9"/>
      <name val="Arial"/>
      <family val="2"/>
      <charset val="238"/>
    </font>
    <font>
      <b/>
      <sz val="9"/>
      <name val="Arial CE"/>
      <charset val="110"/>
    </font>
    <font>
      <sz val="9"/>
      <name val="Arial"/>
      <family val="2"/>
      <charset val="238"/>
    </font>
    <font>
      <sz val="9"/>
      <name val="Arial CE"/>
      <charset val="110"/>
    </font>
    <font>
      <b/>
      <sz val="8"/>
      <color indexed="12"/>
      <name val="Arial CE"/>
      <charset val="110"/>
    </font>
    <font>
      <b/>
      <sz val="14"/>
      <name val="Arial CE"/>
      <charset val="110"/>
    </font>
    <font>
      <b/>
      <sz val="11"/>
      <color indexed="18"/>
      <name val="Arial CE"/>
      <charset val="110"/>
    </font>
    <font>
      <b/>
      <sz val="10"/>
      <color indexed="18"/>
      <name val="Arial CE"/>
      <charset val="110"/>
    </font>
    <font>
      <i/>
      <sz val="8"/>
      <color indexed="12"/>
      <name val="Arial CE"/>
      <charset val="110"/>
    </font>
    <font>
      <b/>
      <sz val="11"/>
      <name val="Arial CE"/>
      <charset val="110"/>
    </font>
    <font>
      <sz val="8"/>
      <name val="MS Sans Serif"/>
      <family val="2"/>
      <charset val="238"/>
    </font>
    <font>
      <b/>
      <sz val="8"/>
      <name val="MS Sans Serif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</borders>
  <cellStyleXfs count="1">
    <xf numFmtId="0" fontId="0" fillId="0" borderId="0" applyAlignment="0">
      <alignment vertical="top" wrapText="1"/>
      <protection locked="0"/>
    </xf>
  </cellStyleXfs>
  <cellXfs count="61">
    <xf numFmtId="0" fontId="0" fillId="0" borderId="0" xfId="0" applyAlignment="1">
      <alignment vertical="top"/>
      <protection locked="0"/>
    </xf>
    <xf numFmtId="0" fontId="0" fillId="0" borderId="0" xfId="0" applyFont="1" applyAlignment="1">
      <alignment horizontal="left" vertical="top"/>
      <protection locked="0"/>
    </xf>
    <xf numFmtId="0" fontId="0" fillId="0" borderId="0" xfId="0" applyAlignment="1">
      <alignment horizontal="left" vertical="top"/>
      <protection locked="0"/>
    </xf>
    <xf numFmtId="0" fontId="1" fillId="0" borderId="0" xfId="0" applyFont="1" applyAlignment="1" applyProtection="1">
      <alignment horizontal="left"/>
    </xf>
    <xf numFmtId="0" fontId="5" fillId="0" borderId="0" xfId="0" applyFont="1" applyAlignment="1" applyProtection="1">
      <alignment horizontal="left" vertical="top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alignment horizontal="left" vertical="top"/>
    </xf>
    <xf numFmtId="0" fontId="9" fillId="0" borderId="0" xfId="0" applyFont="1" applyAlignment="1" applyProtection="1">
      <alignment horizontal="left" vertical="top"/>
    </xf>
    <xf numFmtId="0" fontId="10" fillId="0" borderId="0" xfId="0" applyFont="1" applyAlignment="1" applyProtection="1">
      <alignment horizontal="left" vertical="top"/>
    </xf>
    <xf numFmtId="0" fontId="11" fillId="0" borderId="0" xfId="0" applyFont="1" applyAlignment="1" applyProtection="1">
      <alignment horizontal="left" vertical="top"/>
    </xf>
    <xf numFmtId="0" fontId="8" fillId="0" borderId="0" xfId="0" applyFont="1" applyAlignment="1" applyProtection="1">
      <alignment horizontal="left"/>
    </xf>
    <xf numFmtId="0" fontId="9" fillId="0" borderId="0" xfId="0" applyFont="1" applyAlignment="1" applyProtection="1">
      <alignment horizontal="left"/>
    </xf>
    <xf numFmtId="0" fontId="10" fillId="0" borderId="0" xfId="0" applyFont="1" applyAlignment="1" applyProtection="1">
      <alignment horizontal="left"/>
    </xf>
    <xf numFmtId="0" fontId="11" fillId="0" borderId="0" xfId="0" applyFont="1" applyAlignment="1" applyProtection="1">
      <alignment horizontal="left"/>
    </xf>
    <xf numFmtId="0" fontId="2" fillId="0" borderId="0" xfId="0" applyFont="1" applyAlignment="1" applyProtection="1">
      <alignment horizontal="left"/>
    </xf>
    <xf numFmtId="0" fontId="3" fillId="0" borderId="1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left" wrapText="1"/>
    </xf>
    <xf numFmtId="39" fontId="9" fillId="0" borderId="1" xfId="0" applyNumberFormat="1" applyFont="1" applyBorder="1" applyAlignment="1" applyProtection="1">
      <alignment horizontal="right"/>
    </xf>
    <xf numFmtId="39" fontId="9" fillId="0" borderId="2" xfId="0" applyNumberFormat="1" applyFont="1" applyBorder="1" applyAlignment="1" applyProtection="1">
      <alignment horizontal="right"/>
    </xf>
    <xf numFmtId="2" fontId="9" fillId="0" borderId="1" xfId="0" applyNumberFormat="1" applyFont="1" applyBorder="1" applyAlignment="1" applyProtection="1">
      <alignment horizontal="right"/>
    </xf>
    <xf numFmtId="0" fontId="12" fillId="0" borderId="1" xfId="0" applyFont="1" applyBorder="1" applyAlignment="1" applyProtection="1">
      <alignment horizontal="left" wrapText="1"/>
    </xf>
    <xf numFmtId="0" fontId="9" fillId="0" borderId="0" xfId="0" applyFont="1" applyAlignment="1" applyProtection="1">
      <alignment horizontal="left" wrapText="1"/>
    </xf>
    <xf numFmtId="0" fontId="9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horizontal="left" vertical="top"/>
    </xf>
    <xf numFmtId="0" fontId="6" fillId="0" borderId="0" xfId="0" applyFont="1" applyAlignment="1" applyProtection="1">
      <alignment horizontal="left" vertical="top"/>
    </xf>
    <xf numFmtId="0" fontId="5" fillId="0" borderId="3" xfId="0" applyFont="1" applyBorder="1" applyAlignment="1" applyProtection="1">
      <alignment horizontal="center" vertical="center" wrapText="1"/>
    </xf>
    <xf numFmtId="4" fontId="9" fillId="0" borderId="0" xfId="0" applyNumberFormat="1" applyFont="1" applyAlignment="1" applyProtection="1">
      <alignment horizontal="right"/>
    </xf>
    <xf numFmtId="37" fontId="14" fillId="0" borderId="0" xfId="0" applyNumberFormat="1" applyFont="1" applyAlignment="1" applyProtection="1">
      <alignment horizontal="right"/>
    </xf>
    <xf numFmtId="0" fontId="14" fillId="0" borderId="0" xfId="0" applyFont="1" applyAlignment="1" applyProtection="1">
      <alignment horizontal="left" wrapText="1"/>
    </xf>
    <xf numFmtId="164" fontId="14" fillId="0" borderId="0" xfId="0" applyNumberFormat="1" applyFont="1" applyAlignment="1" applyProtection="1">
      <alignment horizontal="right"/>
    </xf>
    <xf numFmtId="39" fontId="14" fillId="0" borderId="0" xfId="0" applyNumberFormat="1" applyFont="1" applyAlignment="1" applyProtection="1">
      <alignment horizontal="right"/>
    </xf>
    <xf numFmtId="37" fontId="15" fillId="0" borderId="0" xfId="0" applyNumberFormat="1" applyFont="1" applyAlignment="1" applyProtection="1">
      <alignment horizontal="right"/>
    </xf>
    <xf numFmtId="0" fontId="15" fillId="0" borderId="0" xfId="0" applyFont="1" applyAlignment="1" applyProtection="1">
      <alignment horizontal="left" wrapText="1"/>
    </xf>
    <xf numFmtId="164" fontId="15" fillId="0" borderId="0" xfId="0" applyNumberFormat="1" applyFont="1" applyAlignment="1" applyProtection="1">
      <alignment horizontal="right"/>
    </xf>
    <xf numFmtId="39" fontId="15" fillId="0" borderId="0" xfId="0" applyNumberFormat="1" applyFont="1" applyAlignment="1" applyProtection="1">
      <alignment horizontal="right"/>
    </xf>
    <xf numFmtId="37" fontId="5" fillId="0" borderId="1" xfId="0" applyNumberFormat="1" applyFont="1" applyBorder="1" applyAlignment="1" applyProtection="1">
      <alignment horizontal="right"/>
    </xf>
    <xf numFmtId="0" fontId="5" fillId="0" borderId="1" xfId="0" applyFont="1" applyBorder="1" applyAlignment="1" applyProtection="1">
      <alignment horizontal="left" wrapText="1"/>
    </xf>
    <xf numFmtId="164" fontId="5" fillId="0" borderId="1" xfId="0" applyNumberFormat="1" applyFont="1" applyBorder="1" applyAlignment="1" applyProtection="1">
      <alignment horizontal="right"/>
    </xf>
    <xf numFmtId="39" fontId="5" fillId="0" borderId="1" xfId="0" applyNumberFormat="1" applyFont="1" applyBorder="1" applyAlignment="1" applyProtection="1">
      <alignment horizontal="right"/>
    </xf>
    <xf numFmtId="37" fontId="16" fillId="0" borderId="1" xfId="0" applyNumberFormat="1" applyFont="1" applyBorder="1" applyAlignment="1" applyProtection="1">
      <alignment horizontal="right"/>
    </xf>
    <xf numFmtId="0" fontId="16" fillId="0" borderId="1" xfId="0" applyFont="1" applyBorder="1" applyAlignment="1" applyProtection="1">
      <alignment horizontal="left" wrapText="1"/>
    </xf>
    <xf numFmtId="164" fontId="16" fillId="0" borderId="1" xfId="0" applyNumberFormat="1" applyFont="1" applyBorder="1" applyAlignment="1" applyProtection="1">
      <alignment horizontal="right"/>
    </xf>
    <xf numFmtId="39" fontId="16" fillId="0" borderId="1" xfId="0" applyNumberFormat="1" applyFont="1" applyBorder="1" applyAlignment="1" applyProtection="1">
      <alignment horizontal="right"/>
    </xf>
    <xf numFmtId="37" fontId="17" fillId="0" borderId="0" xfId="0" applyNumberFormat="1" applyFont="1" applyAlignment="1" applyProtection="1">
      <alignment horizontal="right"/>
    </xf>
    <xf numFmtId="0" fontId="17" fillId="0" borderId="0" xfId="0" applyFont="1" applyAlignment="1" applyProtection="1">
      <alignment horizontal="left" wrapText="1"/>
    </xf>
    <xf numFmtId="164" fontId="17" fillId="0" borderId="0" xfId="0" applyNumberFormat="1" applyFont="1" applyAlignment="1" applyProtection="1">
      <alignment horizontal="right"/>
    </xf>
    <xf numFmtId="39" fontId="17" fillId="0" borderId="0" xfId="0" applyNumberFormat="1" applyFont="1" applyAlignment="1" applyProtection="1">
      <alignment horizontal="right"/>
    </xf>
    <xf numFmtId="39" fontId="5" fillId="2" borderId="1" xfId="0" applyNumberFormat="1" applyFont="1" applyFill="1" applyBorder="1" applyAlignment="1" applyProtection="1">
      <alignment horizontal="right"/>
      <protection locked="0"/>
    </xf>
    <xf numFmtId="39" fontId="16" fillId="2" borderId="1" xfId="0" applyNumberFormat="1" applyFont="1" applyFill="1" applyBorder="1" applyAlignment="1" applyProtection="1">
      <alignment horizontal="right"/>
      <protection locked="0"/>
    </xf>
    <xf numFmtId="0" fontId="11" fillId="0" borderId="0" xfId="0" applyFont="1" applyFill="1" applyAlignment="1" applyProtection="1">
      <alignment horizontal="left"/>
    </xf>
    <xf numFmtId="0" fontId="11" fillId="2" borderId="0" xfId="0" applyFont="1" applyFill="1" applyAlignment="1" applyProtection="1">
      <alignment horizontal="left"/>
      <protection locked="0"/>
    </xf>
    <xf numFmtId="0" fontId="0" fillId="0" borderId="0" xfId="0" applyFont="1" applyAlignment="1" applyProtection="1">
      <alignment horizontal="left" vertical="top"/>
    </xf>
    <xf numFmtId="0" fontId="0" fillId="0" borderId="0" xfId="0" applyAlignment="1" applyProtection="1">
      <alignment horizontal="left" vertical="top"/>
    </xf>
    <xf numFmtId="0" fontId="19" fillId="0" borderId="0" xfId="0" applyFont="1" applyAlignment="1" applyProtection="1">
      <alignment horizontal="left" vertical="top"/>
    </xf>
    <xf numFmtId="0" fontId="0" fillId="0" borderId="0" xfId="0" applyFill="1" applyAlignment="1" applyProtection="1">
      <alignment horizontal="left" vertical="top"/>
    </xf>
    <xf numFmtId="39" fontId="12" fillId="2" borderId="1" xfId="0" applyNumberFormat="1" applyFont="1" applyFill="1" applyBorder="1" applyAlignment="1" applyProtection="1">
      <alignment horizontal="right"/>
      <protection locked="0"/>
    </xf>
    <xf numFmtId="39" fontId="12" fillId="2" borderId="4" xfId="0" applyNumberFormat="1" applyFont="1" applyFill="1" applyBorder="1" applyAlignment="1" applyProtection="1">
      <alignment horizontal="right"/>
      <protection locked="0"/>
    </xf>
    <xf numFmtId="2" fontId="12" fillId="2" borderId="1" xfId="0" applyNumberFormat="1" applyFont="1" applyFill="1" applyBorder="1" applyAlignment="1" applyProtection="1">
      <alignment horizontal="right"/>
      <protection locked="0"/>
    </xf>
    <xf numFmtId="0" fontId="18" fillId="2" borderId="0" xfId="0" applyFont="1" applyFill="1" applyAlignment="1" applyProtection="1">
      <alignment horizontal="left" vertical="top"/>
      <protection locked="0"/>
    </xf>
    <xf numFmtId="0" fontId="7" fillId="0" borderId="0" xfId="0" applyFont="1" applyAlignment="1" applyProtection="1">
      <alignment horizontal="center" vertical="center"/>
    </xf>
    <xf numFmtId="0" fontId="13" fillId="0" borderId="0" xfId="0" applyFont="1" applyAlignment="1" applyProtection="1">
      <alignment horizontal="center" vertic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showGridLines="0" tabSelected="1" view="pageBreakPreview" zoomScale="85" zoomScaleNormal="100" zoomScaleSheetLayoutView="85" workbookViewId="0">
      <selection activeCell="F29" sqref="F29"/>
    </sheetView>
  </sheetViews>
  <sheetFormatPr defaultColWidth="10.6640625" defaultRowHeight="12" customHeight="1"/>
  <cols>
    <col min="1" max="1" width="11.6640625" style="2" customWidth="1"/>
    <col min="2" max="2" width="50" style="2" customWidth="1"/>
    <col min="3" max="3" width="21.83203125" style="2" customWidth="1"/>
    <col min="4" max="4" width="20.5" style="2" customWidth="1"/>
    <col min="5" max="5" width="19.6640625" style="2" customWidth="1"/>
    <col min="6" max="6" width="21.5" style="2" customWidth="1"/>
    <col min="7" max="7" width="13.33203125" style="2" customWidth="1"/>
    <col min="8" max="8" width="17.1640625" style="2" customWidth="1"/>
    <col min="9" max="9" width="15.83203125" style="2" customWidth="1"/>
    <col min="10" max="10" width="14.83203125" style="2" customWidth="1"/>
    <col min="11" max="11" width="15" style="2" customWidth="1"/>
    <col min="12" max="16384" width="10.6640625" style="2"/>
  </cols>
  <sheetData>
    <row r="1" spans="1:12" s="1" customFormat="1" ht="27" customHeight="1">
      <c r="A1" s="59" t="s">
        <v>19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1"/>
    </row>
    <row r="2" spans="1:12" s="1" customFormat="1" ht="6" customHeight="1">
      <c r="A2" s="6"/>
      <c r="B2" s="7"/>
      <c r="C2" s="8"/>
      <c r="D2" s="8"/>
      <c r="E2" s="9"/>
      <c r="F2" s="8"/>
      <c r="G2" s="8"/>
      <c r="H2" s="8"/>
      <c r="I2" s="8"/>
      <c r="J2" s="8"/>
      <c r="K2" s="8"/>
      <c r="L2" s="51"/>
    </row>
    <row r="3" spans="1:12" s="1" customFormat="1" ht="12" customHeight="1">
      <c r="A3" s="10" t="s">
        <v>20</v>
      </c>
      <c r="B3" s="11" t="s">
        <v>21</v>
      </c>
      <c r="C3" s="12"/>
      <c r="D3" s="12"/>
      <c r="E3" s="13"/>
      <c r="F3" s="12"/>
      <c r="G3" s="12"/>
      <c r="H3" s="12"/>
      <c r="I3" s="12"/>
      <c r="J3" s="12"/>
      <c r="K3" s="12"/>
      <c r="L3" s="51"/>
    </row>
    <row r="4" spans="1:12" s="1" customFormat="1" ht="6" customHeight="1">
      <c r="A4" s="6"/>
      <c r="B4" s="7"/>
      <c r="C4" s="8"/>
      <c r="D4" s="8"/>
      <c r="E4" s="9"/>
      <c r="F4" s="8"/>
      <c r="G4" s="8"/>
      <c r="H4" s="8"/>
      <c r="I4" s="8"/>
      <c r="J4" s="8"/>
      <c r="K4" s="8"/>
      <c r="L4" s="51"/>
    </row>
    <row r="5" spans="1:12" s="1" customFormat="1" ht="12" customHeight="1">
      <c r="A5" s="12" t="s">
        <v>22</v>
      </c>
      <c r="B5" s="13" t="s">
        <v>195</v>
      </c>
      <c r="C5" s="12"/>
      <c r="D5" s="12"/>
      <c r="E5" s="13"/>
      <c r="F5" s="12"/>
      <c r="G5" s="12"/>
      <c r="H5" s="12"/>
      <c r="I5" s="5"/>
      <c r="J5" s="12"/>
      <c r="K5" s="12"/>
      <c r="L5" s="51"/>
    </row>
    <row r="6" spans="1:12" s="1" customFormat="1" ht="12" customHeight="1">
      <c r="A6" s="12" t="s">
        <v>23</v>
      </c>
      <c r="B6" s="13"/>
      <c r="C6" s="12"/>
      <c r="D6" s="12"/>
      <c r="E6" s="13"/>
      <c r="F6" s="12"/>
      <c r="G6" s="12"/>
      <c r="H6" s="13" t="s">
        <v>24</v>
      </c>
      <c r="I6" s="13" t="s">
        <v>25</v>
      </c>
      <c r="J6" s="12"/>
      <c r="K6" s="12"/>
      <c r="L6" s="51"/>
    </row>
    <row r="7" spans="1:12" s="1" customFormat="1" ht="12" customHeight="1">
      <c r="A7" s="13" t="s">
        <v>26</v>
      </c>
      <c r="B7" s="13" t="s">
        <v>1</v>
      </c>
      <c r="C7" s="8"/>
      <c r="D7" s="8"/>
      <c r="E7" s="9"/>
      <c r="F7" s="8"/>
      <c r="G7" s="8"/>
      <c r="H7" s="13" t="s">
        <v>27</v>
      </c>
      <c r="I7" s="13" t="s">
        <v>2</v>
      </c>
      <c r="J7" s="8"/>
      <c r="K7" s="8"/>
      <c r="L7" s="51"/>
    </row>
    <row r="8" spans="1:12" s="1" customFormat="1" ht="6" customHeight="1">
      <c r="A8" s="14"/>
      <c r="B8" s="3"/>
      <c r="C8" s="3"/>
      <c r="D8" s="3"/>
      <c r="E8" s="3"/>
      <c r="F8" s="3"/>
      <c r="G8" s="3"/>
      <c r="H8" s="3"/>
      <c r="I8" s="3"/>
      <c r="J8" s="3"/>
      <c r="K8" s="3"/>
      <c r="L8" s="51"/>
    </row>
    <row r="9" spans="1:12" s="1" customFormat="1" ht="23.25" customHeight="1">
      <c r="A9" s="15" t="s">
        <v>28</v>
      </c>
      <c r="B9" s="15" t="s">
        <v>29</v>
      </c>
      <c r="C9" s="15" t="s">
        <v>30</v>
      </c>
      <c r="D9" s="15" t="s">
        <v>31</v>
      </c>
      <c r="E9" s="15" t="s">
        <v>32</v>
      </c>
      <c r="F9" s="15" t="s">
        <v>18</v>
      </c>
      <c r="G9" s="15" t="s">
        <v>33</v>
      </c>
      <c r="H9" s="15" t="s">
        <v>34</v>
      </c>
      <c r="I9" s="15" t="s">
        <v>16</v>
      </c>
      <c r="J9" s="15" t="s">
        <v>35</v>
      </c>
      <c r="K9" s="15" t="s">
        <v>36</v>
      </c>
      <c r="L9" s="51"/>
    </row>
    <row r="10" spans="1:12" s="1" customFormat="1" ht="6" customHeight="1">
      <c r="A10" s="14"/>
      <c r="B10" s="3"/>
      <c r="C10" s="3"/>
      <c r="D10" s="3"/>
      <c r="E10" s="3"/>
      <c r="F10" s="3"/>
      <c r="G10" s="3"/>
      <c r="H10" s="3"/>
      <c r="I10" s="3"/>
      <c r="J10" s="3"/>
      <c r="K10" s="3"/>
      <c r="L10" s="51"/>
    </row>
    <row r="11" spans="1:12" s="1" customFormat="1" ht="24" customHeight="1">
      <c r="A11" s="16" t="s">
        <v>37</v>
      </c>
      <c r="B11" s="16" t="s">
        <v>0</v>
      </c>
      <c r="C11" s="17">
        <v>0</v>
      </c>
      <c r="D11" s="17">
        <v>0</v>
      </c>
      <c r="E11" s="17">
        <v>0</v>
      </c>
      <c r="F11" s="17">
        <v>0</v>
      </c>
      <c r="G11" s="18">
        <v>0</v>
      </c>
      <c r="H11" s="17">
        <v>0</v>
      </c>
      <c r="I11" s="19">
        <v>0</v>
      </c>
      <c r="J11" s="17">
        <v>0</v>
      </c>
      <c r="K11" s="19">
        <v>0</v>
      </c>
      <c r="L11" s="51"/>
    </row>
    <row r="12" spans="1:12" s="1" customFormat="1" ht="12" customHeight="1">
      <c r="A12" s="20" t="s">
        <v>37</v>
      </c>
      <c r="B12" s="20" t="s">
        <v>38</v>
      </c>
      <c r="C12" s="55">
        <f>'01-2018-001 - Rozpočet'!H79</f>
        <v>0</v>
      </c>
      <c r="D12" s="55">
        <v>0</v>
      </c>
      <c r="E12" s="55">
        <f>C12*0.21</f>
        <v>0</v>
      </c>
      <c r="F12" s="55">
        <f>C12+D12+E12</f>
        <v>0</v>
      </c>
      <c r="G12" s="56">
        <v>0</v>
      </c>
      <c r="H12" s="55">
        <f>'01-2018-001 - Rozpočet'!H13+'01-2018-001 - Rozpočet'!H19</f>
        <v>0</v>
      </c>
      <c r="I12" s="57">
        <v>0</v>
      </c>
      <c r="J12" s="55">
        <f>'01-2018-001 - Rozpočet'!H76</f>
        <v>0</v>
      </c>
      <c r="K12" s="57">
        <v>0</v>
      </c>
      <c r="L12" s="51"/>
    </row>
    <row r="13" spans="1:12" s="1" customFormat="1" ht="21" customHeight="1">
      <c r="A13" s="21"/>
      <c r="B13" s="21" t="s">
        <v>39</v>
      </c>
      <c r="C13" s="26">
        <f>C12</f>
        <v>0</v>
      </c>
      <c r="D13" s="26">
        <f t="shared" ref="D13:K13" si="0">D12</f>
        <v>0</v>
      </c>
      <c r="E13" s="26">
        <f t="shared" si="0"/>
        <v>0</v>
      </c>
      <c r="F13" s="26">
        <f t="shared" si="0"/>
        <v>0</v>
      </c>
      <c r="G13" s="26">
        <f t="shared" si="0"/>
        <v>0</v>
      </c>
      <c r="H13" s="26">
        <f t="shared" si="0"/>
        <v>0</v>
      </c>
      <c r="I13" s="26">
        <f t="shared" si="0"/>
        <v>0</v>
      </c>
      <c r="J13" s="26">
        <f t="shared" si="0"/>
        <v>0</v>
      </c>
      <c r="K13" s="26">
        <f t="shared" si="0"/>
        <v>0</v>
      </c>
      <c r="L13" s="51"/>
    </row>
    <row r="14" spans="1:12" ht="12" customHeight="1">
      <c r="A14" s="52"/>
      <c r="B14" s="52"/>
      <c r="C14" s="52"/>
      <c r="D14" s="52"/>
      <c r="E14" s="52"/>
      <c r="F14" s="52"/>
      <c r="G14" s="52"/>
      <c r="H14" s="52"/>
      <c r="I14" s="52"/>
      <c r="J14" s="52"/>
      <c r="K14" s="52"/>
      <c r="L14" s="52"/>
    </row>
    <row r="15" spans="1:12" ht="12" customHeight="1">
      <c r="A15" s="52"/>
      <c r="B15" s="52"/>
      <c r="C15" s="52"/>
      <c r="D15" s="52"/>
      <c r="E15" s="52"/>
      <c r="F15" s="52"/>
      <c r="G15" s="52"/>
      <c r="H15" s="52"/>
      <c r="I15" s="52"/>
      <c r="J15" s="52"/>
      <c r="K15" s="52"/>
      <c r="L15" s="52"/>
    </row>
    <row r="16" spans="1:12" ht="12" customHeight="1">
      <c r="A16" s="52"/>
      <c r="B16" s="52"/>
      <c r="C16" s="52"/>
      <c r="D16" s="52"/>
      <c r="E16" s="52"/>
      <c r="F16" s="52"/>
      <c r="G16" s="52"/>
      <c r="H16" s="52"/>
      <c r="I16" s="52"/>
      <c r="J16" s="52"/>
      <c r="K16" s="52"/>
      <c r="L16" s="52"/>
    </row>
    <row r="17" spans="1:12" ht="12" customHeight="1">
      <c r="A17" s="53" t="s">
        <v>23</v>
      </c>
      <c r="B17" s="58"/>
      <c r="C17" s="54"/>
      <c r="D17" s="54"/>
      <c r="E17" s="54"/>
      <c r="F17" s="54"/>
      <c r="G17" s="52"/>
      <c r="H17" s="52"/>
      <c r="I17" s="52"/>
      <c r="J17" s="52"/>
      <c r="K17" s="52"/>
      <c r="L17" s="52"/>
    </row>
    <row r="18" spans="1:12" ht="12" customHeight="1">
      <c r="A18" s="52"/>
      <c r="B18" s="52"/>
      <c r="C18" s="52"/>
      <c r="D18" s="52"/>
      <c r="E18" s="52"/>
      <c r="F18" s="52"/>
      <c r="G18" s="52"/>
      <c r="H18" s="52"/>
      <c r="I18" s="52"/>
      <c r="J18" s="52"/>
      <c r="K18" s="52"/>
      <c r="L18" s="52"/>
    </row>
  </sheetData>
  <sheetProtection password="9E5B" sheet="1"/>
  <mergeCells count="1">
    <mergeCell ref="A1:K1"/>
  </mergeCells>
  <printOptions headings="1" gridLines="1"/>
  <pageMargins left="0.78740157499999996" right="0.78740157499999996" top="0.984251969" bottom="0" header="0" footer="0"/>
  <pageSetup paperSize="9" scale="45" orientation="landscape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9"/>
  <sheetViews>
    <sheetView showGridLines="0" view="pageBreakPreview" zoomScale="115" zoomScaleNormal="100" zoomScaleSheetLayoutView="115" workbookViewId="0">
      <selection activeCell="F15" sqref="F15"/>
    </sheetView>
  </sheetViews>
  <sheetFormatPr defaultColWidth="10.6640625" defaultRowHeight="12" customHeight="1"/>
  <cols>
    <col min="1" max="1" width="7" style="2" customWidth="1"/>
    <col min="2" max="2" width="8.6640625" style="2" customWidth="1"/>
    <col min="3" max="3" width="15.5" style="2" customWidth="1"/>
    <col min="4" max="4" width="46.83203125" style="2" customWidth="1"/>
    <col min="5" max="5" width="5.5" style="2" customWidth="1"/>
    <col min="6" max="6" width="11.1640625" style="2" customWidth="1"/>
    <col min="7" max="7" width="13.33203125" style="2" customWidth="1"/>
    <col min="8" max="8" width="21.1640625" style="2" customWidth="1"/>
    <col min="9" max="16384" width="10.6640625" style="2"/>
  </cols>
  <sheetData>
    <row r="1" spans="1:8" s="1" customFormat="1" ht="27" customHeight="1">
      <c r="A1" s="60" t="s">
        <v>40</v>
      </c>
      <c r="B1" s="60"/>
      <c r="C1" s="60"/>
      <c r="D1" s="60"/>
      <c r="E1" s="60"/>
      <c r="F1" s="60"/>
      <c r="G1" s="60"/>
      <c r="H1" s="60"/>
    </row>
    <row r="2" spans="1:8" s="1" customFormat="1" ht="12" customHeight="1">
      <c r="A2" s="11" t="s">
        <v>41</v>
      </c>
      <c r="B2" s="11"/>
      <c r="C2" s="11"/>
      <c r="D2" s="11"/>
      <c r="E2" s="11"/>
      <c r="F2" s="11"/>
      <c r="G2" s="11"/>
      <c r="H2" s="11"/>
    </row>
    <row r="3" spans="1:8" s="1" customFormat="1" ht="12" customHeight="1">
      <c r="A3" s="11" t="s">
        <v>42</v>
      </c>
      <c r="B3" s="11"/>
      <c r="C3" s="11"/>
      <c r="D3" s="11"/>
      <c r="E3" s="11"/>
      <c r="F3" s="11"/>
      <c r="G3" s="11"/>
      <c r="H3" s="11"/>
    </row>
    <row r="4" spans="1:8" s="1" customFormat="1" ht="12.75" customHeight="1">
      <c r="A4" s="22"/>
      <c r="B4" s="11"/>
      <c r="C4" s="22"/>
      <c r="D4" s="11"/>
      <c r="E4" s="11"/>
      <c r="F4" s="11"/>
      <c r="G4" s="11"/>
      <c r="H4" s="11"/>
    </row>
    <row r="5" spans="1:8" s="1" customFormat="1" ht="6" customHeight="1">
      <c r="A5" s="23"/>
      <c r="B5" s="4"/>
      <c r="C5" s="23"/>
      <c r="D5" s="4"/>
      <c r="E5" s="4"/>
      <c r="F5" s="4"/>
      <c r="G5" s="24"/>
      <c r="H5" s="24"/>
    </row>
    <row r="6" spans="1:8" s="1" customFormat="1" ht="12" customHeight="1">
      <c r="A6" s="13" t="s">
        <v>196</v>
      </c>
      <c r="B6" s="13"/>
      <c r="C6" s="13"/>
      <c r="D6" s="13"/>
      <c r="E6" s="13"/>
      <c r="F6" s="13"/>
      <c r="G6" s="13"/>
      <c r="H6" s="13"/>
    </row>
    <row r="7" spans="1:8" s="1" customFormat="1" ht="12.75" customHeight="1">
      <c r="A7" s="49" t="s">
        <v>43</v>
      </c>
      <c r="B7" s="49"/>
      <c r="C7" s="50"/>
      <c r="D7" s="50"/>
      <c r="E7" s="13"/>
      <c r="F7" s="13"/>
      <c r="G7" s="13" t="s">
        <v>44</v>
      </c>
      <c r="H7" s="13"/>
    </row>
    <row r="8" spans="1:8" s="1" customFormat="1" ht="12.75" customHeight="1">
      <c r="A8" s="13" t="s">
        <v>45</v>
      </c>
      <c r="B8" s="9"/>
      <c r="C8" s="9"/>
      <c r="D8" s="9"/>
      <c r="E8" s="9"/>
      <c r="F8" s="9"/>
      <c r="G8" s="13" t="s">
        <v>46</v>
      </c>
      <c r="H8" s="9"/>
    </row>
    <row r="9" spans="1:8" s="1" customFormat="1" ht="12.75" hidden="1" customHeight="1">
      <c r="A9" s="5"/>
      <c r="B9" s="5"/>
      <c r="C9" s="5"/>
      <c r="D9" s="5"/>
      <c r="E9" s="5"/>
      <c r="F9" s="5"/>
      <c r="G9" s="5"/>
      <c r="H9" s="5"/>
    </row>
    <row r="10" spans="1:8" s="1" customFormat="1" ht="24.75" customHeight="1">
      <c r="A10" s="25" t="s">
        <v>47</v>
      </c>
      <c r="B10" s="25" t="s">
        <v>48</v>
      </c>
      <c r="C10" s="25" t="s">
        <v>49</v>
      </c>
      <c r="D10" s="25" t="s">
        <v>50</v>
      </c>
      <c r="E10" s="25" t="s">
        <v>51</v>
      </c>
      <c r="F10" s="25" t="s">
        <v>52</v>
      </c>
      <c r="G10" s="25" t="s">
        <v>53</v>
      </c>
      <c r="H10" s="25" t="s">
        <v>54</v>
      </c>
    </row>
    <row r="11" spans="1:8" s="1" customFormat="1" ht="12.75" hidden="1" customHeight="1">
      <c r="A11" s="25" t="s">
        <v>3</v>
      </c>
      <c r="B11" s="25" t="s">
        <v>5</v>
      </c>
      <c r="C11" s="25" t="s">
        <v>7</v>
      </c>
      <c r="D11" s="25" t="s">
        <v>10</v>
      </c>
      <c r="E11" s="25" t="s">
        <v>12</v>
      </c>
      <c r="F11" s="25" t="s">
        <v>13</v>
      </c>
      <c r="G11" s="25" t="s">
        <v>14</v>
      </c>
      <c r="H11" s="25" t="s">
        <v>4</v>
      </c>
    </row>
    <row r="12" spans="1:8" s="1" customFormat="1" ht="0.75" customHeight="1">
      <c r="A12" s="5"/>
      <c r="B12" s="5"/>
      <c r="C12" s="5"/>
      <c r="D12" s="5"/>
      <c r="E12" s="5"/>
      <c r="F12" s="5"/>
      <c r="G12" s="5"/>
      <c r="H12" s="5"/>
    </row>
    <row r="13" spans="1:8" s="1" customFormat="1" ht="30" customHeight="1">
      <c r="A13" s="27"/>
      <c r="B13" s="28"/>
      <c r="C13" s="28" t="s">
        <v>8</v>
      </c>
      <c r="D13" s="28" t="s">
        <v>55</v>
      </c>
      <c r="E13" s="28"/>
      <c r="F13" s="29"/>
      <c r="G13" s="30"/>
      <c r="H13" s="30">
        <f>H14</f>
        <v>0</v>
      </c>
    </row>
    <row r="14" spans="1:8" s="1" customFormat="1" ht="27.75" customHeight="1">
      <c r="A14" s="31"/>
      <c r="B14" s="32"/>
      <c r="C14" s="32" t="s">
        <v>56</v>
      </c>
      <c r="D14" s="32" t="s">
        <v>57</v>
      </c>
      <c r="E14" s="32"/>
      <c r="F14" s="33"/>
      <c r="G14" s="34"/>
      <c r="H14" s="34">
        <f>SUM(H15:H18)</f>
        <v>0</v>
      </c>
    </row>
    <row r="15" spans="1:8" s="1" customFormat="1" ht="24" customHeight="1">
      <c r="A15" s="35">
        <v>16</v>
      </c>
      <c r="B15" s="36" t="s">
        <v>56</v>
      </c>
      <c r="C15" s="36" t="s">
        <v>58</v>
      </c>
      <c r="D15" s="36" t="s">
        <v>59</v>
      </c>
      <c r="E15" s="36" t="s">
        <v>60</v>
      </c>
      <c r="F15" s="37">
        <v>523</v>
      </c>
      <c r="G15" s="47">
        <v>0</v>
      </c>
      <c r="H15" s="38">
        <f>F15*G15</f>
        <v>0</v>
      </c>
    </row>
    <row r="16" spans="1:8" s="1" customFormat="1" ht="24" customHeight="1">
      <c r="A16" s="35">
        <v>29</v>
      </c>
      <c r="B16" s="36" t="s">
        <v>56</v>
      </c>
      <c r="C16" s="36" t="s">
        <v>61</v>
      </c>
      <c r="D16" s="36" t="s">
        <v>62</v>
      </c>
      <c r="E16" s="36" t="s">
        <v>63</v>
      </c>
      <c r="F16" s="37">
        <v>11</v>
      </c>
      <c r="G16" s="47">
        <v>0</v>
      </c>
      <c r="H16" s="38">
        <f>F16*G16</f>
        <v>0</v>
      </c>
    </row>
    <row r="17" spans="1:8" s="1" customFormat="1" ht="24" customHeight="1">
      <c r="A17" s="35">
        <v>23</v>
      </c>
      <c r="B17" s="36" t="s">
        <v>56</v>
      </c>
      <c r="C17" s="36" t="s">
        <v>64</v>
      </c>
      <c r="D17" s="36" t="s">
        <v>65</v>
      </c>
      <c r="E17" s="36" t="s">
        <v>63</v>
      </c>
      <c r="F17" s="37">
        <v>11</v>
      </c>
      <c r="G17" s="47">
        <v>0</v>
      </c>
      <c r="H17" s="38">
        <f>F17*G17</f>
        <v>0</v>
      </c>
    </row>
    <row r="18" spans="1:8" s="1" customFormat="1" ht="24" customHeight="1">
      <c r="A18" s="35">
        <v>48</v>
      </c>
      <c r="B18" s="36" t="s">
        <v>56</v>
      </c>
      <c r="C18" s="36" t="s">
        <v>66</v>
      </c>
      <c r="D18" s="36" t="s">
        <v>67</v>
      </c>
      <c r="E18" s="36" t="s">
        <v>63</v>
      </c>
      <c r="F18" s="37">
        <v>1</v>
      </c>
      <c r="G18" s="47">
        <v>0</v>
      </c>
      <c r="H18" s="38">
        <f>F18*G18</f>
        <v>0</v>
      </c>
    </row>
    <row r="19" spans="1:8" s="1" customFormat="1" ht="30" customHeight="1">
      <c r="A19" s="27"/>
      <c r="B19" s="28"/>
      <c r="C19" s="28" t="s">
        <v>68</v>
      </c>
      <c r="D19" s="28" t="s">
        <v>69</v>
      </c>
      <c r="E19" s="28"/>
      <c r="F19" s="29"/>
      <c r="G19" s="30"/>
      <c r="H19" s="30">
        <f>H20+H40</f>
        <v>0</v>
      </c>
    </row>
    <row r="20" spans="1:8" s="1" customFormat="1" ht="27.75" customHeight="1">
      <c r="A20" s="31"/>
      <c r="B20" s="32"/>
      <c r="C20" s="32" t="s">
        <v>70</v>
      </c>
      <c r="D20" s="32" t="s">
        <v>71</v>
      </c>
      <c r="E20" s="32"/>
      <c r="F20" s="33"/>
      <c r="G20" s="34"/>
      <c r="H20" s="34">
        <f>SUM(H21:H39)</f>
        <v>0</v>
      </c>
    </row>
    <row r="21" spans="1:8" s="1" customFormat="1" ht="12.75" customHeight="1">
      <c r="A21" s="35">
        <v>47</v>
      </c>
      <c r="B21" s="36" t="s">
        <v>72</v>
      </c>
      <c r="C21" s="36" t="s">
        <v>73</v>
      </c>
      <c r="D21" s="36" t="s">
        <v>74</v>
      </c>
      <c r="E21" s="36" t="s">
        <v>60</v>
      </c>
      <c r="F21" s="37">
        <v>8</v>
      </c>
      <c r="G21" s="47">
        <v>0</v>
      </c>
      <c r="H21" s="38">
        <f t="shared" ref="H21:H39" si="0">F21*G21</f>
        <v>0</v>
      </c>
    </row>
    <row r="22" spans="1:8" s="1" customFormat="1" ht="24" customHeight="1">
      <c r="A22" s="39">
        <v>53</v>
      </c>
      <c r="B22" s="40"/>
      <c r="C22" s="40" t="s">
        <v>17</v>
      </c>
      <c r="D22" s="40" t="s">
        <v>75</v>
      </c>
      <c r="E22" s="40" t="s">
        <v>63</v>
      </c>
      <c r="F22" s="41">
        <v>11</v>
      </c>
      <c r="G22" s="48">
        <v>0</v>
      </c>
      <c r="H22" s="42">
        <f t="shared" si="0"/>
        <v>0</v>
      </c>
    </row>
    <row r="23" spans="1:8" s="1" customFormat="1" ht="24" customHeight="1">
      <c r="A23" s="39">
        <v>54</v>
      </c>
      <c r="B23" s="40"/>
      <c r="C23" s="40" t="s">
        <v>76</v>
      </c>
      <c r="D23" s="40" t="s">
        <v>77</v>
      </c>
      <c r="E23" s="40" t="s">
        <v>63</v>
      </c>
      <c r="F23" s="41">
        <v>1</v>
      </c>
      <c r="G23" s="48">
        <v>0</v>
      </c>
      <c r="H23" s="42">
        <f t="shared" si="0"/>
        <v>0</v>
      </c>
    </row>
    <row r="24" spans="1:8" s="1" customFormat="1" ht="24" customHeight="1">
      <c r="A24" s="39">
        <v>55</v>
      </c>
      <c r="B24" s="40"/>
      <c r="C24" s="40" t="s">
        <v>78</v>
      </c>
      <c r="D24" s="40" t="s">
        <v>79</v>
      </c>
      <c r="E24" s="40" t="s">
        <v>63</v>
      </c>
      <c r="F24" s="41">
        <v>1</v>
      </c>
      <c r="G24" s="48">
        <v>0</v>
      </c>
      <c r="H24" s="42">
        <f t="shared" si="0"/>
        <v>0</v>
      </c>
    </row>
    <row r="25" spans="1:8" s="1" customFormat="1" ht="24" customHeight="1">
      <c r="A25" s="35">
        <v>15</v>
      </c>
      <c r="B25" s="36" t="s">
        <v>72</v>
      </c>
      <c r="C25" s="36" t="s">
        <v>80</v>
      </c>
      <c r="D25" s="36" t="s">
        <v>81</v>
      </c>
      <c r="E25" s="36" t="s">
        <v>63</v>
      </c>
      <c r="F25" s="37">
        <v>22</v>
      </c>
      <c r="G25" s="47">
        <v>0</v>
      </c>
      <c r="H25" s="38">
        <f t="shared" si="0"/>
        <v>0</v>
      </c>
    </row>
    <row r="26" spans="1:8" s="1" customFormat="1" ht="24" customHeight="1">
      <c r="A26" s="35">
        <v>17</v>
      </c>
      <c r="B26" s="36" t="s">
        <v>72</v>
      </c>
      <c r="C26" s="36" t="s">
        <v>82</v>
      </c>
      <c r="D26" s="36" t="s">
        <v>83</v>
      </c>
      <c r="E26" s="36" t="s">
        <v>63</v>
      </c>
      <c r="F26" s="37">
        <v>22</v>
      </c>
      <c r="G26" s="47">
        <v>0</v>
      </c>
      <c r="H26" s="38">
        <f t="shared" si="0"/>
        <v>0</v>
      </c>
    </row>
    <row r="27" spans="1:8" s="1" customFormat="1" ht="33.75" customHeight="1">
      <c r="A27" s="39">
        <v>18</v>
      </c>
      <c r="B27" s="40"/>
      <c r="C27" s="40" t="s">
        <v>5</v>
      </c>
      <c r="D27" s="40" t="s">
        <v>84</v>
      </c>
      <c r="E27" s="40" t="s">
        <v>63</v>
      </c>
      <c r="F27" s="41">
        <v>11</v>
      </c>
      <c r="G27" s="48">
        <v>0</v>
      </c>
      <c r="H27" s="42">
        <f t="shared" si="0"/>
        <v>0</v>
      </c>
    </row>
    <row r="28" spans="1:8" s="1" customFormat="1" ht="24" customHeight="1">
      <c r="A28" s="35">
        <v>12</v>
      </c>
      <c r="B28" s="36" t="s">
        <v>72</v>
      </c>
      <c r="C28" s="36" t="s">
        <v>85</v>
      </c>
      <c r="D28" s="36" t="s">
        <v>86</v>
      </c>
      <c r="E28" s="36" t="s">
        <v>63</v>
      </c>
      <c r="F28" s="37">
        <v>2</v>
      </c>
      <c r="G28" s="47">
        <v>0</v>
      </c>
      <c r="H28" s="38">
        <f t="shared" si="0"/>
        <v>0</v>
      </c>
    </row>
    <row r="29" spans="1:8" s="1" customFormat="1" ht="24" customHeight="1">
      <c r="A29" s="35">
        <v>19</v>
      </c>
      <c r="B29" s="36" t="s">
        <v>72</v>
      </c>
      <c r="C29" s="36" t="s">
        <v>87</v>
      </c>
      <c r="D29" s="36" t="s">
        <v>88</v>
      </c>
      <c r="E29" s="36" t="s">
        <v>63</v>
      </c>
      <c r="F29" s="37">
        <v>11</v>
      </c>
      <c r="G29" s="47">
        <v>0</v>
      </c>
      <c r="H29" s="38">
        <f t="shared" si="0"/>
        <v>0</v>
      </c>
    </row>
    <row r="30" spans="1:8" s="1" customFormat="1" ht="12.75" customHeight="1">
      <c r="A30" s="35">
        <v>28</v>
      </c>
      <c r="B30" s="36" t="s">
        <v>72</v>
      </c>
      <c r="C30" s="36" t="s">
        <v>89</v>
      </c>
      <c r="D30" s="36" t="s">
        <v>90</v>
      </c>
      <c r="E30" s="36" t="s">
        <v>63</v>
      </c>
      <c r="F30" s="37">
        <v>11</v>
      </c>
      <c r="G30" s="47">
        <v>0</v>
      </c>
      <c r="H30" s="38">
        <f t="shared" si="0"/>
        <v>0</v>
      </c>
    </row>
    <row r="31" spans="1:8" s="1" customFormat="1" ht="24" customHeight="1">
      <c r="A31" s="35">
        <v>20</v>
      </c>
      <c r="B31" s="36" t="s">
        <v>72</v>
      </c>
      <c r="C31" s="36" t="s">
        <v>91</v>
      </c>
      <c r="D31" s="36" t="s">
        <v>92</v>
      </c>
      <c r="E31" s="36" t="s">
        <v>63</v>
      </c>
      <c r="F31" s="37">
        <v>11</v>
      </c>
      <c r="G31" s="47">
        <v>0</v>
      </c>
      <c r="H31" s="38">
        <f t="shared" si="0"/>
        <v>0</v>
      </c>
    </row>
    <row r="32" spans="1:8" s="1" customFormat="1" ht="24" customHeight="1">
      <c r="A32" s="39">
        <v>21</v>
      </c>
      <c r="B32" s="40"/>
      <c r="C32" s="40" t="s">
        <v>7</v>
      </c>
      <c r="D32" s="40" t="s">
        <v>93</v>
      </c>
      <c r="E32" s="40" t="s">
        <v>63</v>
      </c>
      <c r="F32" s="41">
        <v>10</v>
      </c>
      <c r="G32" s="48">
        <v>0</v>
      </c>
      <c r="H32" s="42">
        <f t="shared" si="0"/>
        <v>0</v>
      </c>
    </row>
    <row r="33" spans="1:8" s="1" customFormat="1" ht="12.75" customHeight="1">
      <c r="A33" s="39">
        <v>22</v>
      </c>
      <c r="B33" s="40"/>
      <c r="C33" s="40" t="s">
        <v>10</v>
      </c>
      <c r="D33" s="40" t="s">
        <v>94</v>
      </c>
      <c r="E33" s="40" t="s">
        <v>63</v>
      </c>
      <c r="F33" s="41">
        <v>1</v>
      </c>
      <c r="G33" s="48">
        <v>0</v>
      </c>
      <c r="H33" s="42">
        <f t="shared" si="0"/>
        <v>0</v>
      </c>
    </row>
    <row r="34" spans="1:8" s="1" customFormat="1" ht="12.75" customHeight="1">
      <c r="A34" s="35">
        <v>27</v>
      </c>
      <c r="B34" s="36" t="s">
        <v>72</v>
      </c>
      <c r="C34" s="36" t="s">
        <v>95</v>
      </c>
      <c r="D34" s="36" t="s">
        <v>96</v>
      </c>
      <c r="E34" s="36" t="s">
        <v>63</v>
      </c>
      <c r="F34" s="37">
        <v>11</v>
      </c>
      <c r="G34" s="47">
        <v>0</v>
      </c>
      <c r="H34" s="38">
        <f t="shared" si="0"/>
        <v>0</v>
      </c>
    </row>
    <row r="35" spans="1:8" s="1" customFormat="1" ht="12.75" customHeight="1">
      <c r="A35" s="39">
        <v>49</v>
      </c>
      <c r="B35" s="40"/>
      <c r="C35" s="40" t="s">
        <v>13</v>
      </c>
      <c r="D35" s="40" t="s">
        <v>97</v>
      </c>
      <c r="E35" s="40" t="s">
        <v>63</v>
      </c>
      <c r="F35" s="41">
        <v>30</v>
      </c>
      <c r="G35" s="48">
        <v>0</v>
      </c>
      <c r="H35" s="42">
        <f t="shared" si="0"/>
        <v>0</v>
      </c>
    </row>
    <row r="36" spans="1:8" s="1" customFormat="1" ht="24" customHeight="1">
      <c r="A36" s="39">
        <v>50</v>
      </c>
      <c r="B36" s="40"/>
      <c r="C36" s="40" t="s">
        <v>4</v>
      </c>
      <c r="D36" s="40" t="s">
        <v>98</v>
      </c>
      <c r="E36" s="40" t="s">
        <v>63</v>
      </c>
      <c r="F36" s="41">
        <v>11</v>
      </c>
      <c r="G36" s="48">
        <v>0</v>
      </c>
      <c r="H36" s="42">
        <f t="shared" si="0"/>
        <v>0</v>
      </c>
    </row>
    <row r="37" spans="1:8" s="1" customFormat="1" ht="33.75" customHeight="1">
      <c r="A37" s="35">
        <v>32</v>
      </c>
      <c r="B37" s="36" t="s">
        <v>72</v>
      </c>
      <c r="C37" s="36" t="s">
        <v>99</v>
      </c>
      <c r="D37" s="36" t="s">
        <v>100</v>
      </c>
      <c r="E37" s="36" t="s">
        <v>60</v>
      </c>
      <c r="F37" s="37">
        <v>525</v>
      </c>
      <c r="G37" s="47">
        <v>0</v>
      </c>
      <c r="H37" s="38">
        <f t="shared" si="0"/>
        <v>0</v>
      </c>
    </row>
    <row r="38" spans="1:8" s="1" customFormat="1" ht="24" customHeight="1">
      <c r="A38" s="35">
        <v>33</v>
      </c>
      <c r="B38" s="36" t="s">
        <v>72</v>
      </c>
      <c r="C38" s="36" t="s">
        <v>101</v>
      </c>
      <c r="D38" s="36" t="s">
        <v>102</v>
      </c>
      <c r="E38" s="36" t="s">
        <v>60</v>
      </c>
      <c r="F38" s="37">
        <v>45</v>
      </c>
      <c r="G38" s="47">
        <v>0</v>
      </c>
      <c r="H38" s="38">
        <f t="shared" si="0"/>
        <v>0</v>
      </c>
    </row>
    <row r="39" spans="1:8" s="1" customFormat="1" ht="24" customHeight="1">
      <c r="A39" s="35">
        <v>51</v>
      </c>
      <c r="B39" s="36" t="s">
        <v>103</v>
      </c>
      <c r="C39" s="36" t="s">
        <v>6</v>
      </c>
      <c r="D39" s="36" t="s">
        <v>104</v>
      </c>
      <c r="E39" s="36"/>
      <c r="F39" s="37">
        <v>41</v>
      </c>
      <c r="G39" s="47">
        <v>0</v>
      </c>
      <c r="H39" s="38">
        <f t="shared" si="0"/>
        <v>0</v>
      </c>
    </row>
    <row r="40" spans="1:8" s="1" customFormat="1" ht="27.75" customHeight="1">
      <c r="A40" s="31"/>
      <c r="B40" s="32"/>
      <c r="C40" s="32" t="s">
        <v>105</v>
      </c>
      <c r="D40" s="32" t="s">
        <v>106</v>
      </c>
      <c r="E40" s="32"/>
      <c r="F40" s="33"/>
      <c r="G40" s="34"/>
      <c r="H40" s="34">
        <f>SUM(H41:H75)</f>
        <v>0</v>
      </c>
    </row>
    <row r="41" spans="1:8" s="1" customFormat="1" ht="12.75" customHeight="1">
      <c r="A41" s="35">
        <v>62</v>
      </c>
      <c r="B41" s="36" t="s">
        <v>103</v>
      </c>
      <c r="C41" s="36" t="s">
        <v>11</v>
      </c>
      <c r="D41" s="36" t="s">
        <v>107</v>
      </c>
      <c r="E41" s="36" t="s">
        <v>108</v>
      </c>
      <c r="F41" s="37">
        <v>15</v>
      </c>
      <c r="G41" s="47">
        <v>0</v>
      </c>
      <c r="H41" s="38">
        <f>F41*G41</f>
        <v>0</v>
      </c>
    </row>
    <row r="42" spans="1:8" s="1" customFormat="1" ht="12.75" customHeight="1">
      <c r="A42" s="35">
        <v>63</v>
      </c>
      <c r="B42" s="36" t="s">
        <v>103</v>
      </c>
      <c r="C42" s="36" t="s">
        <v>15</v>
      </c>
      <c r="D42" s="36" t="s">
        <v>109</v>
      </c>
      <c r="E42" s="36" t="s">
        <v>108</v>
      </c>
      <c r="F42" s="37">
        <v>20</v>
      </c>
      <c r="G42" s="47">
        <v>0</v>
      </c>
      <c r="H42" s="38">
        <f t="shared" ref="H42:H48" si="1">F42*G42</f>
        <v>0</v>
      </c>
    </row>
    <row r="43" spans="1:8" s="1" customFormat="1" ht="24" customHeight="1">
      <c r="A43" s="35">
        <v>24</v>
      </c>
      <c r="B43" s="36" t="s">
        <v>110</v>
      </c>
      <c r="C43" s="36" t="s">
        <v>111</v>
      </c>
      <c r="D43" s="36" t="s">
        <v>112</v>
      </c>
      <c r="E43" s="36" t="s">
        <v>113</v>
      </c>
      <c r="F43" s="37">
        <v>0.47199999999999998</v>
      </c>
      <c r="G43" s="47">
        <v>0</v>
      </c>
      <c r="H43" s="38">
        <f t="shared" si="1"/>
        <v>0</v>
      </c>
    </row>
    <row r="44" spans="1:8" s="1" customFormat="1" ht="12.75" customHeight="1">
      <c r="A44" s="35">
        <v>25</v>
      </c>
      <c r="B44" s="36" t="s">
        <v>110</v>
      </c>
      <c r="C44" s="36" t="s">
        <v>114</v>
      </c>
      <c r="D44" s="36" t="s">
        <v>115</v>
      </c>
      <c r="E44" s="36" t="s">
        <v>113</v>
      </c>
      <c r="F44" s="37">
        <v>0.47199999999999998</v>
      </c>
      <c r="G44" s="47">
        <v>0</v>
      </c>
      <c r="H44" s="38">
        <f t="shared" si="1"/>
        <v>0</v>
      </c>
    </row>
    <row r="45" spans="1:8" s="1" customFormat="1" ht="24" customHeight="1">
      <c r="A45" s="35">
        <v>38</v>
      </c>
      <c r="B45" s="36" t="s">
        <v>110</v>
      </c>
      <c r="C45" s="36" t="s">
        <v>116</v>
      </c>
      <c r="D45" s="36" t="s">
        <v>117</v>
      </c>
      <c r="E45" s="36" t="s">
        <v>118</v>
      </c>
      <c r="F45" s="37">
        <v>45</v>
      </c>
      <c r="G45" s="47">
        <v>0</v>
      </c>
      <c r="H45" s="38">
        <f t="shared" si="1"/>
        <v>0</v>
      </c>
    </row>
    <row r="46" spans="1:8" s="1" customFormat="1" ht="24" customHeight="1">
      <c r="A46" s="35">
        <v>44</v>
      </c>
      <c r="B46" s="36" t="s">
        <v>110</v>
      </c>
      <c r="C46" s="36" t="s">
        <v>119</v>
      </c>
      <c r="D46" s="36" t="s">
        <v>120</v>
      </c>
      <c r="E46" s="36" t="s">
        <v>118</v>
      </c>
      <c r="F46" s="37">
        <v>7</v>
      </c>
      <c r="G46" s="47">
        <v>0</v>
      </c>
      <c r="H46" s="38">
        <f t="shared" si="1"/>
        <v>0</v>
      </c>
    </row>
    <row r="47" spans="1:8" s="1" customFormat="1" ht="24" customHeight="1">
      <c r="A47" s="35">
        <v>26</v>
      </c>
      <c r="B47" s="36" t="s">
        <v>110</v>
      </c>
      <c r="C47" s="36" t="s">
        <v>121</v>
      </c>
      <c r="D47" s="36" t="s">
        <v>122</v>
      </c>
      <c r="E47" s="36" t="s">
        <v>63</v>
      </c>
      <c r="F47" s="37">
        <v>11</v>
      </c>
      <c r="G47" s="47">
        <v>0</v>
      </c>
      <c r="H47" s="38">
        <f t="shared" si="1"/>
        <v>0</v>
      </c>
    </row>
    <row r="48" spans="1:8" s="1" customFormat="1" ht="24" customHeight="1">
      <c r="A48" s="35">
        <v>30</v>
      </c>
      <c r="B48" s="36" t="s">
        <v>110</v>
      </c>
      <c r="C48" s="36" t="s">
        <v>123</v>
      </c>
      <c r="D48" s="36" t="s">
        <v>124</v>
      </c>
      <c r="E48" s="36" t="s">
        <v>125</v>
      </c>
      <c r="F48" s="37">
        <v>0.5</v>
      </c>
      <c r="G48" s="47">
        <v>0</v>
      </c>
      <c r="H48" s="38">
        <f t="shared" si="1"/>
        <v>0</v>
      </c>
    </row>
    <row r="49" spans="1:8" s="1" customFormat="1" ht="12.75" customHeight="1">
      <c r="A49" s="39">
        <v>31</v>
      </c>
      <c r="B49" s="40" t="s">
        <v>126</v>
      </c>
      <c r="C49" s="40" t="s">
        <v>127</v>
      </c>
      <c r="D49" s="40" t="s">
        <v>128</v>
      </c>
      <c r="E49" s="40" t="s">
        <v>129</v>
      </c>
      <c r="F49" s="41">
        <v>500</v>
      </c>
      <c r="G49" s="48">
        <v>0</v>
      </c>
      <c r="H49" s="42">
        <f t="shared" ref="H49:H75" si="2">F49*G49</f>
        <v>0</v>
      </c>
    </row>
    <row r="50" spans="1:8" s="1" customFormat="1" ht="12.75" customHeight="1">
      <c r="A50" s="39">
        <v>34</v>
      </c>
      <c r="B50" s="40" t="s">
        <v>126</v>
      </c>
      <c r="C50" s="40" t="s">
        <v>130</v>
      </c>
      <c r="D50" s="40" t="s">
        <v>131</v>
      </c>
      <c r="E50" s="40" t="s">
        <v>129</v>
      </c>
      <c r="F50" s="41">
        <v>18</v>
      </c>
      <c r="G50" s="48">
        <v>0</v>
      </c>
      <c r="H50" s="42">
        <f t="shared" si="2"/>
        <v>0</v>
      </c>
    </row>
    <row r="51" spans="1:8" s="1" customFormat="1" ht="24" customHeight="1">
      <c r="A51" s="39">
        <v>35</v>
      </c>
      <c r="B51" s="40" t="s">
        <v>132</v>
      </c>
      <c r="C51" s="40" t="s">
        <v>133</v>
      </c>
      <c r="D51" s="40" t="s">
        <v>134</v>
      </c>
      <c r="E51" s="40" t="s">
        <v>135</v>
      </c>
      <c r="F51" s="41">
        <v>1</v>
      </c>
      <c r="G51" s="48">
        <v>0</v>
      </c>
      <c r="H51" s="42">
        <f t="shared" si="2"/>
        <v>0</v>
      </c>
    </row>
    <row r="52" spans="1:8" s="1" customFormat="1" ht="24" customHeight="1">
      <c r="A52" s="39">
        <v>36</v>
      </c>
      <c r="B52" s="40"/>
      <c r="C52" s="40" t="s">
        <v>12</v>
      </c>
      <c r="D52" s="40" t="s">
        <v>136</v>
      </c>
      <c r="E52" s="40" t="s">
        <v>60</v>
      </c>
      <c r="F52" s="41">
        <v>10</v>
      </c>
      <c r="G52" s="48">
        <v>0</v>
      </c>
      <c r="H52" s="42">
        <f t="shared" si="2"/>
        <v>0</v>
      </c>
    </row>
    <row r="53" spans="1:8" s="1" customFormat="1" ht="24" customHeight="1">
      <c r="A53" s="35">
        <v>3</v>
      </c>
      <c r="B53" s="36" t="s">
        <v>110</v>
      </c>
      <c r="C53" s="36" t="s">
        <v>137</v>
      </c>
      <c r="D53" s="36" t="s">
        <v>138</v>
      </c>
      <c r="E53" s="36" t="s">
        <v>60</v>
      </c>
      <c r="F53" s="37">
        <v>435</v>
      </c>
      <c r="G53" s="47">
        <v>0</v>
      </c>
      <c r="H53" s="38">
        <f t="shared" si="2"/>
        <v>0</v>
      </c>
    </row>
    <row r="54" spans="1:8" s="1" customFormat="1" ht="24" customHeight="1">
      <c r="A54" s="35">
        <v>2</v>
      </c>
      <c r="B54" s="36" t="s">
        <v>110</v>
      </c>
      <c r="C54" s="36" t="s">
        <v>139</v>
      </c>
      <c r="D54" s="36" t="s">
        <v>140</v>
      </c>
      <c r="E54" s="36" t="s">
        <v>60</v>
      </c>
      <c r="F54" s="37">
        <v>33</v>
      </c>
      <c r="G54" s="47">
        <v>0</v>
      </c>
      <c r="H54" s="38">
        <f t="shared" si="2"/>
        <v>0</v>
      </c>
    </row>
    <row r="55" spans="1:8" s="1" customFormat="1" ht="24" customHeight="1">
      <c r="A55" s="39">
        <v>58</v>
      </c>
      <c r="B55" s="40" t="s">
        <v>141</v>
      </c>
      <c r="C55" s="40" t="s">
        <v>142</v>
      </c>
      <c r="D55" s="40" t="s">
        <v>143</v>
      </c>
      <c r="E55" s="40" t="s">
        <v>60</v>
      </c>
      <c r="F55" s="41">
        <v>523</v>
      </c>
      <c r="G55" s="48">
        <v>0</v>
      </c>
      <c r="H55" s="42">
        <f t="shared" si="2"/>
        <v>0</v>
      </c>
    </row>
    <row r="56" spans="1:8" s="1" customFormat="1" ht="12.75" customHeight="1">
      <c r="A56" s="39">
        <v>59</v>
      </c>
      <c r="B56" s="40" t="s">
        <v>144</v>
      </c>
      <c r="C56" s="40" t="s">
        <v>145</v>
      </c>
      <c r="D56" s="40" t="s">
        <v>146</v>
      </c>
      <c r="E56" s="40" t="s">
        <v>147</v>
      </c>
      <c r="F56" s="41">
        <v>1</v>
      </c>
      <c r="G56" s="48">
        <v>0</v>
      </c>
      <c r="H56" s="42">
        <f t="shared" si="2"/>
        <v>0</v>
      </c>
    </row>
    <row r="57" spans="1:8" s="1" customFormat="1" ht="24" customHeight="1">
      <c r="A57" s="35">
        <v>57</v>
      </c>
      <c r="B57" s="36" t="s">
        <v>103</v>
      </c>
      <c r="C57" s="36" t="s">
        <v>9</v>
      </c>
      <c r="D57" s="36" t="s">
        <v>148</v>
      </c>
      <c r="E57" s="36" t="s">
        <v>125</v>
      </c>
      <c r="F57" s="37">
        <v>6</v>
      </c>
      <c r="G57" s="47">
        <v>0</v>
      </c>
      <c r="H57" s="38">
        <f t="shared" si="2"/>
        <v>0</v>
      </c>
    </row>
    <row r="58" spans="1:8" s="1" customFormat="1" ht="24" customHeight="1">
      <c r="A58" s="35">
        <v>9</v>
      </c>
      <c r="B58" s="36" t="s">
        <v>110</v>
      </c>
      <c r="C58" s="36" t="s">
        <v>149</v>
      </c>
      <c r="D58" s="36" t="s">
        <v>150</v>
      </c>
      <c r="E58" s="36" t="s">
        <v>60</v>
      </c>
      <c r="F58" s="37">
        <v>4</v>
      </c>
      <c r="G58" s="47">
        <v>0</v>
      </c>
      <c r="H58" s="38">
        <f t="shared" si="2"/>
        <v>0</v>
      </c>
    </row>
    <row r="59" spans="1:8" s="1" customFormat="1" ht="24" customHeight="1">
      <c r="A59" s="39">
        <v>61</v>
      </c>
      <c r="B59" s="40"/>
      <c r="C59" s="40" t="s">
        <v>6</v>
      </c>
      <c r="D59" s="40" t="s">
        <v>151</v>
      </c>
      <c r="E59" s="40" t="s">
        <v>152</v>
      </c>
      <c r="F59" s="41">
        <v>16</v>
      </c>
      <c r="G59" s="48">
        <v>0</v>
      </c>
      <c r="H59" s="42">
        <f t="shared" si="2"/>
        <v>0</v>
      </c>
    </row>
    <row r="60" spans="1:8" s="1" customFormat="1" ht="12.75" customHeight="1">
      <c r="A60" s="39">
        <v>10</v>
      </c>
      <c r="B60" s="40" t="s">
        <v>153</v>
      </c>
      <c r="C60" s="40" t="s">
        <v>154</v>
      </c>
      <c r="D60" s="40" t="s">
        <v>155</v>
      </c>
      <c r="E60" s="40" t="s">
        <v>60</v>
      </c>
      <c r="F60" s="41">
        <v>563</v>
      </c>
      <c r="G60" s="48">
        <v>0</v>
      </c>
      <c r="H60" s="42">
        <f t="shared" si="2"/>
        <v>0</v>
      </c>
    </row>
    <row r="61" spans="1:8" s="1" customFormat="1" ht="12.75" customHeight="1">
      <c r="A61" s="39">
        <v>14</v>
      </c>
      <c r="B61" s="40" t="s">
        <v>153</v>
      </c>
      <c r="C61" s="40" t="s">
        <v>156</v>
      </c>
      <c r="D61" s="40" t="s">
        <v>157</v>
      </c>
      <c r="E61" s="40" t="s">
        <v>60</v>
      </c>
      <c r="F61" s="41">
        <v>150</v>
      </c>
      <c r="G61" s="48">
        <v>0</v>
      </c>
      <c r="H61" s="42">
        <f t="shared" si="2"/>
        <v>0</v>
      </c>
    </row>
    <row r="62" spans="1:8" s="1" customFormat="1" ht="12.75" customHeight="1">
      <c r="A62" s="39">
        <v>60</v>
      </c>
      <c r="B62" s="40"/>
      <c r="C62" s="40" t="s">
        <v>158</v>
      </c>
      <c r="D62" s="40" t="s">
        <v>159</v>
      </c>
      <c r="E62" s="40" t="s">
        <v>60</v>
      </c>
      <c r="F62" s="41">
        <v>150</v>
      </c>
      <c r="G62" s="48">
        <v>0</v>
      </c>
      <c r="H62" s="42">
        <f t="shared" si="2"/>
        <v>0</v>
      </c>
    </row>
    <row r="63" spans="1:8" s="1" customFormat="1" ht="12.75" customHeight="1">
      <c r="A63" s="35">
        <v>4</v>
      </c>
      <c r="B63" s="36" t="s">
        <v>110</v>
      </c>
      <c r="C63" s="36" t="s">
        <v>160</v>
      </c>
      <c r="D63" s="36" t="s">
        <v>161</v>
      </c>
      <c r="E63" s="36" t="s">
        <v>60</v>
      </c>
      <c r="F63" s="37">
        <v>500</v>
      </c>
      <c r="G63" s="47">
        <v>0</v>
      </c>
      <c r="H63" s="38">
        <f t="shared" si="2"/>
        <v>0</v>
      </c>
    </row>
    <row r="64" spans="1:8" s="1" customFormat="1" ht="24" customHeight="1">
      <c r="A64" s="35">
        <v>8</v>
      </c>
      <c r="B64" s="36" t="s">
        <v>110</v>
      </c>
      <c r="C64" s="36" t="s">
        <v>162</v>
      </c>
      <c r="D64" s="36" t="s">
        <v>163</v>
      </c>
      <c r="E64" s="36" t="s">
        <v>63</v>
      </c>
      <c r="F64" s="37">
        <v>1</v>
      </c>
      <c r="G64" s="47">
        <v>0</v>
      </c>
      <c r="H64" s="38">
        <f t="shared" si="2"/>
        <v>0</v>
      </c>
    </row>
    <row r="65" spans="1:8" s="1" customFormat="1" ht="12.75" customHeight="1">
      <c r="A65" s="39">
        <v>56</v>
      </c>
      <c r="B65" s="40"/>
      <c r="C65" s="40" t="s">
        <v>164</v>
      </c>
      <c r="D65" s="40" t="s">
        <v>165</v>
      </c>
      <c r="E65" s="40" t="s">
        <v>125</v>
      </c>
      <c r="F65" s="41">
        <v>0.5</v>
      </c>
      <c r="G65" s="48">
        <v>0</v>
      </c>
      <c r="H65" s="42">
        <f t="shared" si="2"/>
        <v>0</v>
      </c>
    </row>
    <row r="66" spans="1:8" s="1" customFormat="1" ht="24" customHeight="1">
      <c r="A66" s="35">
        <v>5</v>
      </c>
      <c r="B66" s="36" t="s">
        <v>110</v>
      </c>
      <c r="C66" s="36" t="s">
        <v>166</v>
      </c>
      <c r="D66" s="36" t="s">
        <v>167</v>
      </c>
      <c r="E66" s="36" t="s">
        <v>60</v>
      </c>
      <c r="F66" s="37">
        <v>435</v>
      </c>
      <c r="G66" s="47">
        <v>0</v>
      </c>
      <c r="H66" s="38">
        <f t="shared" si="2"/>
        <v>0</v>
      </c>
    </row>
    <row r="67" spans="1:8" s="1" customFormat="1" ht="12.75" customHeight="1">
      <c r="A67" s="39">
        <v>7</v>
      </c>
      <c r="B67" s="40"/>
      <c r="C67" s="40" t="s">
        <v>168</v>
      </c>
      <c r="D67" s="40" t="s">
        <v>169</v>
      </c>
      <c r="E67" s="40" t="s">
        <v>60</v>
      </c>
      <c r="F67" s="41">
        <v>500</v>
      </c>
      <c r="G67" s="48">
        <v>0</v>
      </c>
      <c r="H67" s="42">
        <f t="shared" si="2"/>
        <v>0</v>
      </c>
    </row>
    <row r="68" spans="1:8" s="1" customFormat="1" ht="24" customHeight="1">
      <c r="A68" s="35">
        <v>6</v>
      </c>
      <c r="B68" s="36" t="s">
        <v>110</v>
      </c>
      <c r="C68" s="36" t="s">
        <v>170</v>
      </c>
      <c r="D68" s="36" t="s">
        <v>171</v>
      </c>
      <c r="E68" s="36" t="s">
        <v>60</v>
      </c>
      <c r="F68" s="37">
        <v>33</v>
      </c>
      <c r="G68" s="47">
        <v>0</v>
      </c>
      <c r="H68" s="38">
        <f t="shared" si="2"/>
        <v>0</v>
      </c>
    </row>
    <row r="69" spans="1:8" s="1" customFormat="1" ht="12.75" customHeight="1">
      <c r="A69" s="35">
        <v>45</v>
      </c>
      <c r="B69" s="36" t="s">
        <v>110</v>
      </c>
      <c r="C69" s="36" t="s">
        <v>172</v>
      </c>
      <c r="D69" s="36" t="s">
        <v>173</v>
      </c>
      <c r="E69" s="36" t="s">
        <v>174</v>
      </c>
      <c r="F69" s="37">
        <v>2</v>
      </c>
      <c r="G69" s="47">
        <v>0</v>
      </c>
      <c r="H69" s="38">
        <f t="shared" si="2"/>
        <v>0</v>
      </c>
    </row>
    <row r="70" spans="1:8" s="1" customFormat="1" ht="24" customHeight="1">
      <c r="A70" s="35">
        <v>46</v>
      </c>
      <c r="B70" s="36" t="s">
        <v>110</v>
      </c>
      <c r="C70" s="36" t="s">
        <v>175</v>
      </c>
      <c r="D70" s="36" t="s">
        <v>176</v>
      </c>
      <c r="E70" s="36" t="s">
        <v>174</v>
      </c>
      <c r="F70" s="37">
        <v>2</v>
      </c>
      <c r="G70" s="47">
        <v>0</v>
      </c>
      <c r="H70" s="38">
        <f t="shared" si="2"/>
        <v>0</v>
      </c>
    </row>
    <row r="71" spans="1:8" s="1" customFormat="1" ht="12.75" customHeight="1">
      <c r="A71" s="35">
        <v>39</v>
      </c>
      <c r="B71" s="36" t="s">
        <v>110</v>
      </c>
      <c r="C71" s="36" t="s">
        <v>177</v>
      </c>
      <c r="D71" s="36" t="s">
        <v>178</v>
      </c>
      <c r="E71" s="36" t="s">
        <v>118</v>
      </c>
      <c r="F71" s="37">
        <v>354</v>
      </c>
      <c r="G71" s="47">
        <v>0</v>
      </c>
      <c r="H71" s="38">
        <f t="shared" si="2"/>
        <v>0</v>
      </c>
    </row>
    <row r="72" spans="1:8" s="1" customFormat="1" ht="12.75" customHeight="1">
      <c r="A72" s="39">
        <v>40</v>
      </c>
      <c r="B72" s="40" t="s">
        <v>179</v>
      </c>
      <c r="C72" s="40" t="s">
        <v>180</v>
      </c>
      <c r="D72" s="40" t="s">
        <v>181</v>
      </c>
      <c r="E72" s="40" t="s">
        <v>129</v>
      </c>
      <c r="F72" s="41">
        <v>50</v>
      </c>
      <c r="G72" s="48">
        <v>0</v>
      </c>
      <c r="H72" s="42">
        <f t="shared" si="2"/>
        <v>0</v>
      </c>
    </row>
    <row r="73" spans="1:8" s="1" customFormat="1" ht="24" customHeight="1">
      <c r="A73" s="35">
        <v>43</v>
      </c>
      <c r="B73" s="36" t="s">
        <v>110</v>
      </c>
      <c r="C73" s="36" t="s">
        <v>182</v>
      </c>
      <c r="D73" s="36" t="s">
        <v>183</v>
      </c>
      <c r="E73" s="36" t="s">
        <v>118</v>
      </c>
      <c r="F73" s="37">
        <v>7</v>
      </c>
      <c r="G73" s="47">
        <v>0</v>
      </c>
      <c r="H73" s="38">
        <f t="shared" si="2"/>
        <v>0</v>
      </c>
    </row>
    <row r="74" spans="1:8" s="1" customFormat="1" ht="24" customHeight="1">
      <c r="A74" s="35">
        <v>42</v>
      </c>
      <c r="B74" s="36" t="s">
        <v>110</v>
      </c>
      <c r="C74" s="36" t="s">
        <v>184</v>
      </c>
      <c r="D74" s="36" t="s">
        <v>185</v>
      </c>
      <c r="E74" s="36" t="s">
        <v>118</v>
      </c>
      <c r="F74" s="37">
        <v>7</v>
      </c>
      <c r="G74" s="47">
        <v>0</v>
      </c>
      <c r="H74" s="38">
        <f t="shared" si="2"/>
        <v>0</v>
      </c>
    </row>
    <row r="75" spans="1:8" s="1" customFormat="1" ht="24" customHeight="1">
      <c r="A75" s="35">
        <v>37</v>
      </c>
      <c r="B75" s="36" t="s">
        <v>110</v>
      </c>
      <c r="C75" s="36" t="s">
        <v>186</v>
      </c>
      <c r="D75" s="36" t="s">
        <v>187</v>
      </c>
      <c r="E75" s="36" t="s">
        <v>118</v>
      </c>
      <c r="F75" s="37">
        <v>45</v>
      </c>
      <c r="G75" s="47">
        <v>0</v>
      </c>
      <c r="H75" s="38">
        <f t="shared" si="2"/>
        <v>0</v>
      </c>
    </row>
    <row r="76" spans="1:8" s="1" customFormat="1" ht="30" customHeight="1">
      <c r="A76" s="27"/>
      <c r="B76" s="28"/>
      <c r="C76" s="28" t="s">
        <v>35</v>
      </c>
      <c r="D76" s="28" t="s">
        <v>188</v>
      </c>
      <c r="E76" s="28"/>
      <c r="F76" s="29"/>
      <c r="G76" s="30"/>
      <c r="H76" s="30">
        <f>H77</f>
        <v>0</v>
      </c>
    </row>
    <row r="77" spans="1:8" s="1" customFormat="1" ht="27.75" customHeight="1">
      <c r="A77" s="31"/>
      <c r="B77" s="32"/>
      <c r="C77" s="32" t="s">
        <v>189</v>
      </c>
      <c r="D77" s="32" t="s">
        <v>190</v>
      </c>
      <c r="E77" s="32"/>
      <c r="F77" s="33"/>
      <c r="G77" s="34"/>
      <c r="H77" s="34">
        <f>SUM(H78)</f>
        <v>0</v>
      </c>
    </row>
    <row r="78" spans="1:8" s="1" customFormat="1" ht="12.75" customHeight="1">
      <c r="A78" s="35">
        <v>52</v>
      </c>
      <c r="B78" s="36" t="s">
        <v>191</v>
      </c>
      <c r="C78" s="36" t="s">
        <v>192</v>
      </c>
      <c r="D78" s="36" t="s">
        <v>193</v>
      </c>
      <c r="E78" s="36" t="s">
        <v>152</v>
      </c>
      <c r="F78" s="37">
        <v>25</v>
      </c>
      <c r="G78" s="47">
        <v>0</v>
      </c>
      <c r="H78" s="38">
        <f>F78*G78</f>
        <v>0</v>
      </c>
    </row>
    <row r="79" spans="1:8" s="1" customFormat="1" ht="30" customHeight="1">
      <c r="A79" s="43"/>
      <c r="B79" s="44"/>
      <c r="C79" s="44"/>
      <c r="D79" s="44" t="s">
        <v>194</v>
      </c>
      <c r="E79" s="44"/>
      <c r="F79" s="45"/>
      <c r="G79" s="46"/>
      <c r="H79" s="46">
        <f>H13+H19+H76</f>
        <v>0</v>
      </c>
    </row>
  </sheetData>
  <sheetProtection password="9E5B" sheet="1"/>
  <mergeCells count="1">
    <mergeCell ref="A1:H1"/>
  </mergeCells>
  <printOptions headings="1" gridLines="1"/>
  <pageMargins left="0.78740157499999996" right="0.78740157499999996" top="0.984251969" bottom="0" header="0" footer="0"/>
  <pageSetup paperSize="9" scale="81" orientation="portrait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01-2018-001 - Rekapitulace obje</vt:lpstr>
      <vt:lpstr>01-2018-001 - Rozpočet</vt:lpstr>
      <vt:lpstr>'01-2018-001 - Rekapitulace obje'!Oblast_tisku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Uzivatel</dc:creator>
  <cp:lastModifiedBy>Hečová Petra, Ing</cp:lastModifiedBy>
  <cp:lastPrinted>2019-04-10T08:44:37Z</cp:lastPrinted>
  <dcterms:created xsi:type="dcterms:W3CDTF">2019-04-08T12:34:33Z</dcterms:created>
  <dcterms:modified xsi:type="dcterms:W3CDTF">2019-04-10T08:44:40Z</dcterms:modified>
</cp:coreProperties>
</file>