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950" activeTab="0"/>
  </bookViews>
  <sheets>
    <sheet name="Rekapitulace+" sheetId="1" r:id="rId1"/>
    <sheet name="Soupis položek" sheetId="2" r:id="rId2"/>
  </sheets>
  <definedNames>
    <definedName name="_xlnm.Print_Area" localSheetId="0">'Rekapitulace+'!$A:$F</definedName>
    <definedName name="_xlnm.Print_Area" localSheetId="1">'Soupis položek'!$A$1:$G$117</definedName>
  </definedNames>
  <calcPr fullCalcOnLoad="1" fullPrecision="0"/>
</workbook>
</file>

<file path=xl/sharedStrings.xml><?xml version="1.0" encoding="utf-8"?>
<sst xmlns="http://schemas.openxmlformats.org/spreadsheetml/2006/main" count="516" uniqueCount="153">
  <si>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</si>
  <si>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</si>
  <si>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</si>
  <si>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</si>
  <si>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</si>
  <si>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</si>
  <si>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</si>
  <si>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</si>
  <si>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</si>
  <si>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</si>
  <si>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</si>
  <si>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</si>
  <si>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</si>
  <si>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</si>
  <si>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</si>
  <si>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</si>
  <si>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PV/ narušení dopravy</t>
  </si>
  <si>
    <t>doprava materiálu a osob</t>
  </si>
  <si>
    <t>NÁKLADY hl.VI celkem</t>
  </si>
  <si>
    <t>číslo akce: 16/029</t>
  </si>
  <si>
    <t>název akce: Rekonstrukce veřejného osvětlení Přečáply</t>
  </si>
  <si>
    <t>objekt: Elektroinstalace 21M a 46M</t>
  </si>
  <si>
    <t>Rekapitulace ceny</t>
  </si>
  <si>
    <t>p.č.</t>
  </si>
  <si>
    <t>%</t>
  </si>
  <si>
    <t>základ</t>
  </si>
  <si>
    <t>cena /Kč/</t>
  </si>
  <si>
    <t xml:space="preserve">Vypracoval: 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</si>
  <si>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</si>
  <si>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</si>
  <si>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</si>
  <si>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</si>
  <si>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</si>
  <si>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</si>
  <si>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</si>
  <si>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</si>
  <si>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</si>
  <si>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</si>
  <si>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>kap.</t>
  </si>
  <si>
    <t>Dodávky zařízení</t>
  </si>
  <si>
    <t>zapínací bod VO  ZB3+0 /plast 2D            870881</t>
  </si>
  <si>
    <t>ks</t>
  </si>
  <si>
    <t>Z</t>
  </si>
  <si>
    <t>*</t>
  </si>
  <si>
    <t>DE</t>
  </si>
  <si>
    <t>/zapínací bod VO/ podstavec pod 2D plast    390039</t>
  </si>
  <si>
    <t>součet</t>
  </si>
  <si>
    <t>Materiál elektromontážní</t>
  </si>
  <si>
    <t>kabel CYKY 3x2,5</t>
  </si>
  <si>
    <t>m</t>
  </si>
  <si>
    <t>S</t>
  </si>
  <si>
    <t>ME</t>
  </si>
  <si>
    <t>kabel 1kV AYKY 4x25</t>
  </si>
  <si>
    <t>vedení FeZn 30/4 (0,96kg/m)</t>
  </si>
  <si>
    <t>vedení FeZn pr.8mm(0,40kg/m)</t>
  </si>
  <si>
    <t>svorka pásku zemnící SR2b 4šrouby FeZn</t>
  </si>
  <si>
    <t>svorka připojovací SP 1šroub FeZn</t>
  </si>
  <si>
    <t>nab.cena</t>
  </si>
  <si>
    <t>svítidlo venk LED typ B 17.1 W -dle specifikace v příloze technické zprávy</t>
  </si>
  <si>
    <t>svítidlo venk LED typ A 55.8 W -dle specifikace v příloze technické zprávy</t>
  </si>
  <si>
    <t>stožár osvětlov silniční bezpatic JB10 žárZn</t>
  </si>
  <si>
    <t>výložník osvětlov pro JBstožáry V-2500 žárZn</t>
  </si>
  <si>
    <t>výložník osvětlov pro JBstožáry V-2*2500 žárZn</t>
  </si>
  <si>
    <t>stožár osvětlov sadový SB6 žárZn</t>
  </si>
  <si>
    <t>výložník osvětlov pro JBstožáry V-1500 žárZn</t>
  </si>
  <si>
    <t>výložník osvětlov pro JBstožáry V-2*1500 žárZn</t>
  </si>
  <si>
    <t>elvýzbroj stož SR721-25-R Al 1xE27/4xM8+MR/35mm2</t>
  </si>
  <si>
    <t>/elvýzbroj stožáru/ kryt řady 721-724 IP20</t>
  </si>
  <si>
    <t>elvýzbroj stož SR722-25-R Al 2xE27/4xM8+MR/35mm2</t>
  </si>
  <si>
    <t>Materiál zemní+stavební</t>
  </si>
  <si>
    <t>písek kopaný 0-2mm</t>
  </si>
  <si>
    <t>m3</t>
  </si>
  <si>
    <t>MZ</t>
  </si>
  <si>
    <t>krycí deska plastová 50/15/1,2cm</t>
  </si>
  <si>
    <t>výstražná fólie šířka 0,2m</t>
  </si>
  <si>
    <t>roura korugovaná KOPODUR KD09090 pr.90/75mm</t>
  </si>
  <si>
    <t>/roura korugovaná 09090/ spojka 02090</t>
  </si>
  <si>
    <t>beton B13,5</t>
  </si>
  <si>
    <t>malta vápenocementová</t>
  </si>
  <si>
    <t>kg</t>
  </si>
  <si>
    <t>cihla vápenopísková 24/11,5/7,1</t>
  </si>
  <si>
    <t>asfaltový pás IPA400</t>
  </si>
  <si>
    <t>m2</t>
  </si>
  <si>
    <t>plech FeZn tl.0,5mm</t>
  </si>
  <si>
    <t>stožárové pouzdro plast SP400/1500</t>
  </si>
  <si>
    <t>stožárové pouzdro plast SP315/1000</t>
  </si>
  <si>
    <t>Elektromontáže</t>
  </si>
  <si>
    <t>kabel(-CYKY) pevně uložený do 3x6/4x4/7x2,5</t>
  </si>
  <si>
    <t>CE</t>
  </si>
  <si>
    <t>kabel Al(-1kV AYKY)volně uložený do 3x35/4x25/5x16</t>
  </si>
  <si>
    <t>kabel Al(-1kV AYKY)pevně uložený do 3x35/4x25/5x16</t>
  </si>
  <si>
    <t>ukončení v rozvaděči vč.zapojení vodiče do 2,5mm2</t>
  </si>
  <si>
    <t>ukončení v rozvaděči vč.zapojení vodiče do 25mm2</t>
  </si>
  <si>
    <t>uzemň.vedení v zemi/město úplná mtž FeZn do 120mm2</t>
  </si>
  <si>
    <t>uzemňov.vedení v zemi úplná mtž FeZn pr.8-10mm</t>
  </si>
  <si>
    <t>svorka hromosvodová do 2 šroubů</t>
  </si>
  <si>
    <t>svítidlo výbojkové venkovní na výložník</t>
  </si>
  <si>
    <t>stožár osvětlovací ocelový do 12m</t>
  </si>
  <si>
    <t>výložník na stožár 1-ramenný do 35kg</t>
  </si>
  <si>
    <t>výložník na stožár 2-ramenný do 70kg</t>
  </si>
  <si>
    <t>stožár osvětlovací sadový ocelový</t>
  </si>
  <si>
    <t>elektrovýzbroj stožárů pro 1 okruh</t>
  </si>
  <si>
    <t>elektrovýzbroj stožárů pro 2 okruhy</t>
  </si>
  <si>
    <t>skříň osvětlení RVO /osazení bez ukončení vodičů</t>
  </si>
  <si>
    <t>Zemní práce</t>
  </si>
  <si>
    <t>výkop kabel.rýhy šířka 35/hloubka 70cm tz.3/ko1.0</t>
  </si>
  <si>
    <t>CZ</t>
  </si>
  <si>
    <t>kabel.lože písek 2x10cm plast desky 50/15 na 15cm</t>
  </si>
  <si>
    <t>výstražná fólie šířka do 30cm</t>
  </si>
  <si>
    <t>zához kabelové rýhy šířka 35/hloubka 70cm tz.3</t>
  </si>
  <si>
    <t>odvoz zeminy do 10km vč.poplatku za skládku</t>
  </si>
  <si>
    <t>provizorní úprava terénu třída zeminy 3</t>
  </si>
  <si>
    <t>výkop kabel.rýhy šířka 50/hloubka 120cm tz.3/ko1.0</t>
  </si>
  <si>
    <t>bourání živičných povrchů 6-10cm</t>
  </si>
  <si>
    <t>řezání spáry v asfaltu do 10cm</t>
  </si>
  <si>
    <t>bourání betonu tl.5cm</t>
  </si>
  <si>
    <t>kabelový prostup z ohebné roury plast pr.110mm</t>
  </si>
  <si>
    <t>zához kabelové rýhy šířka 50/hloubka 120cm tz.3</t>
  </si>
  <si>
    <t>betonová vozovka vrstva 5cm vč.materiálu</t>
  </si>
  <si>
    <t>obalovaná drť ABJII tl.10cm vč.materiálu</t>
  </si>
  <si>
    <t>zděný pilíř pro skříň RVO</t>
  </si>
  <si>
    <t>výkop jámy ruční třída zeminy 3/ko1.0</t>
  </si>
  <si>
    <t>betonový základ do bednění</t>
  </si>
  <si>
    <t>most přechod přes vodní tok</t>
  </si>
  <si>
    <t>kpl</t>
  </si>
  <si>
    <t>betonový základ do rostlé zeminy ocel.trubka</t>
  </si>
  <si>
    <t>ocelová chránička 95/12000 přechod mostku</t>
  </si>
  <si>
    <t>jed</t>
  </si>
  <si>
    <t>pouzdrový základ VO mimo trasu kabelu pr.0,5/2,0m</t>
  </si>
  <si>
    <t>výkop jámy do 2m3 pro stožár VO ruční tz.3/ko1.0</t>
  </si>
  <si>
    <t>pouzdrový základ VO mimo trasu kabelu pr.0,3/1,5m</t>
  </si>
  <si>
    <t>geodetické zaměření skutečné polohy-členitá trasa</t>
  </si>
  <si>
    <t>Ostatní náklady</t>
  </si>
  <si>
    <t>poplatek za recyklaci svítidla</t>
  </si>
  <si>
    <t>ON</t>
  </si>
  <si>
    <t>poplatek za recyklaci světelného zdroje</t>
  </si>
  <si>
    <t>dozory správce sítě(rozvodného závodu)</t>
  </si>
  <si>
    <t>hod</t>
  </si>
  <si>
    <t>nakladní auto 5t</t>
  </si>
  <si>
    <t>autojeřáb AD080 do výšky 12m a hmotnosti 8t</t>
  </si>
  <si>
    <t>přesun autojeřábu AD080</t>
  </si>
  <si>
    <t>km</t>
  </si>
  <si>
    <t>montážní plošina MP10 do 10m výšky</t>
  </si>
  <si>
    <t>montážní plošina do 25m</t>
  </si>
  <si>
    <t>přesun montážní plošiny MP10</t>
  </si>
  <si>
    <t>přesun montážní plošiny MP25</t>
  </si>
  <si>
    <t>zřízení a odstranění osvětlení a zátarasů výkopů</t>
  </si>
  <si>
    <t>demontáž stávajícího veřejného osvětlení</t>
  </si>
  <si>
    <t xml:space="preserve">Datum: </t>
  </si>
  <si>
    <t>Výchozá revie NN</t>
  </si>
  <si>
    <t>DPH 21%</t>
  </si>
  <si>
    <t>CENA CELKEM VČ. 21% DPH</t>
  </si>
  <si>
    <t>CENA BEZ 21%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</si>
</sst>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"/>
    <numFmt numFmtId="166" formatCode="#\ ###\ ##0;#\ ###\ ##0;"/>
    <numFmt numFmtId="167" formatCode="##\ ###\ ##0;##\ ###\ ##0;"/>
    <numFmt numFmtId="168" formatCode="#\ ###\ ###"/>
    <numFmt numFmtId="169" formatCode="000000000"/>
    <numFmt numFmtId="170" formatCode="#,##0\ _K_č"/>
    <numFmt numFmtId="171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2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2" fontId="41" fillId="0" borderId="13" xfId="0" applyNumberFormat="1" applyFont="1" applyBorder="1" applyAlignment="1">
      <alignment/>
    </xf>
    <xf numFmtId="49" fontId="41" fillId="0" borderId="14" xfId="0" applyNumberFormat="1" applyFont="1" applyBorder="1" applyAlignment="1">
      <alignment/>
    </xf>
    <xf numFmtId="2" fontId="41" fillId="0" borderId="15" xfId="0" applyNumberFormat="1" applyFont="1" applyBorder="1" applyAlignment="1">
      <alignment/>
    </xf>
    <xf numFmtId="166" fontId="41" fillId="0" borderId="15" xfId="0" applyNumberFormat="1" applyFont="1" applyBorder="1" applyAlignment="1">
      <alignment/>
    </xf>
    <xf numFmtId="49" fontId="41" fillId="33" borderId="16" xfId="0" applyNumberFormat="1" applyFont="1" applyFill="1" applyBorder="1" applyAlignment="1">
      <alignment/>
    </xf>
    <xf numFmtId="2" fontId="41" fillId="33" borderId="16" xfId="0" applyNumberFormat="1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33" borderId="19" xfId="0" applyFont="1" applyFill="1" applyBorder="1" applyAlignment="1">
      <alignment/>
    </xf>
    <xf numFmtId="0" fontId="41" fillId="0" borderId="20" xfId="0" applyFont="1" applyBorder="1" applyAlignment="1">
      <alignment/>
    </xf>
    <xf numFmtId="167" fontId="41" fillId="0" borderId="21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3" fillId="0" borderId="0" xfId="0" applyFont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2" fontId="43" fillId="33" borderId="16" xfId="0" applyNumberFormat="1" applyFont="1" applyFill="1" applyBorder="1" applyAlignment="1">
      <alignment vertical="center"/>
    </xf>
    <xf numFmtId="166" fontId="43" fillId="33" borderId="16" xfId="0" applyNumberFormat="1" applyFont="1" applyFill="1" applyBorder="1" applyAlignment="1">
      <alignment vertical="center"/>
    </xf>
    <xf numFmtId="167" fontId="43" fillId="33" borderId="23" xfId="0" applyNumberFormat="1" applyFont="1" applyFill="1" applyBorder="1" applyAlignment="1">
      <alignment vertical="center"/>
    </xf>
    <xf numFmtId="0" fontId="42" fillId="0" borderId="0" xfId="0" applyFont="1" applyAlignment="1" quotePrefix="1">
      <alignment/>
    </xf>
    <xf numFmtId="0" fontId="41" fillId="0" borderId="24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2" fontId="41" fillId="0" borderId="25" xfId="0" applyNumberFormat="1" applyFont="1" applyBorder="1" applyAlignment="1">
      <alignment horizontal="right"/>
    </xf>
    <xf numFmtId="166" fontId="41" fillId="0" borderId="25" xfId="0" applyNumberFormat="1" applyFont="1" applyBorder="1" applyAlignment="1">
      <alignment horizontal="right"/>
    </xf>
    <xf numFmtId="167" fontId="41" fillId="0" borderId="26" xfId="0" applyNumberFormat="1" applyFont="1" applyBorder="1" applyAlignment="1">
      <alignment horizontal="right"/>
    </xf>
    <xf numFmtId="0" fontId="43" fillId="33" borderId="23" xfId="0" applyFont="1" applyFill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0" fillId="0" borderId="24" xfId="0" applyFont="1" applyBorder="1" applyAlignment="1">
      <alignment/>
    </xf>
    <xf numFmtId="169" fontId="40" fillId="0" borderId="25" xfId="0" applyNumberFormat="1" applyFont="1" applyBorder="1" applyAlignment="1">
      <alignment/>
    </xf>
    <xf numFmtId="0" fontId="40" fillId="0" borderId="25" xfId="0" applyFont="1" applyBorder="1" applyAlignment="1">
      <alignment/>
    </xf>
    <xf numFmtId="2" fontId="40" fillId="0" borderId="25" xfId="0" applyNumberFormat="1" applyFont="1" applyBorder="1" applyAlignment="1">
      <alignment/>
    </xf>
    <xf numFmtId="168" fontId="40" fillId="0" borderId="26" xfId="0" applyNumberFormat="1" applyFont="1" applyBorder="1" applyAlignment="1">
      <alignment/>
    </xf>
    <xf numFmtId="0" fontId="40" fillId="0" borderId="27" xfId="0" applyFont="1" applyBorder="1" applyAlignment="1">
      <alignment horizontal="center"/>
    </xf>
    <xf numFmtId="0" fontId="44" fillId="0" borderId="28" xfId="0" applyFont="1" applyBorder="1" applyAlignment="1">
      <alignment/>
    </xf>
    <xf numFmtId="16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168" fontId="44" fillId="0" borderId="29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0" fillId="0" borderId="17" xfId="0" applyFont="1" applyBorder="1" applyAlignment="1">
      <alignment/>
    </xf>
    <xf numFmtId="169" fontId="40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8" fontId="40" fillId="0" borderId="30" xfId="0" applyNumberFormat="1" applyFont="1" applyBorder="1" applyAlignment="1">
      <alignment/>
    </xf>
    <xf numFmtId="49" fontId="40" fillId="0" borderId="31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0" fontId="40" fillId="0" borderId="22" xfId="0" applyFont="1" applyBorder="1" applyAlignment="1">
      <alignment/>
    </xf>
    <xf numFmtId="169" fontId="40" fillId="0" borderId="32" xfId="0" applyNumberFormat="1" applyFont="1" applyBorder="1" applyAlignment="1">
      <alignment/>
    </xf>
    <xf numFmtId="49" fontId="40" fillId="0" borderId="32" xfId="0" applyNumberFormat="1" applyFont="1" applyBorder="1" applyAlignment="1">
      <alignment/>
    </xf>
    <xf numFmtId="2" fontId="40" fillId="0" borderId="32" xfId="0" applyNumberFormat="1" applyFont="1" applyBorder="1" applyAlignment="1">
      <alignment/>
    </xf>
    <xf numFmtId="168" fontId="40" fillId="0" borderId="33" xfId="0" applyNumberFormat="1" applyFont="1" applyBorder="1" applyAlignment="1">
      <alignment/>
    </xf>
    <xf numFmtId="49" fontId="40" fillId="0" borderId="34" xfId="0" applyNumberFormat="1" applyFont="1" applyBorder="1" applyAlignment="1">
      <alignment horizontal="center"/>
    </xf>
    <xf numFmtId="0" fontId="45" fillId="33" borderId="28" xfId="0" applyFont="1" applyFill="1" applyBorder="1" applyAlignment="1">
      <alignment/>
    </xf>
    <xf numFmtId="169" fontId="45" fillId="33" borderId="0" xfId="0" applyNumberFormat="1" applyFont="1" applyFill="1" applyBorder="1" applyAlignment="1">
      <alignment/>
    </xf>
    <xf numFmtId="49" fontId="45" fillId="33" borderId="0" xfId="0" applyNumberFormat="1" applyFont="1" applyFill="1" applyBorder="1" applyAlignment="1">
      <alignment/>
    </xf>
    <xf numFmtId="2" fontId="45" fillId="33" borderId="0" xfId="0" applyNumberFormat="1" applyFont="1" applyFill="1" applyBorder="1" applyAlignment="1">
      <alignment/>
    </xf>
    <xf numFmtId="168" fontId="45" fillId="33" borderId="29" xfId="0" applyNumberFormat="1" applyFont="1" applyFill="1" applyBorder="1" applyAlignment="1">
      <alignment/>
    </xf>
    <xf numFmtId="49" fontId="45" fillId="33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4" fillId="0" borderId="35" xfId="0" applyFont="1" applyBorder="1" applyAlignment="1">
      <alignment/>
    </xf>
    <xf numFmtId="169" fontId="44" fillId="0" borderId="14" xfId="0" applyNumberFormat="1" applyFont="1" applyBorder="1" applyAlignment="1">
      <alignment/>
    </xf>
    <xf numFmtId="49" fontId="44" fillId="0" borderId="14" xfId="0" applyNumberFormat="1" applyFont="1" applyBorder="1" applyAlignment="1">
      <alignment/>
    </xf>
    <xf numFmtId="2" fontId="44" fillId="0" borderId="14" xfId="0" applyNumberFormat="1" applyFont="1" applyBorder="1" applyAlignment="1">
      <alignment/>
    </xf>
    <xf numFmtId="168" fontId="44" fillId="0" borderId="36" xfId="0" applyNumberFormat="1" applyFont="1" applyBorder="1" applyAlignment="1">
      <alignment/>
    </xf>
    <xf numFmtId="49" fontId="44" fillId="0" borderId="14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40" fillId="0" borderId="17" xfId="0" applyFont="1" applyBorder="1" applyAlignment="1">
      <alignment vertical="center"/>
    </xf>
    <xf numFmtId="169" fontId="40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vertical="center"/>
    </xf>
    <xf numFmtId="2" fontId="40" fillId="0" borderId="11" xfId="0" applyNumberFormat="1" applyFont="1" applyBorder="1" applyAlignment="1">
      <alignment vertical="center"/>
    </xf>
    <xf numFmtId="168" fontId="40" fillId="0" borderId="30" xfId="0" applyNumberFormat="1" applyFont="1" applyBorder="1" applyAlignment="1">
      <alignment vertical="center"/>
    </xf>
    <xf numFmtId="0" fontId="45" fillId="33" borderId="37" xfId="0" applyFont="1" applyFill="1" applyBorder="1" applyAlignment="1">
      <alignment/>
    </xf>
    <xf numFmtId="169" fontId="45" fillId="33" borderId="38" xfId="0" applyNumberFormat="1" applyFont="1" applyFill="1" applyBorder="1" applyAlignment="1">
      <alignment/>
    </xf>
    <xf numFmtId="0" fontId="45" fillId="33" borderId="38" xfId="0" applyFont="1" applyFill="1" applyBorder="1" applyAlignment="1">
      <alignment/>
    </xf>
    <xf numFmtId="2" fontId="45" fillId="33" borderId="38" xfId="0" applyNumberFormat="1" applyFont="1" applyFill="1" applyBorder="1" applyAlignment="1">
      <alignment/>
    </xf>
    <xf numFmtId="168" fontId="45" fillId="33" borderId="39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166" fontId="41" fillId="0" borderId="11" xfId="0" applyNumberFormat="1" applyFont="1" applyBorder="1" applyAlignment="1" applyProtection="1">
      <alignment/>
      <protection hidden="1"/>
    </xf>
    <xf numFmtId="167" fontId="41" fillId="0" borderId="30" xfId="0" applyNumberFormat="1" applyFont="1" applyBorder="1" applyAlignment="1" applyProtection="1">
      <alignment/>
      <protection hidden="1"/>
    </xf>
    <xf numFmtId="166" fontId="41" fillId="0" borderId="13" xfId="0" applyNumberFormat="1" applyFont="1" applyBorder="1" applyAlignment="1" applyProtection="1">
      <alignment/>
      <protection hidden="1"/>
    </xf>
    <xf numFmtId="167" fontId="41" fillId="0" borderId="40" xfId="0" applyNumberFormat="1" applyFont="1" applyBorder="1" applyAlignment="1" applyProtection="1">
      <alignment/>
      <protection hidden="1"/>
    </xf>
    <xf numFmtId="166" fontId="41" fillId="33" borderId="16" xfId="0" applyNumberFormat="1" applyFont="1" applyFill="1" applyBorder="1" applyAlignment="1" applyProtection="1">
      <alignment/>
      <protection hidden="1"/>
    </xf>
    <xf numFmtId="167" fontId="41" fillId="33" borderId="23" xfId="0" applyNumberFormat="1" applyFont="1" applyFill="1" applyBorder="1" applyAlignment="1" applyProtection="1">
      <alignment/>
      <protection hidden="1"/>
    </xf>
    <xf numFmtId="166" fontId="41" fillId="0" borderId="15" xfId="0" applyNumberFormat="1" applyFont="1" applyBorder="1" applyAlignment="1" applyProtection="1">
      <alignment/>
      <protection hidden="1"/>
    </xf>
    <xf numFmtId="167" fontId="41" fillId="0" borderId="21" xfId="0" applyNumberFormat="1" applyFont="1" applyBorder="1" applyAlignment="1" applyProtection="1">
      <alignment/>
      <protection hidden="1"/>
    </xf>
    <xf numFmtId="2" fontId="41" fillId="13" borderId="11" xfId="0" applyNumberFormat="1" applyFont="1" applyFill="1" applyBorder="1" applyAlignment="1" applyProtection="1">
      <alignment/>
      <protection locked="0"/>
    </xf>
    <xf numFmtId="2" fontId="40" fillId="13" borderId="11" xfId="0" applyNumberFormat="1" applyFont="1" applyFill="1" applyBorder="1" applyAlignment="1" applyProtection="1">
      <alignment/>
      <protection locked="0"/>
    </xf>
    <xf numFmtId="2" fontId="40" fillId="13" borderId="32" xfId="0" applyNumberFormat="1" applyFont="1" applyFill="1" applyBorder="1" applyAlignment="1" applyProtection="1">
      <alignment/>
      <protection locked="0"/>
    </xf>
    <xf numFmtId="2" fontId="40" fillId="13" borderId="11" xfId="0" applyNumberFormat="1" applyFont="1" applyFill="1" applyBorder="1" applyAlignment="1" applyProtection="1">
      <alignment vertical="center"/>
      <protection locked="0"/>
    </xf>
    <xf numFmtId="49" fontId="40" fillId="0" borderId="11" xfId="0" applyNumberFormat="1" applyFont="1" applyBorder="1" applyAlignment="1" applyProtection="1">
      <alignment/>
      <protection locked="0"/>
    </xf>
    <xf numFmtId="49" fontId="40" fillId="0" borderId="32" xfId="0" applyNumberFormat="1" applyFont="1" applyBorder="1" applyAlignment="1" applyProtection="1">
      <alignment/>
      <protection locked="0"/>
    </xf>
    <xf numFmtId="49" fontId="40" fillId="0" borderId="11" xfId="0" applyNumberFormat="1" applyFont="1" applyBorder="1" applyAlignment="1" applyProtection="1">
      <alignment horizontal="left" vertical="center" wrapText="1"/>
      <protection locked="0"/>
    </xf>
    <xf numFmtId="49" fontId="40" fillId="0" borderId="11" xfId="0" applyNumberFormat="1" applyFont="1" applyBorder="1" applyAlignment="1" applyProtection="1">
      <alignment vertical="center" wrapText="1"/>
      <protection locked="0"/>
    </xf>
    <xf numFmtId="171" fontId="44" fillId="0" borderId="41" xfId="0" applyNumberFormat="1" applyFont="1" applyBorder="1" applyAlignment="1">
      <alignment/>
    </xf>
    <xf numFmtId="171" fontId="44" fillId="0" borderId="42" xfId="0" applyNumberFormat="1" applyFont="1" applyBorder="1" applyAlignment="1">
      <alignment/>
    </xf>
    <xf numFmtId="49" fontId="44" fillId="0" borderId="43" xfId="0" applyNumberFormat="1" applyFont="1" applyBorder="1" applyAlignment="1">
      <alignment/>
    </xf>
    <xf numFmtId="171" fontId="44" fillId="0" borderId="44" xfId="0" applyNumberFormat="1" applyFont="1" applyBorder="1" applyAlignment="1">
      <alignment/>
    </xf>
    <xf numFmtId="171" fontId="44" fillId="0" borderId="0" xfId="0" applyNumberFormat="1" applyFont="1" applyBorder="1" applyAlignment="1">
      <alignment/>
    </xf>
    <xf numFmtId="2" fontId="44" fillId="0" borderId="0" xfId="0" applyNumberFormat="1" applyFont="1" applyBorder="1" applyAlignment="1">
      <alignment horizontal="left"/>
    </xf>
    <xf numFmtId="0" fontId="40" fillId="0" borderId="45" xfId="0" applyFont="1" applyBorder="1" applyAlignment="1" applyProtection="1">
      <alignment horizontal="left" vertical="top"/>
      <protection locked="0"/>
    </xf>
    <xf numFmtId="0" fontId="40" fillId="0" borderId="46" xfId="0" applyFont="1" applyBorder="1" applyAlignment="1" applyProtection="1">
      <alignment horizontal="left" vertical="top"/>
      <protection locked="0"/>
    </xf>
    <xf numFmtId="0" fontId="40" fillId="0" borderId="47" xfId="0" applyFont="1" applyBorder="1" applyAlignment="1" applyProtection="1">
      <alignment horizontal="left" vertical="top"/>
      <protection locked="0"/>
    </xf>
    <xf numFmtId="0" fontId="40" fillId="0" borderId="48" xfId="0" applyFont="1" applyBorder="1" applyAlignment="1" applyProtection="1">
      <alignment horizontal="left" vertical="top"/>
      <protection locked="0"/>
    </xf>
    <xf numFmtId="0" fontId="40" fillId="0" borderId="49" xfId="0" applyFont="1" applyBorder="1" applyAlignment="1" applyProtection="1">
      <alignment horizontal="left" vertical="top"/>
      <protection locked="0"/>
    </xf>
    <xf numFmtId="0" fontId="40" fillId="0" borderId="50" xfId="0" applyFont="1" applyBorder="1" applyAlignment="1" applyProtection="1">
      <alignment horizontal="left" vertical="top"/>
      <protection locked="0"/>
    </xf>
    <xf numFmtId="2" fontId="44" fillId="0" borderId="51" xfId="0" applyNumberFormat="1" applyFont="1" applyBorder="1" applyAlignment="1">
      <alignment horizontal="left"/>
    </xf>
    <xf numFmtId="2" fontId="44" fillId="0" borderId="52" xfId="0" applyNumberFormat="1" applyFont="1" applyBorder="1" applyAlignment="1">
      <alignment horizontal="left"/>
    </xf>
    <xf numFmtId="2" fontId="44" fillId="0" borderId="53" xfId="0" applyNumberFormat="1" applyFont="1" applyBorder="1" applyAlignment="1">
      <alignment horizontal="left"/>
    </xf>
    <xf numFmtId="49" fontId="44" fillId="0" borderId="54" xfId="0" applyNumberFormat="1" applyFont="1" applyBorder="1" applyAlignment="1">
      <alignment horizontal="left"/>
    </xf>
    <xf numFmtId="49" fontId="44" fillId="0" borderId="55" xfId="0" applyNumberFormat="1" applyFont="1" applyBorder="1" applyAlignment="1">
      <alignment horizontal="left"/>
    </xf>
    <xf numFmtId="2" fontId="44" fillId="0" borderId="19" xfId="0" applyNumberFormat="1" applyFont="1" applyBorder="1" applyAlignment="1">
      <alignment horizontal="right"/>
    </xf>
    <xf numFmtId="2" fontId="44" fillId="0" borderId="16" xfId="0" applyNumberFormat="1" applyFont="1" applyBorder="1" applyAlignment="1">
      <alignment horizontal="right"/>
    </xf>
    <xf numFmtId="2" fontId="44" fillId="0" borderId="23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1" customWidth="1"/>
    <col min="5" max="5" width="14.7109375" style="2" customWidth="1"/>
    <col min="6" max="6" width="19.7109375" style="3" customWidth="1"/>
    <col min="7" max="7" width="10.28125" style="4" hidden="1" customWidth="1"/>
    <col min="8" max="8" width="4.8515625" style="4" hidden="1" customWidth="1"/>
    <col min="9" max="16384" width="9.140625" style="4" customWidth="1"/>
  </cols>
  <sheetData>
    <row r="3" spans="1:3" ht="15">
      <c r="A3" s="5"/>
      <c r="B3" s="27" t="s">
        <v>19</v>
      </c>
      <c r="C3" s="27"/>
    </row>
    <row r="4" spans="1:3" ht="15">
      <c r="A4" s="5"/>
      <c r="B4" s="27" t="s">
        <v>20</v>
      </c>
      <c r="C4" s="27"/>
    </row>
    <row r="5" spans="1:3" ht="15">
      <c r="A5" s="5"/>
      <c r="B5" s="27" t="s">
        <v>21</v>
      </c>
      <c r="C5" s="27"/>
    </row>
    <row r="6" spans="1:3" ht="15.75" thickBot="1">
      <c r="A6" s="5"/>
      <c r="B6" s="27"/>
      <c r="C6" s="27"/>
    </row>
    <row r="7" spans="1:6" s="21" customFormat="1" ht="33.75" customHeight="1" thickBot="1">
      <c r="A7" s="22" t="s">
        <v>22</v>
      </c>
      <c r="B7" s="23"/>
      <c r="C7" s="23"/>
      <c r="D7" s="24"/>
      <c r="E7" s="25"/>
      <c r="F7" s="26"/>
    </row>
    <row r="8" spans="1:6" ht="15.75" thickBot="1">
      <c r="A8" s="28" t="s">
        <v>23</v>
      </c>
      <c r="B8" s="29"/>
      <c r="C8" s="29"/>
      <c r="D8" s="30" t="s">
        <v>24</v>
      </c>
      <c r="E8" s="31" t="s">
        <v>25</v>
      </c>
      <c r="F8" s="32" t="s">
        <v>26</v>
      </c>
    </row>
    <row r="9" spans="1:8" ht="15">
      <c r="A9" s="15">
        <v>1</v>
      </c>
      <c r="B9" s="123" t="s">
        <v>0</v>
      </c>
      <c r="C9" s="6"/>
      <c r="D9" s="7"/>
      <c r="E9" s="87"/>
      <c r="F9" s="88">
        <f>SUM('Soupis položek'!G6)</f>
        <v>0</v>
      </c>
      <c r="H9" s="4">
        <v>9</v>
      </c>
    </row>
    <row r="10" spans="1:8" ht="15">
      <c r="A10" s="15">
        <v>2</v>
      </c>
      <c r="B10" s="6" t="s">
        <v>1</v>
      </c>
      <c r="C10" s="6"/>
      <c r="D10" s="95">
        <v>0</v>
      </c>
      <c r="E10" s="87">
        <f>SUM(F9:F9)</f>
        <v>0</v>
      </c>
      <c r="F10" s="88">
        <f>D10*E10/100</f>
        <v>0</v>
      </c>
      <c r="H10" s="4">
        <v>10</v>
      </c>
    </row>
    <row r="11" spans="1:8" ht="15">
      <c r="A11" s="15">
        <v>3</v>
      </c>
      <c r="B11" s="6" t="s">
        <v>2</v>
      </c>
      <c r="C11" s="6"/>
      <c r="D11" s="95">
        <v>0</v>
      </c>
      <c r="E11" s="87">
        <f>SUM(F9:F9)</f>
        <v>0</v>
      </c>
      <c r="F11" s="88">
        <f>D11*E11/100</f>
        <v>0</v>
      </c>
      <c r="H11" s="4">
        <v>12</v>
      </c>
    </row>
    <row r="12" spans="1:8" ht="15">
      <c r="A12" s="15">
        <v>4</v>
      </c>
      <c r="B12" s="123" t="s">
        <v>3</v>
      </c>
      <c r="C12" s="6"/>
      <c r="D12" s="7"/>
      <c r="E12" s="87"/>
      <c r="F12" s="88">
        <f>SUM('Soupis položek'!G28)</f>
        <v>0</v>
      </c>
      <c r="H12" s="4">
        <v>13</v>
      </c>
    </row>
    <row r="13" spans="1:8" ht="15">
      <c r="A13" s="15">
        <v>5</v>
      </c>
      <c r="B13" s="6" t="s">
        <v>4</v>
      </c>
      <c r="C13" s="6"/>
      <c r="D13" s="95">
        <v>0</v>
      </c>
      <c r="E13" s="87">
        <f>SUM('Soupis položek'!G8+'Soupis položek'!G9+'Soupis položek'!G10+'Soupis položek'!G11+'Soupis položek'!G12+'Soupis položek'!G13)</f>
        <v>0</v>
      </c>
      <c r="F13" s="88">
        <f>D13*E13/100</f>
        <v>0</v>
      </c>
      <c r="H13" s="4">
        <v>14</v>
      </c>
    </row>
    <row r="14" spans="1:8" ht="15">
      <c r="A14" s="15">
        <v>6</v>
      </c>
      <c r="B14" s="6" t="s">
        <v>5</v>
      </c>
      <c r="C14" s="6"/>
      <c r="D14" s="95">
        <v>0</v>
      </c>
      <c r="E14" s="87">
        <f>SUM(F12:F12)</f>
        <v>0</v>
      </c>
      <c r="F14" s="88">
        <f>D14*E14/100</f>
        <v>0</v>
      </c>
      <c r="H14" s="4">
        <v>15</v>
      </c>
    </row>
    <row r="15" spans="1:8" ht="15">
      <c r="A15" s="15">
        <v>7</v>
      </c>
      <c r="B15" s="123" t="s">
        <v>6</v>
      </c>
      <c r="C15" s="6"/>
      <c r="D15" s="7"/>
      <c r="E15" s="87"/>
      <c r="F15" s="88">
        <f>SUM('Soupis položek'!G46)</f>
        <v>0</v>
      </c>
      <c r="H15" s="4">
        <v>17</v>
      </c>
    </row>
    <row r="16" spans="1:8" ht="15">
      <c r="A16" s="15">
        <v>8</v>
      </c>
      <c r="B16" s="123" t="s">
        <v>7</v>
      </c>
      <c r="C16" s="6"/>
      <c r="D16" s="7"/>
      <c r="E16" s="87"/>
      <c r="F16" s="88">
        <f>SUM('Soupis položek'!G68)</f>
        <v>0</v>
      </c>
      <c r="G16" s="3">
        <f>SUM(F12:F14)</f>
        <v>0</v>
      </c>
      <c r="H16" s="4">
        <v>18</v>
      </c>
    </row>
    <row r="17" spans="1:8" ht="15">
      <c r="A17" s="15">
        <v>9</v>
      </c>
      <c r="B17" s="123" t="s">
        <v>8</v>
      </c>
      <c r="C17" s="6"/>
      <c r="D17" s="7"/>
      <c r="E17" s="87"/>
      <c r="F17" s="88">
        <f>SUM('Soupis položek'!G100)</f>
        <v>0</v>
      </c>
      <c r="G17" s="3">
        <f>SUM(F15:F15)</f>
        <v>0</v>
      </c>
      <c r="H17" s="4">
        <v>21</v>
      </c>
    </row>
    <row r="18" spans="1:8" ht="15">
      <c r="A18" s="15">
        <v>10</v>
      </c>
      <c r="B18" s="6" t="s">
        <v>9</v>
      </c>
      <c r="C18" s="6"/>
      <c r="D18" s="95">
        <v>0</v>
      </c>
      <c r="E18" s="87">
        <f>SUM(F16:G16)</f>
        <v>0</v>
      </c>
      <c r="F18" s="88">
        <f>D18*E18/100</f>
        <v>0</v>
      </c>
      <c r="H18" s="4">
        <v>22</v>
      </c>
    </row>
    <row r="19" spans="1:8" ht="15.75" thickBot="1">
      <c r="A19" s="15">
        <v>11</v>
      </c>
      <c r="B19" s="6" t="s">
        <v>10</v>
      </c>
      <c r="C19" s="6"/>
      <c r="D19" s="95">
        <v>0</v>
      </c>
      <c r="E19" s="87">
        <f>SUM(F17:G17)</f>
        <v>0</v>
      </c>
      <c r="F19" s="88">
        <f>D19*E19/100</f>
        <v>0</v>
      </c>
      <c r="H19" s="4">
        <v>23</v>
      </c>
    </row>
    <row r="20" spans="1:8" ht="15">
      <c r="A20" s="16">
        <v>12</v>
      </c>
      <c r="B20" s="8" t="s">
        <v>11</v>
      </c>
      <c r="C20" s="8"/>
      <c r="D20" s="9"/>
      <c r="E20" s="89"/>
      <c r="F20" s="90">
        <f>SUM(F9:F10)</f>
        <v>0</v>
      </c>
      <c r="H20" s="4">
        <v>25</v>
      </c>
    </row>
    <row r="21" spans="1:8" ht="15">
      <c r="A21" s="15">
        <v>13</v>
      </c>
      <c r="B21" s="6" t="s">
        <v>12</v>
      </c>
      <c r="C21" s="6"/>
      <c r="D21" s="7"/>
      <c r="E21" s="87"/>
      <c r="F21" s="88">
        <f>SUM(F11:F19)</f>
        <v>0</v>
      </c>
      <c r="H21" s="4">
        <v>26</v>
      </c>
    </row>
    <row r="22" spans="1:8" ht="15.75" thickBot="1">
      <c r="A22" s="15">
        <v>14</v>
      </c>
      <c r="B22" s="123" t="s">
        <v>13</v>
      </c>
      <c r="C22" s="6"/>
      <c r="D22" s="7"/>
      <c r="E22" s="87"/>
      <c r="F22" s="88">
        <f>SUM('Soupis položek'!G117)</f>
        <v>0</v>
      </c>
      <c r="H22" s="4">
        <v>27</v>
      </c>
    </row>
    <row r="23" spans="1:8" ht="15">
      <c r="A23" s="17">
        <v>15</v>
      </c>
      <c r="B23" s="13" t="s">
        <v>14</v>
      </c>
      <c r="C23" s="13"/>
      <c r="D23" s="14"/>
      <c r="E23" s="91"/>
      <c r="F23" s="92">
        <f>SUM(F20:F22)</f>
        <v>0</v>
      </c>
      <c r="G23" s="3">
        <f>SUM(F23:F23)</f>
        <v>0</v>
      </c>
      <c r="H23" s="4">
        <v>28</v>
      </c>
    </row>
    <row r="24" spans="1:6" ht="15">
      <c r="A24" s="18"/>
      <c r="B24" s="10"/>
      <c r="C24" s="10"/>
      <c r="D24" s="11"/>
      <c r="E24" s="93"/>
      <c r="F24" s="94"/>
    </row>
    <row r="25" spans="1:8" ht="15">
      <c r="A25" s="15">
        <v>16</v>
      </c>
      <c r="B25" s="6" t="s">
        <v>15</v>
      </c>
      <c r="C25" s="6"/>
      <c r="D25" s="95">
        <v>0</v>
      </c>
      <c r="E25" s="87">
        <f>SUM('Soupis položek'!G6+'Soupis položek'!G28+'Soupis položek'!G46+'Soupis položek'!G68+'Soupis položek'!G100+'Soupis položek'!G117)</f>
        <v>0</v>
      </c>
      <c r="F25" s="88">
        <f>D25*E25/100</f>
        <v>0</v>
      </c>
      <c r="H25" s="4">
        <v>30</v>
      </c>
    </row>
    <row r="26" spans="1:8" ht="15">
      <c r="A26" s="15">
        <v>17</v>
      </c>
      <c r="B26" s="6" t="s">
        <v>16</v>
      </c>
      <c r="C26" s="6"/>
      <c r="D26" s="95">
        <v>0</v>
      </c>
      <c r="E26" s="87">
        <f>SUM(F21:F21)</f>
        <v>0</v>
      </c>
      <c r="F26" s="88">
        <f>D26*E26/100</f>
        <v>0</v>
      </c>
      <c r="H26" s="4">
        <v>31</v>
      </c>
    </row>
    <row r="27" spans="1:8" ht="15.75" thickBot="1">
      <c r="A27" s="15">
        <v>18</v>
      </c>
      <c r="B27" s="6" t="s">
        <v>17</v>
      </c>
      <c r="C27" s="6"/>
      <c r="D27" s="95">
        <v>0</v>
      </c>
      <c r="E27" s="87">
        <f>SUM('Soupis položek'!G6+'Soupis položek'!G28+'Soupis položek'!G46+'Soupis položek'!G68+'Soupis položek'!G100+'Soupis položek'!G117)</f>
        <v>0</v>
      </c>
      <c r="F27" s="88">
        <f>D27*E27/100</f>
        <v>0</v>
      </c>
      <c r="H27" s="4">
        <v>32</v>
      </c>
    </row>
    <row r="28" spans="1:8" ht="15">
      <c r="A28" s="17">
        <v>19</v>
      </c>
      <c r="B28" s="13" t="s">
        <v>18</v>
      </c>
      <c r="C28" s="13"/>
      <c r="D28" s="14"/>
      <c r="E28" s="91"/>
      <c r="F28" s="92">
        <f>SUM(F25:F27)</f>
        <v>0</v>
      </c>
      <c r="G28" s="3">
        <f>SUM(F28:F28)</f>
        <v>0</v>
      </c>
      <c r="H28" s="4">
        <v>33</v>
      </c>
    </row>
    <row r="29" spans="1:6" ht="15">
      <c r="A29" s="18"/>
      <c r="B29" s="10"/>
      <c r="C29" s="10"/>
      <c r="D29" s="11"/>
      <c r="E29" s="93"/>
      <c r="F29" s="94"/>
    </row>
    <row r="30" spans="1:6" ht="15.75" thickBot="1">
      <c r="A30" s="18"/>
      <c r="B30" s="10"/>
      <c r="C30" s="10"/>
      <c r="D30" s="11"/>
      <c r="E30" s="12"/>
      <c r="F30" s="19"/>
    </row>
    <row r="31" spans="1:8" ht="17.25" thickBot="1" thickTop="1">
      <c r="A31" s="20">
        <v>28</v>
      </c>
      <c r="B31" s="105"/>
      <c r="C31" s="118" t="s">
        <v>152</v>
      </c>
      <c r="D31" s="118"/>
      <c r="E31" s="119"/>
      <c r="F31" s="103">
        <f>SUM(G20:G30)</f>
        <v>0</v>
      </c>
      <c r="H31" s="4">
        <v>44</v>
      </c>
    </row>
    <row r="32" spans="3:6" ht="16.5" thickBot="1">
      <c r="C32" s="120" t="s">
        <v>150</v>
      </c>
      <c r="D32" s="121"/>
      <c r="E32" s="122"/>
      <c r="F32" s="106">
        <f>SUM(F31*0.21)</f>
        <v>0</v>
      </c>
    </row>
    <row r="33" spans="3:6" ht="16.5" thickBot="1">
      <c r="C33" s="115" t="s">
        <v>151</v>
      </c>
      <c r="D33" s="116"/>
      <c r="E33" s="117"/>
      <c r="F33" s="104">
        <f>SUM(F32+F31)</f>
        <v>0</v>
      </c>
    </row>
    <row r="34" spans="3:6" ht="16.5" thickBot="1">
      <c r="C34" s="108"/>
      <c r="D34" s="108"/>
      <c r="E34" s="108"/>
      <c r="F34" s="107"/>
    </row>
    <row r="35" spans="1:6" ht="21" customHeight="1" thickBot="1">
      <c r="A35" s="4" t="s">
        <v>148</v>
      </c>
      <c r="C35" s="109"/>
      <c r="D35" s="110"/>
      <c r="E35" s="110"/>
      <c r="F35" s="111"/>
    </row>
    <row r="36" spans="1:6" ht="21" customHeight="1" thickBot="1">
      <c r="A36" s="4" t="s">
        <v>27</v>
      </c>
      <c r="C36" s="112"/>
      <c r="D36" s="113"/>
      <c r="E36" s="113"/>
      <c r="F36" s="114"/>
    </row>
  </sheetData>
  <sheetProtection password="DFE7" sheet="1" selectLockedCells="1"/>
  <mergeCells count="5">
    <mergeCell ref="C35:F35"/>
    <mergeCell ref="C36:F36"/>
    <mergeCell ref="C33:E33"/>
    <mergeCell ref="C31:E31"/>
    <mergeCell ref="C32:E32"/>
  </mergeCells>
  <printOptions horizontalCentered="1"/>
  <pageMargins left="0.787401575" right="0.787401575" top="0.984251969" bottom="0.984251969" header="0.4921259845" footer="0.4921259845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2">
      <selection activeCell="F43" sqref="F43"/>
    </sheetView>
  </sheetViews>
  <sheetFormatPr defaultColWidth="9.140625" defaultRowHeight="15"/>
  <cols>
    <col min="1" max="1" width="4.140625" style="0" bestFit="1" customWidth="1"/>
    <col min="2" max="2" width="10.00390625" style="0" bestFit="1" customWidth="1"/>
    <col min="3" max="3" width="49.28125" style="0" customWidth="1"/>
    <col min="4" max="4" width="4.00390625" style="0" bestFit="1" customWidth="1"/>
    <col min="5" max="5" width="8.28125" style="0" bestFit="1" customWidth="1"/>
    <col min="6" max="6" width="8.57421875" style="0" customWidth="1"/>
    <col min="7" max="7" width="11.57421875" style="0" customWidth="1"/>
    <col min="8" max="11" width="0" style="0" hidden="1" customWidth="1"/>
  </cols>
  <sheetData>
    <row r="1" spans="1:11" ht="21" thickBot="1">
      <c r="A1" s="22" t="s">
        <v>28</v>
      </c>
      <c r="B1" s="23"/>
      <c r="C1" s="23"/>
      <c r="D1" s="23"/>
      <c r="E1" s="23"/>
      <c r="F1" s="23"/>
      <c r="G1" s="33"/>
      <c r="H1" s="34"/>
      <c r="I1" s="21"/>
      <c r="J1" s="21"/>
      <c r="K1" s="21"/>
    </row>
    <row r="2" spans="1:11" ht="15.75" thickBot="1">
      <c r="A2" s="35" t="s">
        <v>23</v>
      </c>
      <c r="B2" s="36" t="s">
        <v>29</v>
      </c>
      <c r="C2" s="37" t="s">
        <v>30</v>
      </c>
      <c r="D2" s="37" t="s">
        <v>31</v>
      </c>
      <c r="E2" s="38" t="s">
        <v>32</v>
      </c>
      <c r="F2" s="38" t="s">
        <v>33</v>
      </c>
      <c r="G2" s="39" t="s">
        <v>34</v>
      </c>
      <c r="H2" s="40" t="s">
        <v>35</v>
      </c>
      <c r="I2" s="4" t="s">
        <v>36</v>
      </c>
      <c r="J2" s="4" t="s">
        <v>37</v>
      </c>
      <c r="K2" s="4" t="s">
        <v>38</v>
      </c>
    </row>
    <row r="3" spans="1:11" ht="15.75">
      <c r="A3" s="41" t="s">
        <v>39</v>
      </c>
      <c r="B3" s="42"/>
      <c r="C3" s="43"/>
      <c r="D3" s="43"/>
      <c r="E3" s="44"/>
      <c r="F3" s="44"/>
      <c r="G3" s="45"/>
      <c r="H3" s="46"/>
      <c r="I3" s="47"/>
      <c r="J3" s="47"/>
      <c r="K3" s="47"/>
    </row>
    <row r="4" spans="1:11" ht="15">
      <c r="A4" s="48">
        <v>1</v>
      </c>
      <c r="B4" s="49">
        <v>727101</v>
      </c>
      <c r="C4" s="99" t="s">
        <v>40</v>
      </c>
      <c r="D4" s="50" t="s">
        <v>41</v>
      </c>
      <c r="E4" s="51">
        <v>1</v>
      </c>
      <c r="F4" s="96">
        <v>0</v>
      </c>
      <c r="G4" s="52">
        <f>E4*F4</f>
        <v>0</v>
      </c>
      <c r="H4" s="53" t="s">
        <v>42</v>
      </c>
      <c r="I4" s="4" t="s">
        <v>43</v>
      </c>
      <c r="J4" s="4"/>
      <c r="K4" s="54" t="s">
        <v>44</v>
      </c>
    </row>
    <row r="5" spans="1:11" ht="15.75" thickBot="1">
      <c r="A5" s="55">
        <v>2</v>
      </c>
      <c r="B5" s="56">
        <v>727411</v>
      </c>
      <c r="C5" s="100" t="s">
        <v>45</v>
      </c>
      <c r="D5" s="57" t="s">
        <v>41</v>
      </c>
      <c r="E5" s="58">
        <v>1</v>
      </c>
      <c r="F5" s="97">
        <v>0</v>
      </c>
      <c r="G5" s="59">
        <f>E5*F5</f>
        <v>0</v>
      </c>
      <c r="H5" s="60" t="s">
        <v>42</v>
      </c>
      <c r="I5" s="4"/>
      <c r="J5" s="4"/>
      <c r="K5" s="54" t="s">
        <v>44</v>
      </c>
    </row>
    <row r="6" spans="1:11" ht="15">
      <c r="A6" s="61"/>
      <c r="B6" s="62"/>
      <c r="C6" s="63" t="s">
        <v>46</v>
      </c>
      <c r="D6" s="63"/>
      <c r="E6" s="64"/>
      <c r="F6" s="64"/>
      <c r="G6" s="65">
        <f>SUM(G4:G5)</f>
        <v>0</v>
      </c>
      <c r="H6" s="66"/>
      <c r="I6" s="67"/>
      <c r="J6" s="67"/>
      <c r="K6" s="68" t="s">
        <v>44</v>
      </c>
    </row>
    <row r="7" spans="1:11" ht="15.75">
      <c r="A7" s="69" t="s">
        <v>47</v>
      </c>
      <c r="B7" s="70"/>
      <c r="C7" s="71"/>
      <c r="D7" s="71"/>
      <c r="E7" s="72"/>
      <c r="F7" s="72"/>
      <c r="G7" s="73"/>
      <c r="H7" s="74"/>
      <c r="I7" s="47"/>
      <c r="J7" s="47"/>
      <c r="K7" s="75"/>
    </row>
    <row r="8" spans="1:11" ht="15">
      <c r="A8" s="48">
        <v>3</v>
      </c>
      <c r="B8" s="49">
        <v>101106</v>
      </c>
      <c r="C8" s="99" t="s">
        <v>48</v>
      </c>
      <c r="D8" s="50" t="s">
        <v>49</v>
      </c>
      <c r="E8" s="51">
        <v>482</v>
      </c>
      <c r="F8" s="96">
        <v>0</v>
      </c>
      <c r="G8" s="52">
        <f aca="true" t="shared" si="0" ref="G8:G27">E8*F8</f>
        <v>0</v>
      </c>
      <c r="H8" s="53" t="s">
        <v>50</v>
      </c>
      <c r="I8" s="4" t="s">
        <v>43</v>
      </c>
      <c r="J8" s="4"/>
      <c r="K8" s="54" t="s">
        <v>51</v>
      </c>
    </row>
    <row r="9" spans="1:11" ht="15">
      <c r="A9" s="48">
        <v>4</v>
      </c>
      <c r="B9" s="49">
        <v>101106</v>
      </c>
      <c r="C9" s="99" t="s">
        <v>48</v>
      </c>
      <c r="D9" s="50" t="s">
        <v>49</v>
      </c>
      <c r="E9" s="51">
        <v>116</v>
      </c>
      <c r="F9" s="96">
        <v>0</v>
      </c>
      <c r="G9" s="52">
        <f t="shared" si="0"/>
        <v>0</v>
      </c>
      <c r="H9" s="53" t="s">
        <v>50</v>
      </c>
      <c r="I9" s="4" t="s">
        <v>43</v>
      </c>
      <c r="J9" s="4"/>
      <c r="K9" s="54" t="s">
        <v>51</v>
      </c>
    </row>
    <row r="10" spans="1:11" ht="15">
      <c r="A10" s="48">
        <v>5</v>
      </c>
      <c r="B10" s="49">
        <v>152211</v>
      </c>
      <c r="C10" s="99" t="s">
        <v>52</v>
      </c>
      <c r="D10" s="50" t="s">
        <v>49</v>
      </c>
      <c r="E10" s="51">
        <v>1200</v>
      </c>
      <c r="F10" s="96">
        <v>0</v>
      </c>
      <c r="G10" s="52">
        <f t="shared" si="0"/>
        <v>0</v>
      </c>
      <c r="H10" s="53" t="s">
        <v>50</v>
      </c>
      <c r="I10" s="4" t="s">
        <v>43</v>
      </c>
      <c r="J10" s="4"/>
      <c r="K10" s="54" t="s">
        <v>51</v>
      </c>
    </row>
    <row r="11" spans="1:11" ht="15">
      <c r="A11" s="48">
        <v>6</v>
      </c>
      <c r="B11" s="49">
        <v>152211</v>
      </c>
      <c r="C11" s="99" t="s">
        <v>52</v>
      </c>
      <c r="D11" s="50" t="s">
        <v>49</v>
      </c>
      <c r="E11" s="51">
        <v>650</v>
      </c>
      <c r="F11" s="96">
        <v>0</v>
      </c>
      <c r="G11" s="52">
        <f t="shared" si="0"/>
        <v>0</v>
      </c>
      <c r="H11" s="53" t="s">
        <v>50</v>
      </c>
      <c r="I11" s="4" t="s">
        <v>43</v>
      </c>
      <c r="J11" s="4"/>
      <c r="K11" s="54" t="s">
        <v>51</v>
      </c>
    </row>
    <row r="12" spans="1:11" ht="15">
      <c r="A12" s="48">
        <v>7</v>
      </c>
      <c r="B12" s="49">
        <v>295001</v>
      </c>
      <c r="C12" s="99" t="s">
        <v>53</v>
      </c>
      <c r="D12" s="50" t="s">
        <v>49</v>
      </c>
      <c r="E12" s="51">
        <v>1700</v>
      </c>
      <c r="F12" s="96">
        <v>0</v>
      </c>
      <c r="G12" s="52">
        <f t="shared" si="0"/>
        <v>0</v>
      </c>
      <c r="H12" s="53" t="s">
        <v>50</v>
      </c>
      <c r="I12" s="4" t="s">
        <v>43</v>
      </c>
      <c r="J12" s="4"/>
      <c r="K12" s="54" t="s">
        <v>51</v>
      </c>
    </row>
    <row r="13" spans="1:11" ht="15">
      <c r="A13" s="48">
        <v>8</v>
      </c>
      <c r="B13" s="49">
        <v>295012</v>
      </c>
      <c r="C13" s="99" t="s">
        <v>54</v>
      </c>
      <c r="D13" s="50" t="s">
        <v>49</v>
      </c>
      <c r="E13" s="51">
        <v>80</v>
      </c>
      <c r="F13" s="96">
        <v>0</v>
      </c>
      <c r="G13" s="52">
        <f t="shared" si="0"/>
        <v>0</v>
      </c>
      <c r="H13" s="53" t="s">
        <v>50</v>
      </c>
      <c r="I13" s="4" t="s">
        <v>43</v>
      </c>
      <c r="J13" s="4"/>
      <c r="K13" s="54" t="s">
        <v>51</v>
      </c>
    </row>
    <row r="14" spans="1:11" ht="15">
      <c r="A14" s="48">
        <v>9</v>
      </c>
      <c r="B14" s="49">
        <v>295071</v>
      </c>
      <c r="C14" s="99" t="s">
        <v>55</v>
      </c>
      <c r="D14" s="50" t="s">
        <v>41</v>
      </c>
      <c r="E14" s="51">
        <v>54</v>
      </c>
      <c r="F14" s="96">
        <v>0</v>
      </c>
      <c r="G14" s="52">
        <f>SUM(F14*E14)</f>
        <v>0</v>
      </c>
      <c r="H14" s="53" t="s">
        <v>50</v>
      </c>
      <c r="I14" s="4" t="s">
        <v>43</v>
      </c>
      <c r="J14" s="4"/>
      <c r="K14" s="54" t="s">
        <v>51</v>
      </c>
    </row>
    <row r="15" spans="1:11" ht="15">
      <c r="A15" s="48">
        <v>10</v>
      </c>
      <c r="B15" s="49">
        <v>295413</v>
      </c>
      <c r="C15" s="99" t="s">
        <v>56</v>
      </c>
      <c r="D15" s="50" t="s">
        <v>41</v>
      </c>
      <c r="E15" s="51">
        <v>54</v>
      </c>
      <c r="F15" s="96">
        <v>0</v>
      </c>
      <c r="G15" s="52">
        <f t="shared" si="0"/>
        <v>0</v>
      </c>
      <c r="H15" s="53" t="s">
        <v>50</v>
      </c>
      <c r="I15" s="4" t="s">
        <v>43</v>
      </c>
      <c r="J15" s="4"/>
      <c r="K15" s="54" t="s">
        <v>51</v>
      </c>
    </row>
    <row r="16" spans="1:11" ht="30">
      <c r="A16" s="76">
        <v>11</v>
      </c>
      <c r="B16" s="77" t="s">
        <v>57</v>
      </c>
      <c r="C16" s="101" t="s">
        <v>58</v>
      </c>
      <c r="D16" s="78" t="s">
        <v>41</v>
      </c>
      <c r="E16" s="79">
        <v>25</v>
      </c>
      <c r="F16" s="98">
        <v>0</v>
      </c>
      <c r="G16" s="80">
        <f t="shared" si="0"/>
        <v>0</v>
      </c>
      <c r="H16" s="53" t="s">
        <v>50</v>
      </c>
      <c r="I16" s="4" t="s">
        <v>43</v>
      </c>
      <c r="J16" s="4"/>
      <c r="K16" s="54" t="s">
        <v>51</v>
      </c>
    </row>
    <row r="17" spans="1:11" ht="30">
      <c r="A17" s="76">
        <v>12</v>
      </c>
      <c r="B17" s="77" t="s">
        <v>57</v>
      </c>
      <c r="C17" s="102" t="s">
        <v>59</v>
      </c>
      <c r="D17" s="78" t="s">
        <v>41</v>
      </c>
      <c r="E17" s="79">
        <v>48</v>
      </c>
      <c r="F17" s="98">
        <v>0</v>
      </c>
      <c r="G17" s="80">
        <f t="shared" si="0"/>
        <v>0</v>
      </c>
      <c r="H17" s="53" t="s">
        <v>50</v>
      </c>
      <c r="I17" s="4" t="s">
        <v>43</v>
      </c>
      <c r="J17" s="4"/>
      <c r="K17" s="54" t="s">
        <v>51</v>
      </c>
    </row>
    <row r="18" spans="1:11" ht="15">
      <c r="A18" s="48">
        <v>13</v>
      </c>
      <c r="B18" s="49">
        <v>561933</v>
      </c>
      <c r="C18" s="99" t="s">
        <v>60</v>
      </c>
      <c r="D18" s="50" t="s">
        <v>41</v>
      </c>
      <c r="E18" s="51">
        <v>33</v>
      </c>
      <c r="F18" s="96">
        <v>0</v>
      </c>
      <c r="G18" s="52">
        <f t="shared" si="0"/>
        <v>0</v>
      </c>
      <c r="H18" s="53" t="s">
        <v>50</v>
      </c>
      <c r="I18" s="4" t="s">
        <v>43</v>
      </c>
      <c r="J18" s="4"/>
      <c r="K18" s="54" t="s">
        <v>51</v>
      </c>
    </row>
    <row r="19" spans="1:11" ht="15">
      <c r="A19" s="48">
        <v>14</v>
      </c>
      <c r="B19" s="49">
        <v>573706</v>
      </c>
      <c r="C19" s="99" t="s">
        <v>61</v>
      </c>
      <c r="D19" s="50" t="s">
        <v>41</v>
      </c>
      <c r="E19" s="51">
        <v>18</v>
      </c>
      <c r="F19" s="96">
        <v>0</v>
      </c>
      <c r="G19" s="52">
        <f t="shared" si="0"/>
        <v>0</v>
      </c>
      <c r="H19" s="53" t="s">
        <v>50</v>
      </c>
      <c r="I19" s="4" t="s">
        <v>43</v>
      </c>
      <c r="J19" s="4"/>
      <c r="K19" s="54" t="s">
        <v>51</v>
      </c>
    </row>
    <row r="20" spans="1:11" ht="15">
      <c r="A20" s="48">
        <v>15</v>
      </c>
      <c r="B20" s="49">
        <v>573714</v>
      </c>
      <c r="C20" s="99" t="s">
        <v>62</v>
      </c>
      <c r="D20" s="50" t="s">
        <v>41</v>
      </c>
      <c r="E20" s="51">
        <v>15</v>
      </c>
      <c r="F20" s="96">
        <v>0</v>
      </c>
      <c r="G20" s="52">
        <f t="shared" si="0"/>
        <v>0</v>
      </c>
      <c r="H20" s="53" t="s">
        <v>50</v>
      </c>
      <c r="I20" s="4" t="s">
        <v>43</v>
      </c>
      <c r="J20" s="4"/>
      <c r="K20" s="54" t="s">
        <v>51</v>
      </c>
    </row>
    <row r="21" spans="1:11" ht="15">
      <c r="A21" s="48">
        <v>16</v>
      </c>
      <c r="B21" s="49">
        <v>561921</v>
      </c>
      <c r="C21" s="99" t="s">
        <v>63</v>
      </c>
      <c r="D21" s="50" t="s">
        <v>41</v>
      </c>
      <c r="E21" s="51">
        <v>21</v>
      </c>
      <c r="F21" s="96">
        <v>0</v>
      </c>
      <c r="G21" s="52">
        <f t="shared" si="0"/>
        <v>0</v>
      </c>
      <c r="H21" s="53" t="s">
        <v>50</v>
      </c>
      <c r="I21" s="4" t="s">
        <v>43</v>
      </c>
      <c r="J21" s="4"/>
      <c r="K21" s="54" t="s">
        <v>51</v>
      </c>
    </row>
    <row r="22" spans="1:11" ht="15">
      <c r="A22" s="48">
        <v>17</v>
      </c>
      <c r="B22" s="49">
        <v>573702</v>
      </c>
      <c r="C22" s="99" t="s">
        <v>64</v>
      </c>
      <c r="D22" s="50" t="s">
        <v>41</v>
      </c>
      <c r="E22" s="51">
        <v>17</v>
      </c>
      <c r="F22" s="96">
        <v>0</v>
      </c>
      <c r="G22" s="52">
        <f t="shared" si="0"/>
        <v>0</v>
      </c>
      <c r="H22" s="53" t="s">
        <v>50</v>
      </c>
      <c r="I22" s="4" t="s">
        <v>43</v>
      </c>
      <c r="J22" s="4"/>
      <c r="K22" s="54" t="s">
        <v>51</v>
      </c>
    </row>
    <row r="23" spans="1:11" ht="15">
      <c r="A23" s="48">
        <v>18</v>
      </c>
      <c r="B23" s="49">
        <v>573712</v>
      </c>
      <c r="C23" s="99" t="s">
        <v>65</v>
      </c>
      <c r="D23" s="50" t="s">
        <v>41</v>
      </c>
      <c r="E23" s="51">
        <v>4</v>
      </c>
      <c r="F23" s="96">
        <v>0</v>
      </c>
      <c r="G23" s="52">
        <f t="shared" si="0"/>
        <v>0</v>
      </c>
      <c r="H23" s="53" t="s">
        <v>50</v>
      </c>
      <c r="I23" s="4" t="s">
        <v>43</v>
      </c>
      <c r="J23" s="4"/>
      <c r="K23" s="54" t="s">
        <v>51</v>
      </c>
    </row>
    <row r="24" spans="1:11" ht="15">
      <c r="A24" s="48">
        <v>19</v>
      </c>
      <c r="B24" s="49">
        <v>579305</v>
      </c>
      <c r="C24" s="99" t="s">
        <v>66</v>
      </c>
      <c r="D24" s="50" t="s">
        <v>41</v>
      </c>
      <c r="E24" s="51">
        <v>33</v>
      </c>
      <c r="F24" s="96">
        <v>0</v>
      </c>
      <c r="G24" s="52">
        <f t="shared" si="0"/>
        <v>0</v>
      </c>
      <c r="H24" s="53" t="s">
        <v>50</v>
      </c>
      <c r="I24" s="4" t="s">
        <v>43</v>
      </c>
      <c r="J24" s="4"/>
      <c r="K24" s="54" t="s">
        <v>51</v>
      </c>
    </row>
    <row r="25" spans="1:11" ht="15">
      <c r="A25" s="48">
        <v>20</v>
      </c>
      <c r="B25" s="49">
        <v>579291</v>
      </c>
      <c r="C25" s="99" t="s">
        <v>67</v>
      </c>
      <c r="D25" s="50" t="s">
        <v>41</v>
      </c>
      <c r="E25" s="51">
        <v>33</v>
      </c>
      <c r="F25" s="96">
        <v>0</v>
      </c>
      <c r="G25" s="52">
        <f t="shared" si="0"/>
        <v>0</v>
      </c>
      <c r="H25" s="53" t="s">
        <v>50</v>
      </c>
      <c r="I25" s="4"/>
      <c r="J25" s="4"/>
      <c r="K25" s="54" t="s">
        <v>51</v>
      </c>
    </row>
    <row r="26" spans="1:11" ht="15">
      <c r="A26" s="48">
        <v>21</v>
      </c>
      <c r="B26" s="49">
        <v>579306</v>
      </c>
      <c r="C26" s="99" t="s">
        <v>68</v>
      </c>
      <c r="D26" s="50" t="s">
        <v>41</v>
      </c>
      <c r="E26" s="51">
        <v>19</v>
      </c>
      <c r="F26" s="96">
        <v>0</v>
      </c>
      <c r="G26" s="52">
        <f t="shared" si="0"/>
        <v>0</v>
      </c>
      <c r="H26" s="53" t="s">
        <v>50</v>
      </c>
      <c r="I26" s="4" t="s">
        <v>43</v>
      </c>
      <c r="J26" s="4"/>
      <c r="K26" s="54" t="s">
        <v>51</v>
      </c>
    </row>
    <row r="27" spans="1:11" ht="15.75" thickBot="1">
      <c r="A27" s="55">
        <v>22</v>
      </c>
      <c r="B27" s="56">
        <v>579291</v>
      </c>
      <c r="C27" s="100" t="s">
        <v>67</v>
      </c>
      <c r="D27" s="57" t="s">
        <v>41</v>
      </c>
      <c r="E27" s="58">
        <v>19</v>
      </c>
      <c r="F27" s="97">
        <v>0</v>
      </c>
      <c r="G27" s="59">
        <f t="shared" si="0"/>
        <v>0</v>
      </c>
      <c r="H27" s="60" t="s">
        <v>50</v>
      </c>
      <c r="I27" s="4"/>
      <c r="J27" s="4"/>
      <c r="K27" s="54" t="s">
        <v>51</v>
      </c>
    </row>
    <row r="28" spans="1:11" ht="15">
      <c r="A28" s="61"/>
      <c r="B28" s="62"/>
      <c r="C28" s="63" t="s">
        <v>46</v>
      </c>
      <c r="D28" s="63"/>
      <c r="E28" s="64"/>
      <c r="F28" s="64"/>
      <c r="G28" s="65">
        <f>SUM(G8:G27)</f>
        <v>0</v>
      </c>
      <c r="H28" s="66"/>
      <c r="I28" s="67"/>
      <c r="J28" s="67"/>
      <c r="K28" s="68" t="s">
        <v>51</v>
      </c>
    </row>
    <row r="29" spans="1:11" ht="15.75">
      <c r="A29" s="69" t="s">
        <v>69</v>
      </c>
      <c r="B29" s="70"/>
      <c r="C29" s="71"/>
      <c r="D29" s="71"/>
      <c r="E29" s="72"/>
      <c r="F29" s="72"/>
      <c r="G29" s="73"/>
      <c r="H29" s="74"/>
      <c r="I29" s="47"/>
      <c r="J29" s="47"/>
      <c r="K29" s="75"/>
    </row>
    <row r="30" spans="1:11" ht="15">
      <c r="A30" s="48">
        <v>23</v>
      </c>
      <c r="B30" s="49">
        <v>46114</v>
      </c>
      <c r="C30" s="99" t="s">
        <v>70</v>
      </c>
      <c r="D30" s="50" t="s">
        <v>71</v>
      </c>
      <c r="E30" s="51">
        <v>84</v>
      </c>
      <c r="F30" s="96">
        <v>0</v>
      </c>
      <c r="G30" s="52">
        <f aca="true" t="shared" si="1" ref="G30:G45">E30*F30</f>
        <v>0</v>
      </c>
      <c r="H30" s="53" t="s">
        <v>50</v>
      </c>
      <c r="I30" s="4"/>
      <c r="J30" s="4"/>
      <c r="K30" s="54" t="s">
        <v>72</v>
      </c>
    </row>
    <row r="31" spans="1:11" ht="15">
      <c r="A31" s="48">
        <v>24</v>
      </c>
      <c r="B31" s="49">
        <v>46361</v>
      </c>
      <c r="C31" s="99" t="s">
        <v>73</v>
      </c>
      <c r="D31" s="50" t="s">
        <v>41</v>
      </c>
      <c r="E31" s="51">
        <v>2400</v>
      </c>
      <c r="F31" s="96">
        <v>0</v>
      </c>
      <c r="G31" s="52">
        <f t="shared" si="1"/>
        <v>0</v>
      </c>
      <c r="H31" s="53" t="s">
        <v>50</v>
      </c>
      <c r="I31" s="4"/>
      <c r="J31" s="4"/>
      <c r="K31" s="54" t="s">
        <v>72</v>
      </c>
    </row>
    <row r="32" spans="1:11" ht="15">
      <c r="A32" s="48">
        <v>25</v>
      </c>
      <c r="B32" s="49">
        <v>46381</v>
      </c>
      <c r="C32" s="99" t="s">
        <v>74</v>
      </c>
      <c r="D32" s="50" t="s">
        <v>49</v>
      </c>
      <c r="E32" s="51">
        <v>1200</v>
      </c>
      <c r="F32" s="96">
        <v>0</v>
      </c>
      <c r="G32" s="52">
        <f t="shared" si="1"/>
        <v>0</v>
      </c>
      <c r="H32" s="53" t="s">
        <v>50</v>
      </c>
      <c r="I32" s="4"/>
      <c r="J32" s="4"/>
      <c r="K32" s="54" t="s">
        <v>72</v>
      </c>
    </row>
    <row r="33" spans="1:11" ht="15">
      <c r="A33" s="48">
        <v>26</v>
      </c>
      <c r="B33" s="49">
        <v>46381</v>
      </c>
      <c r="C33" s="99" t="s">
        <v>74</v>
      </c>
      <c r="D33" s="50" t="s">
        <v>49</v>
      </c>
      <c r="E33" s="51">
        <v>650</v>
      </c>
      <c r="F33" s="96">
        <v>0</v>
      </c>
      <c r="G33" s="52">
        <f t="shared" si="1"/>
        <v>0</v>
      </c>
      <c r="H33" s="53" t="s">
        <v>50</v>
      </c>
      <c r="I33" s="4"/>
      <c r="J33" s="4"/>
      <c r="K33" s="54" t="s">
        <v>72</v>
      </c>
    </row>
    <row r="34" spans="1:11" ht="15">
      <c r="A34" s="48">
        <v>27</v>
      </c>
      <c r="B34" s="49">
        <v>46514</v>
      </c>
      <c r="C34" s="99" t="s">
        <v>75</v>
      </c>
      <c r="D34" s="50" t="s">
        <v>49</v>
      </c>
      <c r="E34" s="51">
        <v>650</v>
      </c>
      <c r="F34" s="96">
        <v>0</v>
      </c>
      <c r="G34" s="52">
        <f t="shared" si="1"/>
        <v>0</v>
      </c>
      <c r="H34" s="53" t="s">
        <v>50</v>
      </c>
      <c r="I34" s="4"/>
      <c r="J34" s="4"/>
      <c r="K34" s="54" t="s">
        <v>72</v>
      </c>
    </row>
    <row r="35" spans="1:11" ht="15">
      <c r="A35" s="48">
        <v>28</v>
      </c>
      <c r="B35" s="49">
        <v>46524</v>
      </c>
      <c r="C35" s="99" t="s">
        <v>76</v>
      </c>
      <c r="D35" s="50" t="s">
        <v>41</v>
      </c>
      <c r="E35" s="51">
        <v>109</v>
      </c>
      <c r="F35" s="96">
        <v>0</v>
      </c>
      <c r="G35" s="52">
        <f t="shared" si="1"/>
        <v>0</v>
      </c>
      <c r="H35" s="53" t="s">
        <v>50</v>
      </c>
      <c r="I35" s="4"/>
      <c r="J35" s="4"/>
      <c r="K35" s="54" t="s">
        <v>72</v>
      </c>
    </row>
    <row r="36" spans="1:11" ht="15">
      <c r="A36" s="48">
        <v>29</v>
      </c>
      <c r="B36" s="49">
        <v>46134</v>
      </c>
      <c r="C36" s="99" t="s">
        <v>77</v>
      </c>
      <c r="D36" s="50" t="s">
        <v>71</v>
      </c>
      <c r="E36" s="51">
        <v>0.84</v>
      </c>
      <c r="F36" s="96">
        <v>0</v>
      </c>
      <c r="G36" s="52">
        <f t="shared" si="1"/>
        <v>0</v>
      </c>
      <c r="H36" s="53" t="s">
        <v>50</v>
      </c>
      <c r="I36" s="4"/>
      <c r="J36" s="4"/>
      <c r="K36" s="54" t="s">
        <v>72</v>
      </c>
    </row>
    <row r="37" spans="1:11" ht="15">
      <c r="A37" s="48">
        <v>30</v>
      </c>
      <c r="B37" s="49">
        <v>46141</v>
      </c>
      <c r="C37" s="99" t="s">
        <v>78</v>
      </c>
      <c r="D37" s="50" t="s">
        <v>79</v>
      </c>
      <c r="E37" s="51">
        <v>320</v>
      </c>
      <c r="F37" s="96">
        <v>0</v>
      </c>
      <c r="G37" s="52">
        <f t="shared" si="1"/>
        <v>0</v>
      </c>
      <c r="H37" s="53" t="s">
        <v>50</v>
      </c>
      <c r="I37" s="4"/>
      <c r="J37" s="4"/>
      <c r="K37" s="54" t="s">
        <v>72</v>
      </c>
    </row>
    <row r="38" spans="1:11" ht="15">
      <c r="A38" s="48">
        <v>31</v>
      </c>
      <c r="B38" s="49">
        <v>46181</v>
      </c>
      <c r="C38" s="99" t="s">
        <v>80</v>
      </c>
      <c r="D38" s="50" t="s">
        <v>41</v>
      </c>
      <c r="E38" s="51">
        <v>320</v>
      </c>
      <c r="F38" s="96">
        <v>0</v>
      </c>
      <c r="G38" s="52">
        <f t="shared" si="1"/>
        <v>0</v>
      </c>
      <c r="H38" s="53" t="s">
        <v>50</v>
      </c>
      <c r="I38" s="4"/>
      <c r="J38" s="4"/>
      <c r="K38" s="54" t="s">
        <v>72</v>
      </c>
    </row>
    <row r="39" spans="1:11" ht="15">
      <c r="A39" s="48">
        <v>32</v>
      </c>
      <c r="B39" s="49">
        <v>46225</v>
      </c>
      <c r="C39" s="99" t="s">
        <v>81</v>
      </c>
      <c r="D39" s="50" t="s">
        <v>82</v>
      </c>
      <c r="E39" s="51">
        <v>1</v>
      </c>
      <c r="F39" s="96">
        <v>0</v>
      </c>
      <c r="G39" s="52">
        <f t="shared" si="1"/>
        <v>0</v>
      </c>
      <c r="H39" s="53" t="s">
        <v>50</v>
      </c>
      <c r="I39" s="4"/>
      <c r="J39" s="4"/>
      <c r="K39" s="54" t="s">
        <v>72</v>
      </c>
    </row>
    <row r="40" spans="1:11" ht="15">
      <c r="A40" s="48">
        <v>33</v>
      </c>
      <c r="B40" s="49">
        <v>46231</v>
      </c>
      <c r="C40" s="99" t="s">
        <v>83</v>
      </c>
      <c r="D40" s="50" t="s">
        <v>82</v>
      </c>
      <c r="E40" s="51">
        <v>1.92</v>
      </c>
      <c r="F40" s="96">
        <v>0</v>
      </c>
      <c r="G40" s="52">
        <f t="shared" si="1"/>
        <v>0</v>
      </c>
      <c r="H40" s="53" t="s">
        <v>50</v>
      </c>
      <c r="I40" s="4"/>
      <c r="J40" s="4"/>
      <c r="K40" s="54" t="s">
        <v>72</v>
      </c>
    </row>
    <row r="41" spans="1:11" ht="15">
      <c r="A41" s="48">
        <v>34</v>
      </c>
      <c r="B41" s="49">
        <v>46134</v>
      </c>
      <c r="C41" s="99" t="s">
        <v>77</v>
      </c>
      <c r="D41" s="50" t="s">
        <v>71</v>
      </c>
      <c r="E41" s="51">
        <v>3.52</v>
      </c>
      <c r="F41" s="96">
        <v>0</v>
      </c>
      <c r="G41" s="52">
        <f t="shared" si="1"/>
        <v>0</v>
      </c>
      <c r="H41" s="53" t="s">
        <v>50</v>
      </c>
      <c r="I41" s="4"/>
      <c r="J41" s="4"/>
      <c r="K41" s="54" t="s">
        <v>72</v>
      </c>
    </row>
    <row r="42" spans="1:11" ht="15">
      <c r="A42" s="48">
        <v>35</v>
      </c>
      <c r="B42" s="49">
        <v>46134</v>
      </c>
      <c r="C42" s="99" t="s">
        <v>77</v>
      </c>
      <c r="D42" s="50" t="s">
        <v>71</v>
      </c>
      <c r="E42" s="51">
        <v>54.72</v>
      </c>
      <c r="F42" s="96">
        <v>0</v>
      </c>
      <c r="G42" s="52">
        <f t="shared" si="1"/>
        <v>0</v>
      </c>
      <c r="H42" s="53" t="s">
        <v>50</v>
      </c>
      <c r="I42" s="4"/>
      <c r="J42" s="4"/>
      <c r="K42" s="54" t="s">
        <v>72</v>
      </c>
    </row>
    <row r="43" spans="1:11" ht="15">
      <c r="A43" s="48">
        <v>36</v>
      </c>
      <c r="B43" s="49">
        <v>46458</v>
      </c>
      <c r="C43" s="99" t="s">
        <v>84</v>
      </c>
      <c r="D43" s="50" t="s">
        <v>41</v>
      </c>
      <c r="E43" s="51">
        <v>32</v>
      </c>
      <c r="F43" s="96">
        <v>0</v>
      </c>
      <c r="G43" s="52">
        <f t="shared" si="1"/>
        <v>0</v>
      </c>
      <c r="H43" s="53" t="s">
        <v>50</v>
      </c>
      <c r="I43" s="4"/>
      <c r="J43" s="4"/>
      <c r="K43" s="54" t="s">
        <v>72</v>
      </c>
    </row>
    <row r="44" spans="1:11" ht="15">
      <c r="A44" s="48">
        <v>37</v>
      </c>
      <c r="B44" s="49">
        <v>46134</v>
      </c>
      <c r="C44" s="99" t="s">
        <v>77</v>
      </c>
      <c r="D44" s="50" t="s">
        <v>71</v>
      </c>
      <c r="E44" s="51">
        <v>16.72</v>
      </c>
      <c r="F44" s="96">
        <v>0</v>
      </c>
      <c r="G44" s="52">
        <f t="shared" si="1"/>
        <v>0</v>
      </c>
      <c r="H44" s="53" t="s">
        <v>50</v>
      </c>
      <c r="I44" s="4"/>
      <c r="J44" s="4"/>
      <c r="K44" s="54" t="s">
        <v>72</v>
      </c>
    </row>
    <row r="45" spans="1:11" ht="15.75" thickBot="1">
      <c r="A45" s="55">
        <v>38</v>
      </c>
      <c r="B45" s="56">
        <v>46453</v>
      </c>
      <c r="C45" s="100" t="s">
        <v>85</v>
      </c>
      <c r="D45" s="57" t="s">
        <v>41</v>
      </c>
      <c r="E45" s="58">
        <v>22</v>
      </c>
      <c r="F45" s="97">
        <v>0</v>
      </c>
      <c r="G45" s="59">
        <f t="shared" si="1"/>
        <v>0</v>
      </c>
      <c r="H45" s="60" t="s">
        <v>50</v>
      </c>
      <c r="I45" s="4"/>
      <c r="J45" s="4"/>
      <c r="K45" s="54" t="s">
        <v>72</v>
      </c>
    </row>
    <row r="46" spans="1:11" ht="15">
      <c r="A46" s="61"/>
      <c r="B46" s="62"/>
      <c r="C46" s="63" t="s">
        <v>46</v>
      </c>
      <c r="D46" s="63"/>
      <c r="E46" s="64"/>
      <c r="F46" s="64"/>
      <c r="G46" s="65">
        <f>SUM(G30:G45)</f>
        <v>0</v>
      </c>
      <c r="H46" s="66"/>
      <c r="I46" s="67"/>
      <c r="J46" s="67"/>
      <c r="K46" s="68" t="s">
        <v>72</v>
      </c>
    </row>
    <row r="47" spans="1:11" ht="15.75">
      <c r="A47" s="69" t="s">
        <v>86</v>
      </c>
      <c r="B47" s="70"/>
      <c r="C47" s="71"/>
      <c r="D47" s="71"/>
      <c r="E47" s="72"/>
      <c r="F47" s="72"/>
      <c r="G47" s="73"/>
      <c r="H47" s="74"/>
      <c r="I47" s="47"/>
      <c r="J47" s="47"/>
      <c r="K47" s="75"/>
    </row>
    <row r="48" spans="1:11" ht="15">
      <c r="A48" s="48">
        <v>39</v>
      </c>
      <c r="B48" s="49">
        <v>210810048</v>
      </c>
      <c r="C48" s="99" t="s">
        <v>87</v>
      </c>
      <c r="D48" s="50" t="s">
        <v>49</v>
      </c>
      <c r="E48" s="51">
        <v>482</v>
      </c>
      <c r="F48" s="96">
        <v>0</v>
      </c>
      <c r="G48" s="52">
        <f aca="true" t="shared" si="2" ref="G48:G67">E48*F48</f>
        <v>0</v>
      </c>
      <c r="H48" s="53" t="s">
        <v>50</v>
      </c>
      <c r="I48" s="4"/>
      <c r="J48" s="4"/>
      <c r="K48" s="54" t="s">
        <v>88</v>
      </c>
    </row>
    <row r="49" spans="1:11" ht="15">
      <c r="A49" s="48">
        <v>40</v>
      </c>
      <c r="B49" s="49">
        <v>210810048</v>
      </c>
      <c r="C49" s="99" t="s">
        <v>87</v>
      </c>
      <c r="D49" s="50" t="s">
        <v>49</v>
      </c>
      <c r="E49" s="51">
        <v>116</v>
      </c>
      <c r="F49" s="96">
        <v>0</v>
      </c>
      <c r="G49" s="52">
        <f t="shared" si="2"/>
        <v>0</v>
      </c>
      <c r="H49" s="53" t="s">
        <v>50</v>
      </c>
      <c r="I49" s="4"/>
      <c r="J49" s="4"/>
      <c r="K49" s="54" t="s">
        <v>88</v>
      </c>
    </row>
    <row r="50" spans="1:11" ht="15">
      <c r="A50" s="48">
        <v>41</v>
      </c>
      <c r="B50" s="49">
        <v>210901062</v>
      </c>
      <c r="C50" s="99" t="s">
        <v>89</v>
      </c>
      <c r="D50" s="50" t="s">
        <v>49</v>
      </c>
      <c r="E50" s="51">
        <v>1200</v>
      </c>
      <c r="F50" s="96">
        <v>0</v>
      </c>
      <c r="G50" s="52">
        <f t="shared" si="2"/>
        <v>0</v>
      </c>
      <c r="H50" s="53" t="s">
        <v>50</v>
      </c>
      <c r="I50" s="4"/>
      <c r="J50" s="4"/>
      <c r="K50" s="54" t="s">
        <v>88</v>
      </c>
    </row>
    <row r="51" spans="1:11" ht="15">
      <c r="A51" s="48">
        <v>42</v>
      </c>
      <c r="B51" s="49">
        <v>210901082</v>
      </c>
      <c r="C51" s="99" t="s">
        <v>90</v>
      </c>
      <c r="D51" s="50" t="s">
        <v>49</v>
      </c>
      <c r="E51" s="51">
        <v>650</v>
      </c>
      <c r="F51" s="96">
        <v>0</v>
      </c>
      <c r="G51" s="52">
        <f t="shared" si="2"/>
        <v>0</v>
      </c>
      <c r="H51" s="53" t="s">
        <v>50</v>
      </c>
      <c r="I51" s="4"/>
      <c r="J51" s="4"/>
      <c r="K51" s="54" t="s">
        <v>88</v>
      </c>
    </row>
    <row r="52" spans="1:11" ht="15">
      <c r="A52" s="48">
        <v>43</v>
      </c>
      <c r="B52" s="49">
        <v>210100001</v>
      </c>
      <c r="C52" s="99" t="s">
        <v>91</v>
      </c>
      <c r="D52" s="50" t="s">
        <v>41</v>
      </c>
      <c r="E52" s="51">
        <v>290</v>
      </c>
      <c r="F52" s="96">
        <v>0</v>
      </c>
      <c r="G52" s="52">
        <f t="shared" si="2"/>
        <v>0</v>
      </c>
      <c r="H52" s="53" t="s">
        <v>50</v>
      </c>
      <c r="I52" s="4" t="s">
        <v>43</v>
      </c>
      <c r="J52" s="4"/>
      <c r="K52" s="54" t="s">
        <v>88</v>
      </c>
    </row>
    <row r="53" spans="1:11" ht="15">
      <c r="A53" s="48">
        <v>44</v>
      </c>
      <c r="B53" s="49">
        <v>210100004</v>
      </c>
      <c r="C53" s="99" t="s">
        <v>92</v>
      </c>
      <c r="D53" s="50" t="s">
        <v>41</v>
      </c>
      <c r="E53" s="51">
        <v>408</v>
      </c>
      <c r="F53" s="96">
        <v>0</v>
      </c>
      <c r="G53" s="52">
        <f t="shared" si="2"/>
        <v>0</v>
      </c>
      <c r="H53" s="53" t="s">
        <v>50</v>
      </c>
      <c r="I53" s="4" t="s">
        <v>43</v>
      </c>
      <c r="J53" s="4"/>
      <c r="K53" s="54" t="s">
        <v>88</v>
      </c>
    </row>
    <row r="54" spans="1:11" ht="15">
      <c r="A54" s="48">
        <v>45</v>
      </c>
      <c r="B54" s="49">
        <v>210220025</v>
      </c>
      <c r="C54" s="99" t="s">
        <v>93</v>
      </c>
      <c r="D54" s="50" t="s">
        <v>49</v>
      </c>
      <c r="E54" s="51">
        <v>1700</v>
      </c>
      <c r="F54" s="96">
        <v>0</v>
      </c>
      <c r="G54" s="52">
        <f t="shared" si="2"/>
        <v>0</v>
      </c>
      <c r="H54" s="53" t="s">
        <v>50</v>
      </c>
      <c r="I54" s="4"/>
      <c r="J54" s="4"/>
      <c r="K54" s="54" t="s">
        <v>88</v>
      </c>
    </row>
    <row r="55" spans="1:11" ht="15">
      <c r="A55" s="48">
        <v>46</v>
      </c>
      <c r="B55" s="49">
        <v>210220022</v>
      </c>
      <c r="C55" s="99" t="s">
        <v>94</v>
      </c>
      <c r="D55" s="50" t="s">
        <v>49</v>
      </c>
      <c r="E55" s="51">
        <v>80</v>
      </c>
      <c r="F55" s="96">
        <v>0</v>
      </c>
      <c r="G55" s="52">
        <f t="shared" si="2"/>
        <v>0</v>
      </c>
      <c r="H55" s="53" t="s">
        <v>50</v>
      </c>
      <c r="I55" s="4"/>
      <c r="J55" s="4"/>
      <c r="K55" s="54" t="s">
        <v>88</v>
      </c>
    </row>
    <row r="56" spans="1:11" ht="15">
      <c r="A56" s="48">
        <v>47</v>
      </c>
      <c r="B56" s="49">
        <v>210220301</v>
      </c>
      <c r="C56" s="99" t="s">
        <v>95</v>
      </c>
      <c r="D56" s="50" t="s">
        <v>41</v>
      </c>
      <c r="E56" s="51">
        <v>54</v>
      </c>
      <c r="F56" s="96">
        <v>0</v>
      </c>
      <c r="G56" s="52">
        <f t="shared" si="2"/>
        <v>0</v>
      </c>
      <c r="H56" s="53" t="s">
        <v>50</v>
      </c>
      <c r="I56" s="4"/>
      <c r="J56" s="4"/>
      <c r="K56" s="54" t="s">
        <v>88</v>
      </c>
    </row>
    <row r="57" spans="1:11" ht="15">
      <c r="A57" s="48">
        <v>48</v>
      </c>
      <c r="B57" s="49">
        <v>210202103</v>
      </c>
      <c r="C57" s="99" t="s">
        <v>96</v>
      </c>
      <c r="D57" s="50" t="s">
        <v>41</v>
      </c>
      <c r="E57" s="51">
        <v>25</v>
      </c>
      <c r="F57" s="96">
        <v>0</v>
      </c>
      <c r="G57" s="52">
        <f t="shared" si="2"/>
        <v>0</v>
      </c>
      <c r="H57" s="53" t="s">
        <v>50</v>
      </c>
      <c r="I57" s="4"/>
      <c r="J57" s="4"/>
      <c r="K57" s="54" t="s">
        <v>88</v>
      </c>
    </row>
    <row r="58" spans="1:11" ht="15">
      <c r="A58" s="48">
        <v>49</v>
      </c>
      <c r="B58" s="49">
        <v>210202103</v>
      </c>
      <c r="C58" s="99" t="s">
        <v>96</v>
      </c>
      <c r="D58" s="50" t="s">
        <v>41</v>
      </c>
      <c r="E58" s="51">
        <v>48</v>
      </c>
      <c r="F58" s="96">
        <v>0</v>
      </c>
      <c r="G58" s="52">
        <f t="shared" si="2"/>
        <v>0</v>
      </c>
      <c r="H58" s="53" t="s">
        <v>50</v>
      </c>
      <c r="I58" s="4"/>
      <c r="J58" s="4"/>
      <c r="K58" s="54" t="s">
        <v>88</v>
      </c>
    </row>
    <row r="59" spans="1:11" ht="15">
      <c r="A59" s="48">
        <v>50</v>
      </c>
      <c r="B59" s="49">
        <v>210204011</v>
      </c>
      <c r="C59" s="99" t="s">
        <v>97</v>
      </c>
      <c r="D59" s="50" t="s">
        <v>41</v>
      </c>
      <c r="E59" s="51">
        <v>33</v>
      </c>
      <c r="F59" s="96">
        <v>0</v>
      </c>
      <c r="G59" s="52">
        <f t="shared" si="2"/>
        <v>0</v>
      </c>
      <c r="H59" s="53" t="s">
        <v>50</v>
      </c>
      <c r="I59" s="4"/>
      <c r="J59" s="4"/>
      <c r="K59" s="54" t="s">
        <v>88</v>
      </c>
    </row>
    <row r="60" spans="1:11" ht="15">
      <c r="A60" s="48">
        <v>51</v>
      </c>
      <c r="B60" s="49">
        <v>210204103</v>
      </c>
      <c r="C60" s="99" t="s">
        <v>98</v>
      </c>
      <c r="D60" s="50" t="s">
        <v>41</v>
      </c>
      <c r="E60" s="51">
        <v>18</v>
      </c>
      <c r="F60" s="96">
        <v>0</v>
      </c>
      <c r="G60" s="52">
        <f t="shared" si="2"/>
        <v>0</v>
      </c>
      <c r="H60" s="53" t="s">
        <v>50</v>
      </c>
      <c r="I60" s="4"/>
      <c r="J60" s="4"/>
      <c r="K60" s="54" t="s">
        <v>88</v>
      </c>
    </row>
    <row r="61" spans="1:11" ht="15">
      <c r="A61" s="48">
        <v>52</v>
      </c>
      <c r="B61" s="49">
        <v>210204105</v>
      </c>
      <c r="C61" s="99" t="s">
        <v>99</v>
      </c>
      <c r="D61" s="50" t="s">
        <v>41</v>
      </c>
      <c r="E61" s="51">
        <v>15</v>
      </c>
      <c r="F61" s="96">
        <v>0</v>
      </c>
      <c r="G61" s="52">
        <f t="shared" si="2"/>
        <v>0</v>
      </c>
      <c r="H61" s="53" t="s">
        <v>50</v>
      </c>
      <c r="I61" s="4"/>
      <c r="J61" s="4"/>
      <c r="K61" s="54" t="s">
        <v>88</v>
      </c>
    </row>
    <row r="62" spans="1:11" ht="15">
      <c r="A62" s="48">
        <v>53</v>
      </c>
      <c r="B62" s="49">
        <v>210204002</v>
      </c>
      <c r="C62" s="99" t="s">
        <v>100</v>
      </c>
      <c r="D62" s="50" t="s">
        <v>41</v>
      </c>
      <c r="E62" s="51">
        <v>21</v>
      </c>
      <c r="F62" s="96">
        <v>0</v>
      </c>
      <c r="G62" s="52">
        <f t="shared" si="2"/>
        <v>0</v>
      </c>
      <c r="H62" s="53" t="s">
        <v>50</v>
      </c>
      <c r="I62" s="4"/>
      <c r="J62" s="4"/>
      <c r="K62" s="54" t="s">
        <v>88</v>
      </c>
    </row>
    <row r="63" spans="1:11" ht="15">
      <c r="A63" s="48">
        <v>54</v>
      </c>
      <c r="B63" s="49">
        <v>210204103</v>
      </c>
      <c r="C63" s="99" t="s">
        <v>98</v>
      </c>
      <c r="D63" s="50" t="s">
        <v>41</v>
      </c>
      <c r="E63" s="51">
        <v>17</v>
      </c>
      <c r="F63" s="96">
        <v>0</v>
      </c>
      <c r="G63" s="52">
        <f t="shared" si="2"/>
        <v>0</v>
      </c>
      <c r="H63" s="53" t="s">
        <v>50</v>
      </c>
      <c r="I63" s="4"/>
      <c r="J63" s="4"/>
      <c r="K63" s="54" t="s">
        <v>88</v>
      </c>
    </row>
    <row r="64" spans="1:11" ht="15">
      <c r="A64" s="48">
        <v>55</v>
      </c>
      <c r="B64" s="49">
        <v>210204105</v>
      </c>
      <c r="C64" s="99" t="s">
        <v>99</v>
      </c>
      <c r="D64" s="50" t="s">
        <v>41</v>
      </c>
      <c r="E64" s="51">
        <v>4</v>
      </c>
      <c r="F64" s="96">
        <v>0</v>
      </c>
      <c r="G64" s="52">
        <f t="shared" si="2"/>
        <v>0</v>
      </c>
      <c r="H64" s="53" t="s">
        <v>50</v>
      </c>
      <c r="I64" s="4"/>
      <c r="J64" s="4"/>
      <c r="K64" s="54" t="s">
        <v>88</v>
      </c>
    </row>
    <row r="65" spans="1:11" ht="15">
      <c r="A65" s="48">
        <v>56</v>
      </c>
      <c r="B65" s="49">
        <v>210204201</v>
      </c>
      <c r="C65" s="99" t="s">
        <v>101</v>
      </c>
      <c r="D65" s="50" t="s">
        <v>41</v>
      </c>
      <c r="E65" s="51">
        <v>33</v>
      </c>
      <c r="F65" s="96">
        <v>0</v>
      </c>
      <c r="G65" s="52">
        <f t="shared" si="2"/>
        <v>0</v>
      </c>
      <c r="H65" s="53" t="s">
        <v>50</v>
      </c>
      <c r="I65" s="4"/>
      <c r="J65" s="4"/>
      <c r="K65" s="54" t="s">
        <v>88</v>
      </c>
    </row>
    <row r="66" spans="1:11" ht="15">
      <c r="A66" s="48">
        <v>57</v>
      </c>
      <c r="B66" s="49">
        <v>210204202</v>
      </c>
      <c r="C66" s="99" t="s">
        <v>102</v>
      </c>
      <c r="D66" s="50" t="s">
        <v>41</v>
      </c>
      <c r="E66" s="51">
        <v>19</v>
      </c>
      <c r="F66" s="96">
        <v>0</v>
      </c>
      <c r="G66" s="52">
        <f t="shared" si="2"/>
        <v>0</v>
      </c>
      <c r="H66" s="53" t="s">
        <v>50</v>
      </c>
      <c r="I66" s="4"/>
      <c r="J66" s="4"/>
      <c r="K66" s="54" t="s">
        <v>88</v>
      </c>
    </row>
    <row r="67" spans="1:11" ht="15.75" thickBot="1">
      <c r="A67" s="55">
        <v>58</v>
      </c>
      <c r="B67" s="56">
        <v>210191561</v>
      </c>
      <c r="C67" s="100" t="s">
        <v>103</v>
      </c>
      <c r="D67" s="57" t="s">
        <v>41</v>
      </c>
      <c r="E67" s="58">
        <v>2</v>
      </c>
      <c r="F67" s="97">
        <v>0</v>
      </c>
      <c r="G67" s="59">
        <f t="shared" si="2"/>
        <v>0</v>
      </c>
      <c r="H67" s="60" t="s">
        <v>50</v>
      </c>
      <c r="I67" s="4"/>
      <c r="J67" s="4"/>
      <c r="K67" s="54" t="s">
        <v>88</v>
      </c>
    </row>
    <row r="68" spans="1:11" ht="15">
      <c r="A68" s="61"/>
      <c r="B68" s="62"/>
      <c r="C68" s="63" t="s">
        <v>46</v>
      </c>
      <c r="D68" s="63"/>
      <c r="E68" s="64"/>
      <c r="F68" s="64"/>
      <c r="G68" s="65">
        <f>SUM(G48:G67)</f>
        <v>0</v>
      </c>
      <c r="H68" s="66"/>
      <c r="I68" s="67"/>
      <c r="J68" s="67"/>
      <c r="K68" s="68" t="s">
        <v>88</v>
      </c>
    </row>
    <row r="69" spans="1:11" ht="15.75">
      <c r="A69" s="69" t="s">
        <v>104</v>
      </c>
      <c r="B69" s="70"/>
      <c r="C69" s="71"/>
      <c r="D69" s="71"/>
      <c r="E69" s="72"/>
      <c r="F69" s="72"/>
      <c r="G69" s="73"/>
      <c r="H69" s="74"/>
      <c r="I69" s="47"/>
      <c r="J69" s="47"/>
      <c r="K69" s="75"/>
    </row>
    <row r="70" spans="1:11" ht="15">
      <c r="A70" s="48">
        <v>59</v>
      </c>
      <c r="B70" s="49">
        <v>460200153</v>
      </c>
      <c r="C70" s="99" t="s">
        <v>105</v>
      </c>
      <c r="D70" s="50" t="s">
        <v>49</v>
      </c>
      <c r="E70" s="51">
        <v>1200</v>
      </c>
      <c r="F70" s="96">
        <v>0</v>
      </c>
      <c r="G70" s="52">
        <f aca="true" t="shared" si="3" ref="G70:G99">E70*F70</f>
        <v>0</v>
      </c>
      <c r="H70" s="53" t="s">
        <v>50</v>
      </c>
      <c r="I70" s="4" t="s">
        <v>43</v>
      </c>
      <c r="J70" s="4"/>
      <c r="K70" s="54" t="s">
        <v>106</v>
      </c>
    </row>
    <row r="71" spans="1:11" ht="15">
      <c r="A71" s="48">
        <v>60</v>
      </c>
      <c r="B71" s="49">
        <v>460420481</v>
      </c>
      <c r="C71" s="99" t="s">
        <v>107</v>
      </c>
      <c r="D71" s="50" t="s">
        <v>49</v>
      </c>
      <c r="E71" s="51">
        <v>1200</v>
      </c>
      <c r="F71" s="96">
        <v>0</v>
      </c>
      <c r="G71" s="52">
        <f t="shared" si="3"/>
        <v>0</v>
      </c>
      <c r="H71" s="53" t="s">
        <v>50</v>
      </c>
      <c r="I71" s="4"/>
      <c r="J71" s="4"/>
      <c r="K71" s="54" t="s">
        <v>106</v>
      </c>
    </row>
    <row r="72" spans="1:11" ht="15">
      <c r="A72" s="48">
        <v>61</v>
      </c>
      <c r="B72" s="49">
        <v>460490011</v>
      </c>
      <c r="C72" s="99" t="s">
        <v>108</v>
      </c>
      <c r="D72" s="50" t="s">
        <v>49</v>
      </c>
      <c r="E72" s="51">
        <v>1200</v>
      </c>
      <c r="F72" s="96">
        <v>0</v>
      </c>
      <c r="G72" s="52">
        <f t="shared" si="3"/>
        <v>0</v>
      </c>
      <c r="H72" s="53" t="s">
        <v>50</v>
      </c>
      <c r="I72" s="4"/>
      <c r="J72" s="4"/>
      <c r="K72" s="54" t="s">
        <v>106</v>
      </c>
    </row>
    <row r="73" spans="1:11" ht="15">
      <c r="A73" s="48">
        <v>62</v>
      </c>
      <c r="B73" s="49">
        <v>460560153</v>
      </c>
      <c r="C73" s="99" t="s">
        <v>109</v>
      </c>
      <c r="D73" s="50" t="s">
        <v>49</v>
      </c>
      <c r="E73" s="51">
        <v>1200</v>
      </c>
      <c r="F73" s="96">
        <v>0</v>
      </c>
      <c r="G73" s="52">
        <f t="shared" si="3"/>
        <v>0</v>
      </c>
      <c r="H73" s="53" t="s">
        <v>50</v>
      </c>
      <c r="I73" s="4"/>
      <c r="J73" s="4"/>
      <c r="K73" s="54" t="s">
        <v>106</v>
      </c>
    </row>
    <row r="74" spans="1:11" ht="15">
      <c r="A74" s="48">
        <v>63</v>
      </c>
      <c r="B74" s="49">
        <v>460600001</v>
      </c>
      <c r="C74" s="99" t="s">
        <v>110</v>
      </c>
      <c r="D74" s="50" t="s">
        <v>71</v>
      </c>
      <c r="E74" s="51">
        <v>84</v>
      </c>
      <c r="F74" s="96">
        <v>0</v>
      </c>
      <c r="G74" s="52">
        <f t="shared" si="3"/>
        <v>0</v>
      </c>
      <c r="H74" s="53" t="s">
        <v>50</v>
      </c>
      <c r="I74" s="4"/>
      <c r="J74" s="4"/>
      <c r="K74" s="54" t="s">
        <v>106</v>
      </c>
    </row>
    <row r="75" spans="1:11" ht="15">
      <c r="A75" s="48">
        <v>64</v>
      </c>
      <c r="B75" s="49">
        <v>460620013</v>
      </c>
      <c r="C75" s="99" t="s">
        <v>111</v>
      </c>
      <c r="D75" s="50" t="s">
        <v>82</v>
      </c>
      <c r="E75" s="51">
        <v>420</v>
      </c>
      <c r="F75" s="96">
        <v>0</v>
      </c>
      <c r="G75" s="52">
        <f t="shared" si="3"/>
        <v>0</v>
      </c>
      <c r="H75" s="53" t="s">
        <v>50</v>
      </c>
      <c r="I75" s="4"/>
      <c r="J75" s="4"/>
      <c r="K75" s="54" t="s">
        <v>106</v>
      </c>
    </row>
    <row r="76" spans="1:11" ht="15">
      <c r="A76" s="48">
        <v>65</v>
      </c>
      <c r="B76" s="49">
        <v>460200303</v>
      </c>
      <c r="C76" s="99" t="s">
        <v>112</v>
      </c>
      <c r="D76" s="50" t="s">
        <v>49</v>
      </c>
      <c r="E76" s="51">
        <v>650</v>
      </c>
      <c r="F76" s="96">
        <v>0</v>
      </c>
      <c r="G76" s="52">
        <f t="shared" si="3"/>
        <v>0</v>
      </c>
      <c r="H76" s="53" t="s">
        <v>50</v>
      </c>
      <c r="I76" s="4" t="s">
        <v>43</v>
      </c>
      <c r="J76" s="4"/>
      <c r="K76" s="54" t="s">
        <v>106</v>
      </c>
    </row>
    <row r="77" spans="1:11" ht="15">
      <c r="A77" s="48">
        <v>66</v>
      </c>
      <c r="B77" s="49">
        <v>460030072</v>
      </c>
      <c r="C77" s="99" t="s">
        <v>113</v>
      </c>
      <c r="D77" s="50" t="s">
        <v>82</v>
      </c>
      <c r="E77" s="51">
        <v>325</v>
      </c>
      <c r="F77" s="96">
        <v>0</v>
      </c>
      <c r="G77" s="52">
        <f t="shared" si="3"/>
        <v>0</v>
      </c>
      <c r="H77" s="53" t="s">
        <v>50</v>
      </c>
      <c r="I77" s="4"/>
      <c r="J77" s="4"/>
      <c r="K77" s="54" t="s">
        <v>106</v>
      </c>
    </row>
    <row r="78" spans="1:11" ht="15">
      <c r="A78" s="48">
        <v>67</v>
      </c>
      <c r="B78" s="49">
        <v>460030081</v>
      </c>
      <c r="C78" s="99" t="s">
        <v>114</v>
      </c>
      <c r="D78" s="50" t="s">
        <v>49</v>
      </c>
      <c r="E78" s="51">
        <v>1300</v>
      </c>
      <c r="F78" s="96">
        <v>0</v>
      </c>
      <c r="G78" s="52">
        <f t="shared" si="3"/>
        <v>0</v>
      </c>
      <c r="H78" s="53" t="s">
        <v>50</v>
      </c>
      <c r="I78" s="4"/>
      <c r="J78" s="4"/>
      <c r="K78" s="54" t="s">
        <v>106</v>
      </c>
    </row>
    <row r="79" spans="1:11" ht="15">
      <c r="A79" s="48">
        <v>68</v>
      </c>
      <c r="B79" s="49">
        <v>460080102</v>
      </c>
      <c r="C79" s="99" t="s">
        <v>115</v>
      </c>
      <c r="D79" s="50" t="s">
        <v>82</v>
      </c>
      <c r="E79" s="51">
        <v>325</v>
      </c>
      <c r="F79" s="96">
        <v>0</v>
      </c>
      <c r="G79" s="52">
        <f t="shared" si="3"/>
        <v>0</v>
      </c>
      <c r="H79" s="53" t="s">
        <v>50</v>
      </c>
      <c r="I79" s="4"/>
      <c r="J79" s="4"/>
      <c r="K79" s="54" t="s">
        <v>106</v>
      </c>
    </row>
    <row r="80" spans="1:11" ht="15">
      <c r="A80" s="48">
        <v>69</v>
      </c>
      <c r="B80" s="49">
        <v>460490011</v>
      </c>
      <c r="C80" s="99" t="s">
        <v>108</v>
      </c>
      <c r="D80" s="50" t="s">
        <v>49</v>
      </c>
      <c r="E80" s="51">
        <v>650</v>
      </c>
      <c r="F80" s="96">
        <v>0</v>
      </c>
      <c r="G80" s="52">
        <f t="shared" si="3"/>
        <v>0</v>
      </c>
      <c r="H80" s="53" t="s">
        <v>50</v>
      </c>
      <c r="I80" s="4"/>
      <c r="J80" s="4"/>
      <c r="K80" s="54" t="s">
        <v>106</v>
      </c>
    </row>
    <row r="81" spans="1:11" ht="15">
      <c r="A81" s="48">
        <v>70</v>
      </c>
      <c r="B81" s="49">
        <v>460510031</v>
      </c>
      <c r="C81" s="99" t="s">
        <v>116</v>
      </c>
      <c r="D81" s="50" t="s">
        <v>49</v>
      </c>
      <c r="E81" s="51">
        <v>650</v>
      </c>
      <c r="F81" s="96">
        <v>0</v>
      </c>
      <c r="G81" s="52">
        <f t="shared" si="3"/>
        <v>0</v>
      </c>
      <c r="H81" s="53" t="s">
        <v>50</v>
      </c>
      <c r="I81" s="4"/>
      <c r="J81" s="4"/>
      <c r="K81" s="54" t="s">
        <v>106</v>
      </c>
    </row>
    <row r="82" spans="1:11" ht="15">
      <c r="A82" s="48">
        <v>71</v>
      </c>
      <c r="B82" s="49">
        <v>460560303</v>
      </c>
      <c r="C82" s="99" t="s">
        <v>117</v>
      </c>
      <c r="D82" s="50" t="s">
        <v>49</v>
      </c>
      <c r="E82" s="51">
        <v>650</v>
      </c>
      <c r="F82" s="96">
        <v>0</v>
      </c>
      <c r="G82" s="52">
        <f t="shared" si="3"/>
        <v>0</v>
      </c>
      <c r="H82" s="53" t="s">
        <v>50</v>
      </c>
      <c r="I82" s="4"/>
      <c r="J82" s="4"/>
      <c r="K82" s="54" t="s">
        <v>106</v>
      </c>
    </row>
    <row r="83" spans="1:11" ht="15">
      <c r="A83" s="48">
        <v>72</v>
      </c>
      <c r="B83" s="49">
        <v>460600001</v>
      </c>
      <c r="C83" s="99" t="s">
        <v>110</v>
      </c>
      <c r="D83" s="50" t="s">
        <v>71</v>
      </c>
      <c r="E83" s="51">
        <v>53.3</v>
      </c>
      <c r="F83" s="96">
        <v>0</v>
      </c>
      <c r="G83" s="52">
        <f t="shared" si="3"/>
        <v>0</v>
      </c>
      <c r="H83" s="53" t="s">
        <v>50</v>
      </c>
      <c r="I83" s="4"/>
      <c r="J83" s="4"/>
      <c r="K83" s="54" t="s">
        <v>106</v>
      </c>
    </row>
    <row r="84" spans="1:11" ht="15">
      <c r="A84" s="48">
        <v>73</v>
      </c>
      <c r="B84" s="49">
        <v>460650021</v>
      </c>
      <c r="C84" s="99" t="s">
        <v>118</v>
      </c>
      <c r="D84" s="50" t="s">
        <v>82</v>
      </c>
      <c r="E84" s="51">
        <v>325</v>
      </c>
      <c r="F84" s="96">
        <v>0</v>
      </c>
      <c r="G84" s="52">
        <f t="shared" si="3"/>
        <v>0</v>
      </c>
      <c r="H84" s="53" t="s">
        <v>50</v>
      </c>
      <c r="I84" s="4"/>
      <c r="J84" s="4"/>
      <c r="K84" s="54" t="s">
        <v>106</v>
      </c>
    </row>
    <row r="85" spans="1:11" ht="15">
      <c r="A85" s="48">
        <v>74</v>
      </c>
      <c r="B85" s="49">
        <v>460650042</v>
      </c>
      <c r="C85" s="99" t="s">
        <v>119</v>
      </c>
      <c r="D85" s="50" t="s">
        <v>82</v>
      </c>
      <c r="E85" s="51">
        <v>325</v>
      </c>
      <c r="F85" s="96">
        <v>0</v>
      </c>
      <c r="G85" s="52">
        <f t="shared" si="3"/>
        <v>0</v>
      </c>
      <c r="H85" s="53" t="s">
        <v>50</v>
      </c>
      <c r="I85" s="4"/>
      <c r="J85" s="4"/>
      <c r="K85" s="54" t="s">
        <v>106</v>
      </c>
    </row>
    <row r="86" spans="1:11" ht="15">
      <c r="A86" s="48">
        <v>75</v>
      </c>
      <c r="B86" s="49">
        <v>460270011</v>
      </c>
      <c r="C86" s="99" t="s">
        <v>120</v>
      </c>
      <c r="D86" s="50" t="s">
        <v>41</v>
      </c>
      <c r="E86" s="51">
        <v>4</v>
      </c>
      <c r="F86" s="96">
        <v>0</v>
      </c>
      <c r="G86" s="52">
        <f t="shared" si="3"/>
        <v>0</v>
      </c>
      <c r="H86" s="53" t="s">
        <v>50</v>
      </c>
      <c r="I86" s="4" t="s">
        <v>43</v>
      </c>
      <c r="J86" s="4"/>
      <c r="K86" s="54" t="s">
        <v>106</v>
      </c>
    </row>
    <row r="87" spans="1:11" ht="15">
      <c r="A87" s="48">
        <v>76</v>
      </c>
      <c r="B87" s="49">
        <v>460050603</v>
      </c>
      <c r="C87" s="99" t="s">
        <v>121</v>
      </c>
      <c r="D87" s="50" t="s">
        <v>71</v>
      </c>
      <c r="E87" s="51">
        <v>0.84</v>
      </c>
      <c r="F87" s="96">
        <v>0</v>
      </c>
      <c r="G87" s="52">
        <f t="shared" si="3"/>
        <v>0</v>
      </c>
      <c r="H87" s="53" t="s">
        <v>50</v>
      </c>
      <c r="I87" s="4"/>
      <c r="J87" s="4"/>
      <c r="K87" s="54" t="s">
        <v>106</v>
      </c>
    </row>
    <row r="88" spans="1:11" ht="15">
      <c r="A88" s="48">
        <v>77</v>
      </c>
      <c r="B88" s="49">
        <v>460080002</v>
      </c>
      <c r="C88" s="99" t="s">
        <v>122</v>
      </c>
      <c r="D88" s="50" t="s">
        <v>71</v>
      </c>
      <c r="E88" s="51">
        <v>0.72</v>
      </c>
      <c r="F88" s="96">
        <v>0</v>
      </c>
      <c r="G88" s="52">
        <f t="shared" si="3"/>
        <v>0</v>
      </c>
      <c r="H88" s="53" t="s">
        <v>50</v>
      </c>
      <c r="I88" s="4"/>
      <c r="J88" s="4"/>
      <c r="K88" s="54" t="s">
        <v>106</v>
      </c>
    </row>
    <row r="89" spans="1:11" ht="15">
      <c r="A89" s="48">
        <v>78</v>
      </c>
      <c r="B89" s="49">
        <v>460600001</v>
      </c>
      <c r="C89" s="99" t="s">
        <v>110</v>
      </c>
      <c r="D89" s="50" t="s">
        <v>71</v>
      </c>
      <c r="E89" s="51">
        <v>0.84</v>
      </c>
      <c r="F89" s="96">
        <v>0</v>
      </c>
      <c r="G89" s="52">
        <f t="shared" si="3"/>
        <v>0</v>
      </c>
      <c r="H89" s="53" t="s">
        <v>50</v>
      </c>
      <c r="I89" s="4"/>
      <c r="J89" s="4"/>
      <c r="K89" s="54" t="s">
        <v>106</v>
      </c>
    </row>
    <row r="90" spans="1:11" ht="15">
      <c r="A90" s="48">
        <v>79</v>
      </c>
      <c r="B90" s="49" t="s">
        <v>57</v>
      </c>
      <c r="C90" s="99" t="s">
        <v>123</v>
      </c>
      <c r="D90" s="50" t="s">
        <v>124</v>
      </c>
      <c r="E90" s="51">
        <v>1</v>
      </c>
      <c r="F90" s="96">
        <v>0</v>
      </c>
      <c r="G90" s="52">
        <f t="shared" si="3"/>
        <v>0</v>
      </c>
      <c r="H90" s="53" t="s">
        <v>50</v>
      </c>
      <c r="I90" s="4" t="s">
        <v>43</v>
      </c>
      <c r="J90" s="4"/>
      <c r="K90" s="54" t="s">
        <v>106</v>
      </c>
    </row>
    <row r="91" spans="1:11" ht="15">
      <c r="A91" s="48">
        <v>80</v>
      </c>
      <c r="B91" s="49">
        <v>460080001</v>
      </c>
      <c r="C91" s="99" t="s">
        <v>125</v>
      </c>
      <c r="D91" s="50" t="s">
        <v>71</v>
      </c>
      <c r="E91" s="51">
        <v>3.52</v>
      </c>
      <c r="F91" s="96">
        <v>0</v>
      </c>
      <c r="G91" s="52">
        <f t="shared" si="3"/>
        <v>0</v>
      </c>
      <c r="H91" s="53" t="s">
        <v>50</v>
      </c>
      <c r="I91" s="4"/>
      <c r="J91" s="4"/>
      <c r="K91" s="54" t="s">
        <v>106</v>
      </c>
    </row>
    <row r="92" spans="1:11" ht="15">
      <c r="A92" s="48">
        <v>81</v>
      </c>
      <c r="B92" s="49">
        <v>460600001</v>
      </c>
      <c r="C92" s="99" t="s">
        <v>126</v>
      </c>
      <c r="D92" s="50" t="s">
        <v>127</v>
      </c>
      <c r="E92" s="51">
        <v>1</v>
      </c>
      <c r="F92" s="96">
        <v>0</v>
      </c>
      <c r="G92" s="52">
        <f t="shared" si="3"/>
        <v>0</v>
      </c>
      <c r="H92" s="53" t="s">
        <v>50</v>
      </c>
      <c r="I92" s="4"/>
      <c r="J92" s="4"/>
      <c r="K92" s="54" t="s">
        <v>106</v>
      </c>
    </row>
    <row r="93" spans="1:11" ht="15">
      <c r="A93" s="48">
        <v>82</v>
      </c>
      <c r="B93" s="49">
        <v>460100006</v>
      </c>
      <c r="C93" s="99" t="s">
        <v>128</v>
      </c>
      <c r="D93" s="50" t="s">
        <v>41</v>
      </c>
      <c r="E93" s="51">
        <v>32</v>
      </c>
      <c r="F93" s="96">
        <v>0</v>
      </c>
      <c r="G93" s="52">
        <f t="shared" si="3"/>
        <v>0</v>
      </c>
      <c r="H93" s="53" t="s">
        <v>50</v>
      </c>
      <c r="I93" s="4" t="s">
        <v>43</v>
      </c>
      <c r="J93" s="4"/>
      <c r="K93" s="54" t="s">
        <v>106</v>
      </c>
    </row>
    <row r="94" spans="1:11" ht="15">
      <c r="A94" s="48">
        <v>83</v>
      </c>
      <c r="B94" s="49">
        <v>460050703</v>
      </c>
      <c r="C94" s="99" t="s">
        <v>129</v>
      </c>
      <c r="D94" s="50" t="s">
        <v>71</v>
      </c>
      <c r="E94" s="51">
        <v>60.8</v>
      </c>
      <c r="F94" s="96">
        <v>0</v>
      </c>
      <c r="G94" s="52">
        <f t="shared" si="3"/>
        <v>0</v>
      </c>
      <c r="H94" s="53" t="s">
        <v>50</v>
      </c>
      <c r="I94" s="4"/>
      <c r="J94" s="4"/>
      <c r="K94" s="54" t="s">
        <v>106</v>
      </c>
    </row>
    <row r="95" spans="1:11" ht="15">
      <c r="A95" s="48">
        <v>84</v>
      </c>
      <c r="B95" s="49">
        <v>460600001</v>
      </c>
      <c r="C95" s="99" t="s">
        <v>110</v>
      </c>
      <c r="D95" s="50" t="s">
        <v>71</v>
      </c>
      <c r="E95" s="51">
        <v>60.8</v>
      </c>
      <c r="F95" s="96">
        <v>0</v>
      </c>
      <c r="G95" s="52">
        <f t="shared" si="3"/>
        <v>0</v>
      </c>
      <c r="H95" s="53" t="s">
        <v>50</v>
      </c>
      <c r="I95" s="4"/>
      <c r="J95" s="4"/>
      <c r="K95" s="54" t="s">
        <v>106</v>
      </c>
    </row>
    <row r="96" spans="1:11" ht="15">
      <c r="A96" s="48">
        <v>85</v>
      </c>
      <c r="B96" s="49">
        <v>460100003</v>
      </c>
      <c r="C96" s="99" t="s">
        <v>130</v>
      </c>
      <c r="D96" s="50" t="s">
        <v>41</v>
      </c>
      <c r="E96" s="51">
        <v>22</v>
      </c>
      <c r="F96" s="96">
        <v>0</v>
      </c>
      <c r="G96" s="52">
        <f t="shared" si="3"/>
        <v>0</v>
      </c>
      <c r="H96" s="53" t="s">
        <v>50</v>
      </c>
      <c r="I96" s="4" t="s">
        <v>43</v>
      </c>
      <c r="J96" s="4"/>
      <c r="K96" s="54" t="s">
        <v>106</v>
      </c>
    </row>
    <row r="97" spans="1:11" ht="15">
      <c r="A97" s="48">
        <v>86</v>
      </c>
      <c r="B97" s="49">
        <v>460050703</v>
      </c>
      <c r="C97" s="99" t="s">
        <v>129</v>
      </c>
      <c r="D97" s="50" t="s">
        <v>71</v>
      </c>
      <c r="E97" s="51">
        <v>18.26</v>
      </c>
      <c r="F97" s="96">
        <v>0</v>
      </c>
      <c r="G97" s="52">
        <f t="shared" si="3"/>
        <v>0</v>
      </c>
      <c r="H97" s="53" t="s">
        <v>50</v>
      </c>
      <c r="I97" s="4"/>
      <c r="J97" s="4"/>
      <c r="K97" s="54" t="s">
        <v>106</v>
      </c>
    </row>
    <row r="98" spans="1:11" ht="15">
      <c r="A98" s="48">
        <v>87</v>
      </c>
      <c r="B98" s="49">
        <v>460600001</v>
      </c>
      <c r="C98" s="99" t="s">
        <v>110</v>
      </c>
      <c r="D98" s="50" t="s">
        <v>71</v>
      </c>
      <c r="E98" s="51">
        <v>18.26</v>
      </c>
      <c r="F98" s="96">
        <v>0</v>
      </c>
      <c r="G98" s="52">
        <f t="shared" si="3"/>
        <v>0</v>
      </c>
      <c r="H98" s="53" t="s">
        <v>50</v>
      </c>
      <c r="I98" s="4"/>
      <c r="J98" s="4"/>
      <c r="K98" s="54" t="s">
        <v>106</v>
      </c>
    </row>
    <row r="99" spans="1:11" ht="15.75" thickBot="1">
      <c r="A99" s="55">
        <v>88</v>
      </c>
      <c r="B99" s="56">
        <v>460710003</v>
      </c>
      <c r="C99" s="100" t="s">
        <v>131</v>
      </c>
      <c r="D99" s="57" t="s">
        <v>49</v>
      </c>
      <c r="E99" s="58">
        <v>1711</v>
      </c>
      <c r="F99" s="97">
        <v>0</v>
      </c>
      <c r="G99" s="59">
        <f t="shared" si="3"/>
        <v>0</v>
      </c>
      <c r="H99" s="60" t="s">
        <v>50</v>
      </c>
      <c r="I99" s="4" t="s">
        <v>43</v>
      </c>
      <c r="J99" s="4"/>
      <c r="K99" s="54" t="s">
        <v>106</v>
      </c>
    </row>
    <row r="100" spans="1:11" ht="15">
      <c r="A100" s="61"/>
      <c r="B100" s="62"/>
      <c r="C100" s="63" t="s">
        <v>46</v>
      </c>
      <c r="D100" s="63"/>
      <c r="E100" s="64"/>
      <c r="F100" s="64"/>
      <c r="G100" s="65">
        <f>SUM(G70:G99)</f>
        <v>0</v>
      </c>
      <c r="H100" s="66"/>
      <c r="I100" s="67"/>
      <c r="J100" s="67"/>
      <c r="K100" s="68" t="s">
        <v>106</v>
      </c>
    </row>
    <row r="101" spans="1:11" ht="15.75">
      <c r="A101" s="69" t="s">
        <v>132</v>
      </c>
      <c r="B101" s="70"/>
      <c r="C101" s="71"/>
      <c r="D101" s="71"/>
      <c r="E101" s="72"/>
      <c r="F101" s="72"/>
      <c r="G101" s="73"/>
      <c r="H101" s="74"/>
      <c r="I101" s="47"/>
      <c r="J101" s="47"/>
      <c r="K101" s="75"/>
    </row>
    <row r="102" spans="1:11" ht="15">
      <c r="A102" s="48">
        <v>89</v>
      </c>
      <c r="B102" s="49">
        <v>218009001</v>
      </c>
      <c r="C102" s="99" t="s">
        <v>133</v>
      </c>
      <c r="D102" s="50" t="s">
        <v>41</v>
      </c>
      <c r="E102" s="51">
        <v>25</v>
      </c>
      <c r="F102" s="96">
        <v>0</v>
      </c>
      <c r="G102" s="52">
        <f aca="true" t="shared" si="4" ref="G102:G116">E102*F102</f>
        <v>0</v>
      </c>
      <c r="H102" s="53" t="s">
        <v>42</v>
      </c>
      <c r="I102" s="4"/>
      <c r="J102" s="4"/>
      <c r="K102" s="54" t="s">
        <v>134</v>
      </c>
    </row>
    <row r="103" spans="1:11" ht="15">
      <c r="A103" s="48">
        <v>90</v>
      </c>
      <c r="B103" s="49">
        <v>218009011</v>
      </c>
      <c r="C103" s="99" t="s">
        <v>135</v>
      </c>
      <c r="D103" s="50" t="s">
        <v>41</v>
      </c>
      <c r="E103" s="51">
        <v>25</v>
      </c>
      <c r="F103" s="96">
        <v>0</v>
      </c>
      <c r="G103" s="52">
        <f t="shared" si="4"/>
        <v>0</v>
      </c>
      <c r="H103" s="53" t="s">
        <v>42</v>
      </c>
      <c r="I103" s="4"/>
      <c r="J103" s="4"/>
      <c r="K103" s="54" t="s">
        <v>134</v>
      </c>
    </row>
    <row r="104" spans="1:11" ht="15">
      <c r="A104" s="48">
        <v>91</v>
      </c>
      <c r="B104" s="49">
        <v>218009001</v>
      </c>
      <c r="C104" s="99" t="s">
        <v>133</v>
      </c>
      <c r="D104" s="50" t="s">
        <v>41</v>
      </c>
      <c r="E104" s="51">
        <v>48</v>
      </c>
      <c r="F104" s="96">
        <v>0</v>
      </c>
      <c r="G104" s="52">
        <f t="shared" si="4"/>
        <v>0</v>
      </c>
      <c r="H104" s="53" t="s">
        <v>42</v>
      </c>
      <c r="I104" s="4"/>
      <c r="J104" s="4"/>
      <c r="K104" s="54" t="s">
        <v>134</v>
      </c>
    </row>
    <row r="105" spans="1:11" ht="15">
      <c r="A105" s="48">
        <v>92</v>
      </c>
      <c r="B105" s="49">
        <v>218009011</v>
      </c>
      <c r="C105" s="99" t="s">
        <v>135</v>
      </c>
      <c r="D105" s="50" t="s">
        <v>41</v>
      </c>
      <c r="E105" s="51">
        <v>48</v>
      </c>
      <c r="F105" s="96">
        <v>0</v>
      </c>
      <c r="G105" s="52">
        <f>SUM(F105*E105)</f>
        <v>0</v>
      </c>
      <c r="H105" s="53" t="s">
        <v>42</v>
      </c>
      <c r="I105" s="4"/>
      <c r="J105" s="4"/>
      <c r="K105" s="54" t="s">
        <v>134</v>
      </c>
    </row>
    <row r="106" spans="1:11" ht="15">
      <c r="A106" s="48">
        <v>93</v>
      </c>
      <c r="B106" s="49">
        <v>219000103</v>
      </c>
      <c r="C106" s="99" t="s">
        <v>136</v>
      </c>
      <c r="D106" s="50" t="s">
        <v>137</v>
      </c>
      <c r="E106" s="51">
        <v>16</v>
      </c>
      <c r="F106" s="96">
        <v>0</v>
      </c>
      <c r="G106" s="52">
        <f t="shared" si="4"/>
        <v>0</v>
      </c>
      <c r="H106" s="53" t="s">
        <v>50</v>
      </c>
      <c r="I106" s="4" t="s">
        <v>43</v>
      </c>
      <c r="J106" s="4"/>
      <c r="K106" s="54" t="s">
        <v>134</v>
      </c>
    </row>
    <row r="107" spans="1:11" ht="15">
      <c r="A107" s="48">
        <v>94</v>
      </c>
      <c r="B107" s="49">
        <v>219000211</v>
      </c>
      <c r="C107" s="99" t="s">
        <v>138</v>
      </c>
      <c r="D107" s="50" t="s">
        <v>137</v>
      </c>
      <c r="E107" s="51">
        <v>16</v>
      </c>
      <c r="F107" s="96">
        <v>0</v>
      </c>
      <c r="G107" s="52">
        <f>SUM(E107*F107)</f>
        <v>0</v>
      </c>
      <c r="H107" s="53" t="s">
        <v>50</v>
      </c>
      <c r="I107" s="4" t="s">
        <v>43</v>
      </c>
      <c r="J107" s="4"/>
      <c r="K107" s="54" t="s">
        <v>134</v>
      </c>
    </row>
    <row r="108" spans="1:11" ht="15">
      <c r="A108" s="48">
        <v>95</v>
      </c>
      <c r="B108" s="49">
        <v>219000221</v>
      </c>
      <c r="C108" s="99" t="s">
        <v>139</v>
      </c>
      <c r="D108" s="50" t="s">
        <v>137</v>
      </c>
      <c r="E108" s="51">
        <v>108</v>
      </c>
      <c r="F108" s="96">
        <v>0</v>
      </c>
      <c r="G108" s="52">
        <f>SUM(E108*F108)</f>
        <v>0</v>
      </c>
      <c r="H108" s="53" t="s">
        <v>50</v>
      </c>
      <c r="I108" s="4" t="s">
        <v>43</v>
      </c>
      <c r="J108" s="4"/>
      <c r="K108" s="54" t="s">
        <v>134</v>
      </c>
    </row>
    <row r="109" spans="1:11" ht="15">
      <c r="A109" s="48">
        <v>96</v>
      </c>
      <c r="B109" s="49">
        <v>219000225</v>
      </c>
      <c r="C109" s="99" t="s">
        <v>140</v>
      </c>
      <c r="D109" s="50" t="s">
        <v>141</v>
      </c>
      <c r="E109" s="51">
        <v>200</v>
      </c>
      <c r="F109" s="96">
        <v>0</v>
      </c>
      <c r="G109" s="52">
        <f t="shared" si="4"/>
        <v>0</v>
      </c>
      <c r="H109" s="53" t="s">
        <v>50</v>
      </c>
      <c r="I109" s="4" t="s">
        <v>43</v>
      </c>
      <c r="J109" s="4"/>
      <c r="K109" s="54" t="s">
        <v>134</v>
      </c>
    </row>
    <row r="110" spans="1:11" ht="15">
      <c r="A110" s="48">
        <v>97</v>
      </c>
      <c r="B110" s="49">
        <v>219000231</v>
      </c>
      <c r="C110" s="99" t="s">
        <v>142</v>
      </c>
      <c r="D110" s="50" t="s">
        <v>137</v>
      </c>
      <c r="E110" s="51">
        <v>33</v>
      </c>
      <c r="F110" s="96">
        <v>0</v>
      </c>
      <c r="G110" s="52">
        <f t="shared" si="4"/>
        <v>0</v>
      </c>
      <c r="H110" s="53" t="s">
        <v>50</v>
      </c>
      <c r="I110" s="4" t="s">
        <v>43</v>
      </c>
      <c r="J110" s="4"/>
      <c r="K110" s="54" t="s">
        <v>134</v>
      </c>
    </row>
    <row r="111" spans="1:11" ht="15">
      <c r="A111" s="48">
        <v>98</v>
      </c>
      <c r="B111" s="49">
        <v>219000232</v>
      </c>
      <c r="C111" s="99" t="s">
        <v>143</v>
      </c>
      <c r="D111" s="50" t="s">
        <v>137</v>
      </c>
      <c r="E111" s="51">
        <v>64</v>
      </c>
      <c r="F111" s="96">
        <v>0</v>
      </c>
      <c r="G111" s="52">
        <f t="shared" si="4"/>
        <v>0</v>
      </c>
      <c r="H111" s="53" t="s">
        <v>50</v>
      </c>
      <c r="I111" s="4" t="s">
        <v>43</v>
      </c>
      <c r="J111" s="4"/>
      <c r="K111" s="54" t="s">
        <v>134</v>
      </c>
    </row>
    <row r="112" spans="1:11" ht="15">
      <c r="A112" s="48">
        <v>99</v>
      </c>
      <c r="B112" s="49">
        <v>219000235</v>
      </c>
      <c r="C112" s="99" t="s">
        <v>144</v>
      </c>
      <c r="D112" s="50" t="s">
        <v>141</v>
      </c>
      <c r="E112" s="51">
        <v>100</v>
      </c>
      <c r="F112" s="96">
        <v>0</v>
      </c>
      <c r="G112" s="52">
        <f t="shared" si="4"/>
        <v>0</v>
      </c>
      <c r="H112" s="53" t="s">
        <v>50</v>
      </c>
      <c r="I112" s="4" t="s">
        <v>43</v>
      </c>
      <c r="J112" s="4"/>
      <c r="K112" s="54" t="s">
        <v>134</v>
      </c>
    </row>
    <row r="113" spans="1:11" ht="15">
      <c r="A113" s="48">
        <v>100</v>
      </c>
      <c r="B113" s="49">
        <v>219000236</v>
      </c>
      <c r="C113" s="99" t="s">
        <v>145</v>
      </c>
      <c r="D113" s="50" t="s">
        <v>141</v>
      </c>
      <c r="E113" s="51">
        <v>100</v>
      </c>
      <c r="F113" s="96">
        <v>0</v>
      </c>
      <c r="G113" s="52">
        <f t="shared" si="4"/>
        <v>0</v>
      </c>
      <c r="H113" s="53" t="s">
        <v>50</v>
      </c>
      <c r="I113" s="4" t="s">
        <v>43</v>
      </c>
      <c r="J113" s="4"/>
      <c r="K113" s="54" t="s">
        <v>134</v>
      </c>
    </row>
    <row r="114" spans="1:11" ht="15">
      <c r="A114" s="48">
        <v>101</v>
      </c>
      <c r="B114" s="49" t="s">
        <v>57</v>
      </c>
      <c r="C114" s="99" t="s">
        <v>149</v>
      </c>
      <c r="D114" s="50" t="s">
        <v>127</v>
      </c>
      <c r="E114" s="51">
        <v>1</v>
      </c>
      <c r="F114" s="96">
        <v>0</v>
      </c>
      <c r="G114" s="52">
        <f t="shared" si="4"/>
        <v>0</v>
      </c>
      <c r="H114" s="53"/>
      <c r="I114" s="4"/>
      <c r="J114" s="4"/>
      <c r="K114" s="54"/>
    </row>
    <row r="115" spans="1:11" ht="15">
      <c r="A115" s="48">
        <v>102</v>
      </c>
      <c r="B115" s="49" t="s">
        <v>57</v>
      </c>
      <c r="C115" s="99" t="s">
        <v>146</v>
      </c>
      <c r="D115" s="50" t="s">
        <v>127</v>
      </c>
      <c r="E115" s="51">
        <v>1</v>
      </c>
      <c r="F115" s="96">
        <v>0</v>
      </c>
      <c r="G115" s="52">
        <f t="shared" si="4"/>
        <v>0</v>
      </c>
      <c r="H115" s="53" t="s">
        <v>50</v>
      </c>
      <c r="I115" s="4" t="s">
        <v>43</v>
      </c>
      <c r="J115" s="4"/>
      <c r="K115" s="54" t="s">
        <v>134</v>
      </c>
    </row>
    <row r="116" spans="1:11" ht="15.75" thickBot="1">
      <c r="A116" s="55">
        <v>103</v>
      </c>
      <c r="B116" s="56" t="s">
        <v>57</v>
      </c>
      <c r="C116" s="100" t="s">
        <v>147</v>
      </c>
      <c r="D116" s="57" t="s">
        <v>127</v>
      </c>
      <c r="E116" s="58">
        <v>1</v>
      </c>
      <c r="F116" s="97">
        <v>0</v>
      </c>
      <c r="G116" s="59">
        <f t="shared" si="4"/>
        <v>0</v>
      </c>
      <c r="H116" s="60" t="s">
        <v>50</v>
      </c>
      <c r="I116" s="4" t="s">
        <v>43</v>
      </c>
      <c r="J116" s="4"/>
      <c r="K116" s="54" t="s">
        <v>134</v>
      </c>
    </row>
    <row r="117" spans="1:11" ht="15.75" thickBot="1">
      <c r="A117" s="81"/>
      <c r="B117" s="82"/>
      <c r="C117" s="83" t="s">
        <v>46</v>
      </c>
      <c r="D117" s="83"/>
      <c r="E117" s="84"/>
      <c r="F117" s="84"/>
      <c r="G117" s="85">
        <f>SUM(G102:G116)</f>
        <v>0</v>
      </c>
      <c r="H117" s="86"/>
      <c r="I117" s="67"/>
      <c r="J117" s="67"/>
      <c r="K117" s="67" t="s">
        <v>134</v>
      </c>
    </row>
  </sheetData>
  <sheetProtection password="DFE7" sheet="1" selectLockedCells="1"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sano</cp:lastModifiedBy>
  <cp:lastPrinted>2017-03-06T13:59:30Z</cp:lastPrinted>
  <dcterms:created xsi:type="dcterms:W3CDTF">2016-03-24T07:15:10Z</dcterms:created>
  <dcterms:modified xsi:type="dcterms:W3CDTF">2017-03-06T13:59:57Z</dcterms:modified>
  <cp:category/>
  <cp:version/>
  <cp:contentType/>
  <cp:contentStatus/>
</cp:coreProperties>
</file>