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600" yWindow="345" windowWidth="20610" windowHeight="11640" activeTab="2"/>
  </bookViews>
  <sheets>
    <sheet name="Krycí list" sheetId="1" r:id="rId1"/>
    <sheet name="Rekapitulace" sheetId="2" r:id="rId2"/>
    <sheet name="Položky" sheetId="3" r:id="rId3"/>
  </sheets>
  <definedNames>
    <definedName name="cisloobjektu">'Krycí list'!$A$4</definedName>
    <definedName name="cislostavby">'Krycí list'!$A$6</definedName>
    <definedName name="Datum">'Krycí list'!$B$26</definedName>
    <definedName name="Dil">Rekapitulace!$A$6</definedName>
    <definedName name="Dodavka">Rekapitulace!$G$20</definedName>
    <definedName name="Dodavka0">Položky!#REF!</definedName>
    <definedName name="HSV">Rekapitulace!$E$20</definedName>
    <definedName name="HSV0">Položky!#REF!</definedName>
    <definedName name="HZS">Rekapitulace!$I$20</definedName>
    <definedName name="HZS0">Položky!#REF!</definedName>
    <definedName name="JKSO">'Krycí list'!$F$4</definedName>
    <definedName name="MJ">'Krycí list'!$G$4</definedName>
    <definedName name="Mont">Rekapitulace!$H$20</definedName>
    <definedName name="Montaz0">Položky!#REF!</definedName>
    <definedName name="NazevDilu">Rekapitulace!$B$6</definedName>
    <definedName name="nazevobjektu">'Krycí list'!$C$4</definedName>
    <definedName name="nazevstavby">'Krycí list'!$C$6</definedName>
    <definedName name="_xlnm.Print_Titles" localSheetId="2">Položky!$1:$6</definedName>
    <definedName name="_xlnm.Print_Titles" localSheetId="1">Rekapitulace!$1:$6</definedName>
    <definedName name="Objednatel">'Krycí list'!$C$8</definedName>
    <definedName name="_xlnm.Print_Area" localSheetId="0">'Krycí list'!$A$1:$G$45</definedName>
    <definedName name="_xlnm.Print_Area" localSheetId="2">Položky!$A$1:$G$366</definedName>
    <definedName name="_xlnm.Print_Area" localSheetId="1">Rekapitulace!$A$1:$I$30</definedName>
    <definedName name="PocetMJ">'Krycí list'!$G$7</definedName>
    <definedName name="Poznamka">'Krycí list'!$B$37</definedName>
    <definedName name="Projektant">'Krycí list'!$C$7</definedName>
    <definedName name="PSV">Rekapitulace!$F$20</definedName>
    <definedName name="PSV0">Položky!#REF!</definedName>
    <definedName name="SloupecCC">Položky!$G$6</definedName>
    <definedName name="SloupecCisloPol">Položky!$B$6</definedName>
    <definedName name="SloupecJC">Položky!$F$6</definedName>
    <definedName name="SloupecMJ">Položky!$D$6</definedName>
    <definedName name="SloupecMnozstvi">Položky!$E$6</definedName>
    <definedName name="SloupecNazPol">Položky!$C$6</definedName>
    <definedName name="SloupecPC">Položky!$A$6</definedName>
    <definedName name="solver_lin" localSheetId="2" hidden="1">0</definedName>
    <definedName name="solver_num" localSheetId="2" hidden="1">0</definedName>
    <definedName name="solver_opt" localSheetId="2" hidden="1">Položky!#REF!</definedName>
    <definedName name="solver_typ" localSheetId="2" hidden="1">1</definedName>
    <definedName name="solver_val" localSheetId="2" hidden="1">0</definedName>
    <definedName name="Typ">Položky!#REF!</definedName>
    <definedName name="VRN">Rekapitulace!$H$29</definedName>
    <definedName name="VRNKc">Rekapitulace!#REF!</definedName>
    <definedName name="VRNnazev">Rekapitulace!#REF!</definedName>
    <definedName name="VRNproc">Rekapitulace!#REF!</definedName>
    <definedName name="VRNzakl">Rekapitulace!#REF!</definedName>
    <definedName name="Zakazka">'Krycí list'!$G$9</definedName>
    <definedName name="Zaklad22">'Krycí list'!$F$32</definedName>
    <definedName name="Zaklad5">'Krycí list'!$F$30</definedName>
    <definedName name="Zhotovitel">'Krycí list'!$E$11</definedName>
  </definedNames>
  <calcPr calcId="145621"/>
</workbook>
</file>

<file path=xl/calcChain.xml><?xml version="1.0" encoding="utf-8"?>
<calcChain xmlns="http://schemas.openxmlformats.org/spreadsheetml/2006/main">
  <c r="D17" i="1" l="1"/>
  <c r="D16" i="1"/>
  <c r="D15" i="1"/>
  <c r="D14" i="1"/>
  <c r="BE365" i="3"/>
  <c r="BC365" i="3"/>
  <c r="BB365" i="3"/>
  <c r="BA365" i="3"/>
  <c r="G365" i="3"/>
  <c r="BD365" i="3"/>
  <c r="BE364" i="3"/>
  <c r="BC364" i="3"/>
  <c r="BB364" i="3"/>
  <c r="BA364" i="3"/>
  <c r="G364" i="3"/>
  <c r="BD364" i="3"/>
  <c r="BE363" i="3"/>
  <c r="BC363" i="3"/>
  <c r="BB363" i="3"/>
  <c r="BA363" i="3"/>
  <c r="G363" i="3"/>
  <c r="BD363" i="3"/>
  <c r="BE362" i="3"/>
  <c r="BC362" i="3"/>
  <c r="BB362" i="3"/>
  <c r="BA362" i="3"/>
  <c r="G362" i="3"/>
  <c r="BD362" i="3"/>
  <c r="BE361" i="3"/>
  <c r="BC361" i="3"/>
  <c r="BB361" i="3"/>
  <c r="BA361" i="3"/>
  <c r="G361" i="3"/>
  <c r="BD361" i="3"/>
  <c r="BE360" i="3"/>
  <c r="BC360" i="3"/>
  <c r="BB360" i="3"/>
  <c r="BA360" i="3"/>
  <c r="G360" i="3"/>
  <c r="BD360" i="3"/>
  <c r="BE359" i="3"/>
  <c r="BC359" i="3"/>
  <c r="BB359" i="3"/>
  <c r="BA359" i="3"/>
  <c r="G359" i="3"/>
  <c r="BD359" i="3"/>
  <c r="BE358" i="3"/>
  <c r="BE366" i="3"/>
  <c r="I19" i="2" s="1"/>
  <c r="BC358" i="3"/>
  <c r="BC366" i="3" s="1"/>
  <c r="G19" i="2" s="1"/>
  <c r="BB358" i="3"/>
  <c r="BA358" i="3"/>
  <c r="BA366" i="3" s="1"/>
  <c r="E19" i="2" s="1"/>
  <c r="G358" i="3"/>
  <c r="BD358" i="3"/>
  <c r="BD366" i="3" s="1"/>
  <c r="H19" i="2" s="1"/>
  <c r="B19" i="2"/>
  <c r="A19" i="2"/>
  <c r="BB366" i="3"/>
  <c r="F19" i="2"/>
  <c r="G366" i="3"/>
  <c r="C366" i="3"/>
  <c r="BE355" i="3"/>
  <c r="BC355" i="3"/>
  <c r="BB355" i="3"/>
  <c r="BA355" i="3"/>
  <c r="G355" i="3"/>
  <c r="BD355" i="3"/>
  <c r="BE354" i="3"/>
  <c r="BC354" i="3"/>
  <c r="BB354" i="3"/>
  <c r="BA354" i="3"/>
  <c r="G354" i="3"/>
  <c r="BD354" i="3"/>
  <c r="BE353" i="3"/>
  <c r="BC353" i="3"/>
  <c r="BB353" i="3"/>
  <c r="BA353" i="3"/>
  <c r="G353" i="3"/>
  <c r="BD353" i="3"/>
  <c r="BE352" i="3"/>
  <c r="BC352" i="3"/>
  <c r="BB352" i="3"/>
  <c r="BA352" i="3"/>
  <c r="G352" i="3"/>
  <c r="BD352" i="3"/>
  <c r="BE351" i="3"/>
  <c r="BC351" i="3"/>
  <c r="BB351" i="3"/>
  <c r="BA351" i="3"/>
  <c r="G351" i="3"/>
  <c r="BD351" i="3"/>
  <c r="BE350" i="3"/>
  <c r="BC350" i="3"/>
  <c r="BB350" i="3"/>
  <c r="BA350" i="3"/>
  <c r="G350" i="3"/>
  <c r="BD350" i="3"/>
  <c r="BE349" i="3"/>
  <c r="BC349" i="3"/>
  <c r="BB349" i="3"/>
  <c r="BA349" i="3"/>
  <c r="G349" i="3"/>
  <c r="BD349" i="3"/>
  <c r="BE348" i="3"/>
  <c r="BC348" i="3"/>
  <c r="BB348" i="3"/>
  <c r="BA348" i="3"/>
  <c r="G348" i="3"/>
  <c r="BD348" i="3"/>
  <c r="BE347" i="3"/>
  <c r="BC347" i="3"/>
  <c r="BB347" i="3"/>
  <c r="BA347" i="3"/>
  <c r="G347" i="3"/>
  <c r="BD347" i="3"/>
  <c r="BE346" i="3"/>
  <c r="BC346" i="3"/>
  <c r="BB346" i="3"/>
  <c r="BA346" i="3"/>
  <c r="G346" i="3"/>
  <c r="BD346" i="3"/>
  <c r="BE345" i="3"/>
  <c r="BC345" i="3"/>
  <c r="BB345" i="3"/>
  <c r="BA345" i="3"/>
  <c r="G345" i="3"/>
  <c r="BD345" i="3"/>
  <c r="BE344" i="3"/>
  <c r="BC344" i="3"/>
  <c r="BB344" i="3"/>
  <c r="BA344" i="3"/>
  <c r="G344" i="3"/>
  <c r="BD344" i="3"/>
  <c r="BE343" i="3"/>
  <c r="BC343" i="3"/>
  <c r="BB343" i="3"/>
  <c r="BA343" i="3"/>
  <c r="G343" i="3"/>
  <c r="BD343" i="3"/>
  <c r="BE342" i="3"/>
  <c r="BC342" i="3"/>
  <c r="BB342" i="3"/>
  <c r="BA342" i="3"/>
  <c r="G342" i="3"/>
  <c r="BD342" i="3"/>
  <c r="BE341" i="3"/>
  <c r="BC341" i="3"/>
  <c r="BB341" i="3"/>
  <c r="BA341" i="3"/>
  <c r="G341" i="3"/>
  <c r="BD341" i="3"/>
  <c r="BE340" i="3"/>
  <c r="BC340" i="3"/>
  <c r="BB340" i="3"/>
  <c r="BA340" i="3"/>
  <c r="G340" i="3"/>
  <c r="BD340" i="3"/>
  <c r="BE339" i="3"/>
  <c r="BC339" i="3"/>
  <c r="BB339" i="3"/>
  <c r="BA339" i="3"/>
  <c r="G339" i="3"/>
  <c r="BD339" i="3"/>
  <c r="BE338" i="3"/>
  <c r="BC338" i="3"/>
  <c r="BB338" i="3"/>
  <c r="BA338" i="3"/>
  <c r="G338" i="3"/>
  <c r="BD338" i="3"/>
  <c r="BE337" i="3"/>
  <c r="BC337" i="3"/>
  <c r="BB337" i="3"/>
  <c r="BA337" i="3"/>
  <c r="G337" i="3"/>
  <c r="BD337" i="3"/>
  <c r="BE336" i="3"/>
  <c r="BC336" i="3"/>
  <c r="BB336" i="3"/>
  <c r="BA336" i="3"/>
  <c r="G336" i="3"/>
  <c r="BD336" i="3"/>
  <c r="BE335" i="3"/>
  <c r="BC335" i="3"/>
  <c r="BB335" i="3"/>
  <c r="BA335" i="3"/>
  <c r="G335" i="3"/>
  <c r="BD335" i="3"/>
  <c r="BE334" i="3"/>
  <c r="BC334" i="3"/>
  <c r="BB334" i="3"/>
  <c r="BA334" i="3"/>
  <c r="G334" i="3"/>
  <c r="BD334" i="3"/>
  <c r="BE333" i="3"/>
  <c r="BC333" i="3"/>
  <c r="BB333" i="3"/>
  <c r="BA333" i="3"/>
  <c r="G333" i="3"/>
  <c r="BD333" i="3"/>
  <c r="BE332" i="3"/>
  <c r="BC332" i="3"/>
  <c r="BB332" i="3"/>
  <c r="BA332" i="3"/>
  <c r="G332" i="3"/>
  <c r="BD332" i="3"/>
  <c r="BE331" i="3"/>
  <c r="BC331" i="3"/>
  <c r="BB331" i="3"/>
  <c r="BA331" i="3"/>
  <c r="G331" i="3"/>
  <c r="BD331" i="3"/>
  <c r="BE330" i="3"/>
  <c r="BC330" i="3"/>
  <c r="BB330" i="3"/>
  <c r="BA330" i="3"/>
  <c r="G330" i="3"/>
  <c r="BD330" i="3"/>
  <c r="BE329" i="3"/>
  <c r="BC329" i="3"/>
  <c r="BC356" i="3" s="1"/>
  <c r="G18" i="2" s="1"/>
  <c r="BB329" i="3"/>
  <c r="BA329" i="3"/>
  <c r="BA356" i="3" s="1"/>
  <c r="E18" i="2" s="1"/>
  <c r="G329" i="3"/>
  <c r="BD329" i="3"/>
  <c r="BD356" i="3" s="1"/>
  <c r="H18" i="2" s="1"/>
  <c r="B18" i="2"/>
  <c r="A18" i="2"/>
  <c r="BE356" i="3"/>
  <c r="I18" i="2"/>
  <c r="BB356" i="3"/>
  <c r="F18" i="2"/>
  <c r="G356" i="3"/>
  <c r="C356" i="3"/>
  <c r="BE326" i="3"/>
  <c r="BD326" i="3"/>
  <c r="BC326" i="3"/>
  <c r="BA326" i="3"/>
  <c r="G326" i="3"/>
  <c r="BB326" i="3"/>
  <c r="BE325" i="3"/>
  <c r="BD325" i="3"/>
  <c r="BC325" i="3"/>
  <c r="BA325" i="3"/>
  <c r="G325" i="3"/>
  <c r="BB325" i="3"/>
  <c r="BE324" i="3"/>
  <c r="BD324" i="3"/>
  <c r="BD327" i="3" s="1"/>
  <c r="H17" i="2" s="1"/>
  <c r="BC324" i="3"/>
  <c r="BA324" i="3"/>
  <c r="BA327" i="3" s="1"/>
  <c r="E17" i="2" s="1"/>
  <c r="G324" i="3"/>
  <c r="BB324" i="3"/>
  <c r="B17" i="2"/>
  <c r="A17" i="2"/>
  <c r="BE327" i="3"/>
  <c r="I17" i="2"/>
  <c r="BC327" i="3"/>
  <c r="G17" i="2"/>
  <c r="C327" i="3"/>
  <c r="BE321" i="3"/>
  <c r="BD321" i="3"/>
  <c r="BC321" i="3"/>
  <c r="BA321" i="3"/>
  <c r="G321" i="3"/>
  <c r="BB321" i="3" s="1"/>
  <c r="BE320" i="3"/>
  <c r="BD320" i="3"/>
  <c r="BC320" i="3"/>
  <c r="BA320" i="3"/>
  <c r="G320" i="3"/>
  <c r="BB320" i="3" s="1"/>
  <c r="BE319" i="3"/>
  <c r="BD319" i="3"/>
  <c r="BC319" i="3"/>
  <c r="BA319" i="3"/>
  <c r="G319" i="3"/>
  <c r="BB319" i="3" s="1"/>
  <c r="BE318" i="3"/>
  <c r="BD318" i="3"/>
  <c r="BC318" i="3"/>
  <c r="BA318" i="3"/>
  <c r="G318" i="3"/>
  <c r="BB318" i="3" s="1"/>
  <c r="BE317" i="3"/>
  <c r="BD317" i="3"/>
  <c r="BD322" i="3"/>
  <c r="H16" i="2" s="1"/>
  <c r="BC317" i="3"/>
  <c r="BA317" i="3"/>
  <c r="G317" i="3"/>
  <c r="BB317" i="3" s="1"/>
  <c r="BB322" i="3" s="1"/>
  <c r="F16" i="2" s="1"/>
  <c r="B16" i="2"/>
  <c r="A16" i="2"/>
  <c r="BE322" i="3"/>
  <c r="I16" i="2" s="1"/>
  <c r="BC322" i="3"/>
  <c r="G16" i="2" s="1"/>
  <c r="BA322" i="3"/>
  <c r="E16" i="2" s="1"/>
  <c r="C322" i="3"/>
  <c r="BE314" i="3"/>
  <c r="BD314" i="3"/>
  <c r="BC314" i="3"/>
  <c r="BA314" i="3"/>
  <c r="G314" i="3"/>
  <c r="BB314" i="3"/>
  <c r="BE313" i="3"/>
  <c r="BD313" i="3"/>
  <c r="BC313" i="3"/>
  <c r="BA313" i="3"/>
  <c r="G313" i="3"/>
  <c r="BB313" i="3"/>
  <c r="BE312" i="3"/>
  <c r="BD312" i="3"/>
  <c r="BC312" i="3"/>
  <c r="BA312" i="3"/>
  <c r="G312" i="3"/>
  <c r="BB312" i="3"/>
  <c r="BE311" i="3"/>
  <c r="BD311" i="3"/>
  <c r="BC311" i="3"/>
  <c r="BA311" i="3"/>
  <c r="G311" i="3"/>
  <c r="BB311" i="3"/>
  <c r="BE310" i="3"/>
  <c r="BD310" i="3"/>
  <c r="BC310" i="3"/>
  <c r="BA310" i="3"/>
  <c r="G310" i="3"/>
  <c r="BB310" i="3"/>
  <c r="BE309" i="3"/>
  <c r="BD309" i="3"/>
  <c r="BC309" i="3"/>
  <c r="BA309" i="3"/>
  <c r="G309" i="3"/>
  <c r="BB309" i="3"/>
  <c r="BE308" i="3"/>
  <c r="BD308" i="3"/>
  <c r="BC308" i="3"/>
  <c r="BA308" i="3"/>
  <c r="G308" i="3"/>
  <c r="BB308" i="3"/>
  <c r="BE307" i="3"/>
  <c r="BD307" i="3"/>
  <c r="BC307" i="3"/>
  <c r="BA307" i="3"/>
  <c r="G307" i="3"/>
  <c r="BB307" i="3"/>
  <c r="BE306" i="3"/>
  <c r="BD306" i="3"/>
  <c r="BC306" i="3"/>
  <c r="BA306" i="3"/>
  <c r="G306" i="3"/>
  <c r="BB306" i="3"/>
  <c r="BE305" i="3"/>
  <c r="BD305" i="3"/>
  <c r="BC305" i="3"/>
  <c r="BA305" i="3"/>
  <c r="G305" i="3"/>
  <c r="BB305" i="3"/>
  <c r="BE304" i="3"/>
  <c r="BD304" i="3"/>
  <c r="BC304" i="3"/>
  <c r="BA304" i="3"/>
  <c r="G304" i="3"/>
  <c r="BB304" i="3"/>
  <c r="BE303" i="3"/>
  <c r="BD303" i="3"/>
  <c r="BC303" i="3"/>
  <c r="BA303" i="3"/>
  <c r="G303" i="3"/>
  <c r="BB303" i="3"/>
  <c r="BE302" i="3"/>
  <c r="BD302" i="3"/>
  <c r="BD315" i="3" s="1"/>
  <c r="H15" i="2" s="1"/>
  <c r="BC302" i="3"/>
  <c r="BA302" i="3"/>
  <c r="BA315" i="3" s="1"/>
  <c r="E15" i="2" s="1"/>
  <c r="G302" i="3"/>
  <c r="BB302" i="3"/>
  <c r="B15" i="2"/>
  <c r="A15" i="2"/>
  <c r="BE315" i="3"/>
  <c r="I15" i="2"/>
  <c r="BC315" i="3"/>
  <c r="G15" i="2"/>
  <c r="C315" i="3"/>
  <c r="BE299" i="3"/>
  <c r="BD299" i="3"/>
  <c r="BC299" i="3"/>
  <c r="BA299" i="3"/>
  <c r="G299" i="3"/>
  <c r="BB299" i="3" s="1"/>
  <c r="BE298" i="3"/>
  <c r="BD298" i="3"/>
  <c r="BC298" i="3"/>
  <c r="BA298" i="3"/>
  <c r="G298" i="3"/>
  <c r="BB298" i="3" s="1"/>
  <c r="BE297" i="3"/>
  <c r="BD297" i="3"/>
  <c r="BC297" i="3"/>
  <c r="BA297" i="3"/>
  <c r="G297" i="3"/>
  <c r="BB297" i="3" s="1"/>
  <c r="BE296" i="3"/>
  <c r="BD296" i="3"/>
  <c r="BC296" i="3"/>
  <c r="BA296" i="3"/>
  <c r="G296" i="3"/>
  <c r="BB296" i="3" s="1"/>
  <c r="BE295" i="3"/>
  <c r="BD295" i="3"/>
  <c r="BC295" i="3"/>
  <c r="BA295" i="3"/>
  <c r="G295" i="3"/>
  <c r="BB295" i="3" s="1"/>
  <c r="BE294" i="3"/>
  <c r="BD294" i="3"/>
  <c r="BC294" i="3"/>
  <c r="BA294" i="3"/>
  <c r="G294" i="3"/>
  <c r="BB294" i="3" s="1"/>
  <c r="BE293" i="3"/>
  <c r="BD293" i="3"/>
  <c r="BC293" i="3"/>
  <c r="BA293" i="3"/>
  <c r="G293" i="3"/>
  <c r="BB293" i="3" s="1"/>
  <c r="BE292" i="3"/>
  <c r="BD292" i="3"/>
  <c r="BC292" i="3"/>
  <c r="BA292" i="3"/>
  <c r="G292" i="3"/>
  <c r="BB292" i="3" s="1"/>
  <c r="BE291" i="3"/>
  <c r="BD291" i="3"/>
  <c r="BC291" i="3"/>
  <c r="BA291" i="3"/>
  <c r="G291" i="3"/>
  <c r="BB291" i="3" s="1"/>
  <c r="BE290" i="3"/>
  <c r="BD290" i="3"/>
  <c r="BC290" i="3"/>
  <c r="BA290" i="3"/>
  <c r="G290" i="3"/>
  <c r="BB290" i="3" s="1"/>
  <c r="BE289" i="3"/>
  <c r="BD289" i="3"/>
  <c r="BC289" i="3"/>
  <c r="BA289" i="3"/>
  <c r="G289" i="3"/>
  <c r="BB289" i="3" s="1"/>
  <c r="BE288" i="3"/>
  <c r="BD288" i="3"/>
  <c r="BC288" i="3"/>
  <c r="BA288" i="3"/>
  <c r="G288" i="3"/>
  <c r="BB288" i="3" s="1"/>
  <c r="BE287" i="3"/>
  <c r="BD287" i="3"/>
  <c r="BC287" i="3"/>
  <c r="BA287" i="3"/>
  <c r="G287" i="3"/>
  <c r="BB287" i="3" s="1"/>
  <c r="BE286" i="3"/>
  <c r="BD286" i="3"/>
  <c r="BC286" i="3"/>
  <c r="BA286" i="3"/>
  <c r="G286" i="3"/>
  <c r="BB286" i="3" s="1"/>
  <c r="BE285" i="3"/>
  <c r="BD285" i="3"/>
  <c r="BC285" i="3"/>
  <c r="BA285" i="3"/>
  <c r="G285" i="3"/>
  <c r="BB285" i="3" s="1"/>
  <c r="BE284" i="3"/>
  <c r="BD284" i="3"/>
  <c r="BC284" i="3"/>
  <c r="BA284" i="3"/>
  <c r="G284" i="3"/>
  <c r="BB284" i="3" s="1"/>
  <c r="BE283" i="3"/>
  <c r="BD283" i="3"/>
  <c r="BC283" i="3"/>
  <c r="BA283" i="3"/>
  <c r="G283" i="3"/>
  <c r="BB283" i="3" s="1"/>
  <c r="BE282" i="3"/>
  <c r="BD282" i="3"/>
  <c r="BC282" i="3"/>
  <c r="BA282" i="3"/>
  <c r="G282" i="3"/>
  <c r="BB282" i="3" s="1"/>
  <c r="BE281" i="3"/>
  <c r="BD281" i="3"/>
  <c r="BC281" i="3"/>
  <c r="BA281" i="3"/>
  <c r="G281" i="3"/>
  <c r="BB281" i="3" s="1"/>
  <c r="BE280" i="3"/>
  <c r="BD280" i="3"/>
  <c r="BC280" i="3"/>
  <c r="BA280" i="3"/>
  <c r="G280" i="3"/>
  <c r="BB280" i="3" s="1"/>
  <c r="BE279" i="3"/>
  <c r="BD279" i="3"/>
  <c r="BC279" i="3"/>
  <c r="BA279" i="3"/>
  <c r="G279" i="3"/>
  <c r="BB279" i="3" s="1"/>
  <c r="BE278" i="3"/>
  <c r="BD278" i="3"/>
  <c r="BC278" i="3"/>
  <c r="BA278" i="3"/>
  <c r="G278" i="3"/>
  <c r="BB278" i="3" s="1"/>
  <c r="BE277" i="3"/>
  <c r="BD277" i="3"/>
  <c r="BC277" i="3"/>
  <c r="BA277" i="3"/>
  <c r="G277" i="3"/>
  <c r="BB277" i="3" s="1"/>
  <c r="BE276" i="3"/>
  <c r="BD276" i="3"/>
  <c r="BC276" i="3"/>
  <c r="BA276" i="3"/>
  <c r="G276" i="3"/>
  <c r="BB276" i="3" s="1"/>
  <c r="BE275" i="3"/>
  <c r="BD275" i="3"/>
  <c r="BC275" i="3"/>
  <c r="BA275" i="3"/>
  <c r="G275" i="3"/>
  <c r="BB275" i="3" s="1"/>
  <c r="BE274" i="3"/>
  <c r="BD274" i="3"/>
  <c r="BC274" i="3"/>
  <c r="BA274" i="3"/>
  <c r="G274" i="3"/>
  <c r="BB274" i="3" s="1"/>
  <c r="BE273" i="3"/>
  <c r="BD273" i="3"/>
  <c r="BC273" i="3"/>
  <c r="BA273" i="3"/>
  <c r="G273" i="3"/>
  <c r="BB273" i="3" s="1"/>
  <c r="BE272" i="3"/>
  <c r="BD272" i="3"/>
  <c r="BC272" i="3"/>
  <c r="BA272" i="3"/>
  <c r="G272" i="3"/>
  <c r="BB272" i="3" s="1"/>
  <c r="BE271" i="3"/>
  <c r="BD271" i="3"/>
  <c r="BC271" i="3"/>
  <c r="BA271" i="3"/>
  <c r="G271" i="3"/>
  <c r="BB271" i="3" s="1"/>
  <c r="BE270" i="3"/>
  <c r="BD270" i="3"/>
  <c r="BC270" i="3"/>
  <c r="BA270" i="3"/>
  <c r="G270" i="3"/>
  <c r="BB270" i="3" s="1"/>
  <c r="BE269" i="3"/>
  <c r="BD269" i="3"/>
  <c r="BC269" i="3"/>
  <c r="BA269" i="3"/>
  <c r="G269" i="3"/>
  <c r="BB269" i="3" s="1"/>
  <c r="BE268" i="3"/>
  <c r="BD268" i="3"/>
  <c r="BC268" i="3"/>
  <c r="BA268" i="3"/>
  <c r="G268" i="3"/>
  <c r="BB268" i="3" s="1"/>
  <c r="BE267" i="3"/>
  <c r="BD267" i="3"/>
  <c r="BC267" i="3"/>
  <c r="BA267" i="3"/>
  <c r="G267" i="3"/>
  <c r="BB267" i="3" s="1"/>
  <c r="BE266" i="3"/>
  <c r="BD266" i="3"/>
  <c r="BC266" i="3"/>
  <c r="BA266" i="3"/>
  <c r="G266" i="3"/>
  <c r="BB266" i="3" s="1"/>
  <c r="BE265" i="3"/>
  <c r="BD265" i="3"/>
  <c r="BC265" i="3"/>
  <c r="BA265" i="3"/>
  <c r="G265" i="3"/>
  <c r="BB265" i="3" s="1"/>
  <c r="BE264" i="3"/>
  <c r="BD264" i="3"/>
  <c r="BC264" i="3"/>
  <c r="BA264" i="3"/>
  <c r="G264" i="3"/>
  <c r="BB264" i="3" s="1"/>
  <c r="BE263" i="3"/>
  <c r="BD263" i="3"/>
  <c r="BC263" i="3"/>
  <c r="BA263" i="3"/>
  <c r="G263" i="3"/>
  <c r="BB263" i="3" s="1"/>
  <c r="BE262" i="3"/>
  <c r="BD262" i="3"/>
  <c r="BC262" i="3"/>
  <c r="BA262" i="3"/>
  <c r="G262" i="3"/>
  <c r="BB262" i="3" s="1"/>
  <c r="BE261" i="3"/>
  <c r="BD261" i="3"/>
  <c r="BC261" i="3"/>
  <c r="BA261" i="3"/>
  <c r="G261" i="3"/>
  <c r="BB261" i="3" s="1"/>
  <c r="BE260" i="3"/>
  <c r="BD260" i="3"/>
  <c r="BC260" i="3"/>
  <c r="BA260" i="3"/>
  <c r="G260" i="3"/>
  <c r="BB260" i="3" s="1"/>
  <c r="BE259" i="3"/>
  <c r="BD259" i="3"/>
  <c r="BC259" i="3"/>
  <c r="BA259" i="3"/>
  <c r="G259" i="3"/>
  <c r="BB259" i="3" s="1"/>
  <c r="BE258" i="3"/>
  <c r="BD258" i="3"/>
  <c r="BC258" i="3"/>
  <c r="BA258" i="3"/>
  <c r="G258" i="3"/>
  <c r="BB258" i="3" s="1"/>
  <c r="BE257" i="3"/>
  <c r="BD257" i="3"/>
  <c r="BC257" i="3"/>
  <c r="BA257" i="3"/>
  <c r="G257" i="3"/>
  <c r="BB257" i="3" s="1"/>
  <c r="BE256" i="3"/>
  <c r="BD256" i="3"/>
  <c r="BC256" i="3"/>
  <c r="BA256" i="3"/>
  <c r="G256" i="3"/>
  <c r="BB256" i="3" s="1"/>
  <c r="BE255" i="3"/>
  <c r="BD255" i="3"/>
  <c r="BC255" i="3"/>
  <c r="BA255" i="3"/>
  <c r="G255" i="3"/>
  <c r="BB255" i="3" s="1"/>
  <c r="BE254" i="3"/>
  <c r="BD254" i="3"/>
  <c r="BC254" i="3"/>
  <c r="BA254" i="3"/>
  <c r="G254" i="3"/>
  <c r="BB254" i="3" s="1"/>
  <c r="BE253" i="3"/>
  <c r="BD253" i="3"/>
  <c r="BC253" i="3"/>
  <c r="BA253" i="3"/>
  <c r="G253" i="3"/>
  <c r="BB253" i="3" s="1"/>
  <c r="BE252" i="3"/>
  <c r="BD252" i="3"/>
  <c r="BC252" i="3"/>
  <c r="BA252" i="3"/>
  <c r="G252" i="3"/>
  <c r="BB252" i="3" s="1"/>
  <c r="BE251" i="3"/>
  <c r="BD251" i="3"/>
  <c r="BC251" i="3"/>
  <c r="BA251" i="3"/>
  <c r="G251" i="3"/>
  <c r="BB251" i="3" s="1"/>
  <c r="BE250" i="3"/>
  <c r="BD250" i="3"/>
  <c r="BC250" i="3"/>
  <c r="BA250" i="3"/>
  <c r="G250" i="3"/>
  <c r="BB250" i="3" s="1"/>
  <c r="BE249" i="3"/>
  <c r="BD249" i="3"/>
  <c r="BC249" i="3"/>
  <c r="BA249" i="3"/>
  <c r="G249" i="3"/>
  <c r="BB249" i="3" s="1"/>
  <c r="BE248" i="3"/>
  <c r="BD248" i="3"/>
  <c r="BC248" i="3"/>
  <c r="BA248" i="3"/>
  <c r="G248" i="3"/>
  <c r="BB248" i="3" s="1"/>
  <c r="BE247" i="3"/>
  <c r="BD247" i="3"/>
  <c r="BC247" i="3"/>
  <c r="BA247" i="3"/>
  <c r="G247" i="3"/>
  <c r="BB247" i="3" s="1"/>
  <c r="BE246" i="3"/>
  <c r="BD246" i="3"/>
  <c r="BC246" i="3"/>
  <c r="BA246" i="3"/>
  <c r="G246" i="3"/>
  <c r="BB246" i="3" s="1"/>
  <c r="BE245" i="3"/>
  <c r="BD245" i="3"/>
  <c r="BC245" i="3"/>
  <c r="BA245" i="3"/>
  <c r="G245" i="3"/>
  <c r="BB245" i="3" s="1"/>
  <c r="BE244" i="3"/>
  <c r="BD244" i="3"/>
  <c r="BC244" i="3"/>
  <c r="BA244" i="3"/>
  <c r="G244" i="3"/>
  <c r="BB244" i="3" s="1"/>
  <c r="BE243" i="3"/>
  <c r="BD243" i="3"/>
  <c r="BC243" i="3"/>
  <c r="BA243" i="3"/>
  <c r="G243" i="3"/>
  <c r="BB243" i="3" s="1"/>
  <c r="BE242" i="3"/>
  <c r="BD242" i="3"/>
  <c r="BC242" i="3"/>
  <c r="BA242" i="3"/>
  <c r="G242" i="3"/>
  <c r="BB242" i="3" s="1"/>
  <c r="BE241" i="3"/>
  <c r="BD241" i="3"/>
  <c r="BC241" i="3"/>
  <c r="BA241" i="3"/>
  <c r="G241" i="3"/>
  <c r="BB241" i="3" s="1"/>
  <c r="BE240" i="3"/>
  <c r="BD240" i="3"/>
  <c r="BC240" i="3"/>
  <c r="BA240" i="3"/>
  <c r="G240" i="3"/>
  <c r="BB240" i="3" s="1"/>
  <c r="BE239" i="3"/>
  <c r="BD239" i="3"/>
  <c r="BC239" i="3"/>
  <c r="BA239" i="3"/>
  <c r="G239" i="3"/>
  <c r="BB239" i="3" s="1"/>
  <c r="BE238" i="3"/>
  <c r="BD238" i="3"/>
  <c r="BC238" i="3"/>
  <c r="BA238" i="3"/>
  <c r="G238" i="3"/>
  <c r="BB238" i="3" s="1"/>
  <c r="BE237" i="3"/>
  <c r="BD237" i="3"/>
  <c r="BC237" i="3"/>
  <c r="BA237" i="3"/>
  <c r="G237" i="3"/>
  <c r="BB237" i="3" s="1"/>
  <c r="BE236" i="3"/>
  <c r="BD236" i="3"/>
  <c r="BC236" i="3"/>
  <c r="BA236" i="3"/>
  <c r="G236" i="3"/>
  <c r="BB236" i="3" s="1"/>
  <c r="BE235" i="3"/>
  <c r="BD235" i="3"/>
  <c r="BC235" i="3"/>
  <c r="BA235" i="3"/>
  <c r="G235" i="3"/>
  <c r="BB235" i="3" s="1"/>
  <c r="BE234" i="3"/>
  <c r="BD234" i="3"/>
  <c r="BC234" i="3"/>
  <c r="BA234" i="3"/>
  <c r="G234" i="3"/>
  <c r="BB234" i="3" s="1"/>
  <c r="BE233" i="3"/>
  <c r="BD233" i="3"/>
  <c r="BC233" i="3"/>
  <c r="BA233" i="3"/>
  <c r="G233" i="3"/>
  <c r="BB233" i="3" s="1"/>
  <c r="BE232" i="3"/>
  <c r="BD232" i="3"/>
  <c r="BC232" i="3"/>
  <c r="BA232" i="3"/>
  <c r="G232" i="3"/>
  <c r="BB232" i="3" s="1"/>
  <c r="BE231" i="3"/>
  <c r="BD231" i="3"/>
  <c r="BC231" i="3"/>
  <c r="BA231" i="3"/>
  <c r="G231" i="3"/>
  <c r="BB231" i="3" s="1"/>
  <c r="BE230" i="3"/>
  <c r="BD230" i="3"/>
  <c r="BC230" i="3"/>
  <c r="BA230" i="3"/>
  <c r="G230" i="3"/>
  <c r="BB230" i="3" s="1"/>
  <c r="BE229" i="3"/>
  <c r="BD229" i="3"/>
  <c r="BC229" i="3"/>
  <c r="BA229" i="3"/>
  <c r="G229" i="3"/>
  <c r="BB229" i="3" s="1"/>
  <c r="BE228" i="3"/>
  <c r="BD228" i="3"/>
  <c r="BC228" i="3"/>
  <c r="BA228" i="3"/>
  <c r="G228" i="3"/>
  <c r="BB228" i="3" s="1"/>
  <c r="BE227" i="3"/>
  <c r="BD227" i="3"/>
  <c r="BC227" i="3"/>
  <c r="BA227" i="3"/>
  <c r="G227" i="3"/>
  <c r="BB227" i="3" s="1"/>
  <c r="BE226" i="3"/>
  <c r="BD226" i="3"/>
  <c r="BC226" i="3"/>
  <c r="BA226" i="3"/>
  <c r="G226" i="3"/>
  <c r="BB226" i="3" s="1"/>
  <c r="BE225" i="3"/>
  <c r="BD225" i="3"/>
  <c r="BC225" i="3"/>
  <c r="BA225" i="3"/>
  <c r="G225" i="3"/>
  <c r="BB225" i="3" s="1"/>
  <c r="BE224" i="3"/>
  <c r="BD224" i="3"/>
  <c r="BC224" i="3"/>
  <c r="BA224" i="3"/>
  <c r="G224" i="3"/>
  <c r="BB224" i="3" s="1"/>
  <c r="BE223" i="3"/>
  <c r="BD223" i="3"/>
  <c r="BC223" i="3"/>
  <c r="BA223" i="3"/>
  <c r="G223" i="3"/>
  <c r="BB223" i="3" s="1"/>
  <c r="BE222" i="3"/>
  <c r="BD222" i="3"/>
  <c r="BC222" i="3"/>
  <c r="BA222" i="3"/>
  <c r="G222" i="3"/>
  <c r="BB222" i="3" s="1"/>
  <c r="BE221" i="3"/>
  <c r="BD221" i="3"/>
  <c r="BC221" i="3"/>
  <c r="BA221" i="3"/>
  <c r="G221" i="3"/>
  <c r="BB221" i="3" s="1"/>
  <c r="BE220" i="3"/>
  <c r="BD220" i="3"/>
  <c r="BC220" i="3"/>
  <c r="BA220" i="3"/>
  <c r="G220" i="3"/>
  <c r="BB220" i="3" s="1"/>
  <c r="BE219" i="3"/>
  <c r="BD219" i="3"/>
  <c r="BC219" i="3"/>
  <c r="BA219" i="3"/>
  <c r="G219" i="3"/>
  <c r="BB219" i="3" s="1"/>
  <c r="BE218" i="3"/>
  <c r="BD218" i="3"/>
  <c r="BC218" i="3"/>
  <c r="BA218" i="3"/>
  <c r="G218" i="3"/>
  <c r="BB218" i="3" s="1"/>
  <c r="BE217" i="3"/>
  <c r="BD217" i="3"/>
  <c r="BC217" i="3"/>
  <c r="BA217" i="3"/>
  <c r="G217" i="3"/>
  <c r="BB217" i="3" s="1"/>
  <c r="BE216" i="3"/>
  <c r="BD216" i="3"/>
  <c r="BC216" i="3"/>
  <c r="BA216" i="3"/>
  <c r="G216" i="3"/>
  <c r="BB216" i="3" s="1"/>
  <c r="BE215" i="3"/>
  <c r="BD215" i="3"/>
  <c r="BC215" i="3"/>
  <c r="BA215" i="3"/>
  <c r="G215" i="3"/>
  <c r="BB215" i="3" s="1"/>
  <c r="BE214" i="3"/>
  <c r="BD214" i="3"/>
  <c r="BC214" i="3"/>
  <c r="BA214" i="3"/>
  <c r="G214" i="3"/>
  <c r="BB214" i="3" s="1"/>
  <c r="BE213" i="3"/>
  <c r="BD213" i="3"/>
  <c r="BC213" i="3"/>
  <c r="BA213" i="3"/>
  <c r="G213" i="3"/>
  <c r="BB213" i="3" s="1"/>
  <c r="BE212" i="3"/>
  <c r="BD212" i="3"/>
  <c r="BC212" i="3"/>
  <c r="BA212" i="3"/>
  <c r="G212" i="3"/>
  <c r="BB212" i="3" s="1"/>
  <c r="BE211" i="3"/>
  <c r="BD211" i="3"/>
  <c r="BC211" i="3"/>
  <c r="BA211" i="3"/>
  <c r="G211" i="3"/>
  <c r="BB211" i="3" s="1"/>
  <c r="BE210" i="3"/>
  <c r="BD210" i="3"/>
  <c r="BC210" i="3"/>
  <c r="BA210" i="3"/>
  <c r="G210" i="3"/>
  <c r="BB210" i="3" s="1"/>
  <c r="BE209" i="3"/>
  <c r="BD209" i="3"/>
  <c r="BC209" i="3"/>
  <c r="BA209" i="3"/>
  <c r="G209" i="3"/>
  <c r="BB209" i="3" s="1"/>
  <c r="BE208" i="3"/>
  <c r="BD208" i="3"/>
  <c r="BC208" i="3"/>
  <c r="BA208" i="3"/>
  <c r="G208" i="3"/>
  <c r="BB208" i="3" s="1"/>
  <c r="BE207" i="3"/>
  <c r="BD207" i="3"/>
  <c r="BC207" i="3"/>
  <c r="BA207" i="3"/>
  <c r="G207" i="3"/>
  <c r="BB207" i="3" s="1"/>
  <c r="BE206" i="3"/>
  <c r="BD206" i="3"/>
  <c r="BC206" i="3"/>
  <c r="BA206" i="3"/>
  <c r="G206" i="3"/>
  <c r="BB206" i="3" s="1"/>
  <c r="BE205" i="3"/>
  <c r="BD205" i="3"/>
  <c r="BC205" i="3"/>
  <c r="BA205" i="3"/>
  <c r="G205" i="3"/>
  <c r="BB205" i="3" s="1"/>
  <c r="BE204" i="3"/>
  <c r="BD204" i="3"/>
  <c r="BC204" i="3"/>
  <c r="BA204" i="3"/>
  <c r="G204" i="3"/>
  <c r="BB204" i="3" s="1"/>
  <c r="BE203" i="3"/>
  <c r="BD203" i="3"/>
  <c r="BC203" i="3"/>
  <c r="BA203" i="3"/>
  <c r="G203" i="3"/>
  <c r="BB203" i="3" s="1"/>
  <c r="BE202" i="3"/>
  <c r="BD202" i="3"/>
  <c r="BC202" i="3"/>
  <c r="BA202" i="3"/>
  <c r="G202" i="3"/>
  <c r="BB202" i="3" s="1"/>
  <c r="BE201" i="3"/>
  <c r="BD201" i="3"/>
  <c r="BC201" i="3"/>
  <c r="BA201" i="3"/>
  <c r="G201" i="3"/>
  <c r="BB201" i="3" s="1"/>
  <c r="BE200" i="3"/>
  <c r="BD200" i="3"/>
  <c r="BC200" i="3"/>
  <c r="BA200" i="3"/>
  <c r="G200" i="3"/>
  <c r="BB200" i="3" s="1"/>
  <c r="BE199" i="3"/>
  <c r="BD199" i="3"/>
  <c r="BC199" i="3"/>
  <c r="BA199" i="3"/>
  <c r="G199" i="3"/>
  <c r="BB199" i="3" s="1"/>
  <c r="BE198" i="3"/>
  <c r="BD198" i="3"/>
  <c r="BC198" i="3"/>
  <c r="BA198" i="3"/>
  <c r="G198" i="3"/>
  <c r="BB198" i="3" s="1"/>
  <c r="BE197" i="3"/>
  <c r="BD197" i="3"/>
  <c r="BC197" i="3"/>
  <c r="BA197" i="3"/>
  <c r="G197" i="3"/>
  <c r="BB197" i="3" s="1"/>
  <c r="BE196" i="3"/>
  <c r="BD196" i="3"/>
  <c r="BC196" i="3"/>
  <c r="BA196" i="3"/>
  <c r="G196" i="3"/>
  <c r="BB196" i="3" s="1"/>
  <c r="BE195" i="3"/>
  <c r="BD195" i="3"/>
  <c r="BC195" i="3"/>
  <c r="BA195" i="3"/>
  <c r="G195" i="3"/>
  <c r="BB195" i="3" s="1"/>
  <c r="BE194" i="3"/>
  <c r="BD194" i="3"/>
  <c r="BC194" i="3"/>
  <c r="BA194" i="3"/>
  <c r="G194" i="3"/>
  <c r="BB194" i="3" s="1"/>
  <c r="BE193" i="3"/>
  <c r="BD193" i="3"/>
  <c r="BC193" i="3"/>
  <c r="BA193" i="3"/>
  <c r="G193" i="3"/>
  <c r="BB193" i="3" s="1"/>
  <c r="BE192" i="3"/>
  <c r="BD192" i="3"/>
  <c r="BC192" i="3"/>
  <c r="BA192" i="3"/>
  <c r="G192" i="3"/>
  <c r="BB192" i="3" s="1"/>
  <c r="BE191" i="3"/>
  <c r="BD191" i="3"/>
  <c r="BC191" i="3"/>
  <c r="BA191" i="3"/>
  <c r="G191" i="3"/>
  <c r="BB191" i="3" s="1"/>
  <c r="BE190" i="3"/>
  <c r="BD190" i="3"/>
  <c r="BC190" i="3"/>
  <c r="BA190" i="3"/>
  <c r="G190" i="3"/>
  <c r="BB190" i="3" s="1"/>
  <c r="BE189" i="3"/>
  <c r="BD189" i="3"/>
  <c r="BC189" i="3"/>
  <c r="BA189" i="3"/>
  <c r="G189" i="3"/>
  <c r="BB189" i="3" s="1"/>
  <c r="BE188" i="3"/>
  <c r="BD188" i="3"/>
  <c r="BC188" i="3"/>
  <c r="BA188" i="3"/>
  <c r="G188" i="3"/>
  <c r="BB188" i="3" s="1"/>
  <c r="BE187" i="3"/>
  <c r="BD187" i="3"/>
  <c r="BC187" i="3"/>
  <c r="BA187" i="3"/>
  <c r="G187" i="3"/>
  <c r="BB187" i="3" s="1"/>
  <c r="BE186" i="3"/>
  <c r="BD186" i="3"/>
  <c r="BC186" i="3"/>
  <c r="BA186" i="3"/>
  <c r="G186" i="3"/>
  <c r="BB186" i="3" s="1"/>
  <c r="BE185" i="3"/>
  <c r="BD185" i="3"/>
  <c r="BC185" i="3"/>
  <c r="BA185" i="3"/>
  <c r="G185" i="3"/>
  <c r="BB185" i="3" s="1"/>
  <c r="BE184" i="3"/>
  <c r="BD184" i="3"/>
  <c r="BC184" i="3"/>
  <c r="BA184" i="3"/>
  <c r="G184" i="3"/>
  <c r="BB184" i="3" s="1"/>
  <c r="BE183" i="3"/>
  <c r="BD183" i="3"/>
  <c r="BC183" i="3"/>
  <c r="BA183" i="3"/>
  <c r="G183" i="3"/>
  <c r="BB183" i="3" s="1"/>
  <c r="BE182" i="3"/>
  <c r="BD182" i="3"/>
  <c r="BC182" i="3"/>
  <c r="BA182" i="3"/>
  <c r="G182" i="3"/>
  <c r="BB182" i="3" s="1"/>
  <c r="BE181" i="3"/>
  <c r="BD181" i="3"/>
  <c r="BC181" i="3"/>
  <c r="BA181" i="3"/>
  <c r="G181" i="3"/>
  <c r="BB181" i="3" s="1"/>
  <c r="BE180" i="3"/>
  <c r="BD180" i="3"/>
  <c r="BC180" i="3"/>
  <c r="BA180" i="3"/>
  <c r="G180" i="3"/>
  <c r="BB180" i="3" s="1"/>
  <c r="BE179" i="3"/>
  <c r="BD179" i="3"/>
  <c r="BC179" i="3"/>
  <c r="BA179" i="3"/>
  <c r="G179" i="3"/>
  <c r="BB179" i="3" s="1"/>
  <c r="BE178" i="3"/>
  <c r="BD178" i="3"/>
  <c r="BC178" i="3"/>
  <c r="BA178" i="3"/>
  <c r="G178" i="3"/>
  <c r="BB178" i="3" s="1"/>
  <c r="BE177" i="3"/>
  <c r="BD177" i="3"/>
  <c r="BC177" i="3"/>
  <c r="BA177" i="3"/>
  <c r="G177" i="3"/>
  <c r="BB177" i="3" s="1"/>
  <c r="BE176" i="3"/>
  <c r="BD176" i="3"/>
  <c r="BC176" i="3"/>
  <c r="BA176" i="3"/>
  <c r="G176" i="3"/>
  <c r="BB176" i="3" s="1"/>
  <c r="BE175" i="3"/>
  <c r="BD175" i="3"/>
  <c r="BC175" i="3"/>
  <c r="BA175" i="3"/>
  <c r="G175" i="3"/>
  <c r="BB175" i="3" s="1"/>
  <c r="BE174" i="3"/>
  <c r="BD174" i="3"/>
  <c r="BC174" i="3"/>
  <c r="BA174" i="3"/>
  <c r="G174" i="3"/>
  <c r="BB174" i="3" s="1"/>
  <c r="BE173" i="3"/>
  <c r="BD173" i="3"/>
  <c r="BC173" i="3"/>
  <c r="BA173" i="3"/>
  <c r="G173" i="3"/>
  <c r="BB173" i="3" s="1"/>
  <c r="BE172" i="3"/>
  <c r="BD172" i="3"/>
  <c r="BC172" i="3"/>
  <c r="BA172" i="3"/>
  <c r="G172" i="3"/>
  <c r="BB172" i="3" s="1"/>
  <c r="BE171" i="3"/>
  <c r="BD171" i="3"/>
  <c r="BC171" i="3"/>
  <c r="BA171" i="3"/>
  <c r="G171" i="3"/>
  <c r="BB171" i="3" s="1"/>
  <c r="BE170" i="3"/>
  <c r="BD170" i="3"/>
  <c r="BC170" i="3"/>
  <c r="BA170" i="3"/>
  <c r="G170" i="3"/>
  <c r="BB170" i="3" s="1"/>
  <c r="BE169" i="3"/>
  <c r="BD169" i="3"/>
  <c r="BC169" i="3"/>
  <c r="BA169" i="3"/>
  <c r="G169" i="3"/>
  <c r="BB169" i="3" s="1"/>
  <c r="BE168" i="3"/>
  <c r="BD168" i="3"/>
  <c r="BC168" i="3"/>
  <c r="BA168" i="3"/>
  <c r="G168" i="3"/>
  <c r="BB168" i="3" s="1"/>
  <c r="BE167" i="3"/>
  <c r="BD167" i="3"/>
  <c r="BC167" i="3"/>
  <c r="BA167" i="3"/>
  <c r="G167" i="3"/>
  <c r="BB167" i="3" s="1"/>
  <c r="BE166" i="3"/>
  <c r="BD166" i="3"/>
  <c r="BC166" i="3"/>
  <c r="BA166" i="3"/>
  <c r="G166" i="3"/>
  <c r="BB166" i="3" s="1"/>
  <c r="BE165" i="3"/>
  <c r="BD165" i="3"/>
  <c r="BC165" i="3"/>
  <c r="BA165" i="3"/>
  <c r="G165" i="3"/>
  <c r="BB165" i="3" s="1"/>
  <c r="BE164" i="3"/>
  <c r="BD164" i="3"/>
  <c r="BC164" i="3"/>
  <c r="BA164" i="3"/>
  <c r="G164" i="3"/>
  <c r="BB164" i="3" s="1"/>
  <c r="BE163" i="3"/>
  <c r="BD163" i="3"/>
  <c r="BC163" i="3"/>
  <c r="BA163" i="3"/>
  <c r="G163" i="3"/>
  <c r="BB163" i="3" s="1"/>
  <c r="BE162" i="3"/>
  <c r="BD162" i="3"/>
  <c r="BC162" i="3"/>
  <c r="BA162" i="3"/>
  <c r="G162" i="3"/>
  <c r="BB162" i="3" s="1"/>
  <c r="BE161" i="3"/>
  <c r="BD161" i="3"/>
  <c r="BC161" i="3"/>
  <c r="BA161" i="3"/>
  <c r="G161" i="3"/>
  <c r="BB161" i="3" s="1"/>
  <c r="BE160" i="3"/>
  <c r="BD160" i="3"/>
  <c r="BC160" i="3"/>
  <c r="BA160" i="3"/>
  <c r="G160" i="3"/>
  <c r="BB160" i="3" s="1"/>
  <c r="BE159" i="3"/>
  <c r="BD159" i="3"/>
  <c r="BC159" i="3"/>
  <c r="BA159" i="3"/>
  <c r="G159" i="3"/>
  <c r="BB159" i="3" s="1"/>
  <c r="BE158" i="3"/>
  <c r="BD158" i="3"/>
  <c r="BC158" i="3"/>
  <c r="BA158" i="3"/>
  <c r="G158" i="3"/>
  <c r="BB158" i="3" s="1"/>
  <c r="BE157" i="3"/>
  <c r="BD157" i="3"/>
  <c r="BC157" i="3"/>
  <c r="BA157" i="3"/>
  <c r="G157" i="3"/>
  <c r="BB157" i="3" s="1"/>
  <c r="BE156" i="3"/>
  <c r="BD156" i="3"/>
  <c r="BC156" i="3"/>
  <c r="BA156" i="3"/>
  <c r="G156" i="3"/>
  <c r="BB156" i="3" s="1"/>
  <c r="BE155" i="3"/>
  <c r="BD155" i="3"/>
  <c r="BC155" i="3"/>
  <c r="BA155" i="3"/>
  <c r="G155" i="3"/>
  <c r="BB155" i="3" s="1"/>
  <c r="BE154" i="3"/>
  <c r="BD154" i="3"/>
  <c r="BC154" i="3"/>
  <c r="BA154" i="3"/>
  <c r="G154" i="3"/>
  <c r="BB154" i="3" s="1"/>
  <c r="BE153" i="3"/>
  <c r="BD153" i="3"/>
  <c r="BC153" i="3"/>
  <c r="BA153" i="3"/>
  <c r="G153" i="3"/>
  <c r="BB153" i="3" s="1"/>
  <c r="BE152" i="3"/>
  <c r="BD152" i="3"/>
  <c r="BC152" i="3"/>
  <c r="BA152" i="3"/>
  <c r="G152" i="3"/>
  <c r="BB152" i="3" s="1"/>
  <c r="BE151" i="3"/>
  <c r="BD151" i="3"/>
  <c r="BC151" i="3"/>
  <c r="BA151" i="3"/>
  <c r="G151" i="3"/>
  <c r="BB151" i="3" s="1"/>
  <c r="BE150" i="3"/>
  <c r="BD150" i="3"/>
  <c r="BC150" i="3"/>
  <c r="BA150" i="3"/>
  <c r="G150" i="3"/>
  <c r="BB150" i="3" s="1"/>
  <c r="BE149" i="3"/>
  <c r="BD149" i="3"/>
  <c r="BC149" i="3"/>
  <c r="BA149" i="3"/>
  <c r="G149" i="3"/>
  <c r="BB149" i="3" s="1"/>
  <c r="BE148" i="3"/>
  <c r="BD148" i="3"/>
  <c r="BC148" i="3"/>
  <c r="BA148" i="3"/>
  <c r="G148" i="3"/>
  <c r="BB148" i="3" s="1"/>
  <c r="BE147" i="3"/>
  <c r="BD147" i="3"/>
  <c r="BC147" i="3"/>
  <c r="BA147" i="3"/>
  <c r="G147" i="3"/>
  <c r="BB147" i="3" s="1"/>
  <c r="BE146" i="3"/>
  <c r="BD146" i="3"/>
  <c r="BC146" i="3"/>
  <c r="BA146" i="3"/>
  <c r="G146" i="3"/>
  <c r="BB146" i="3" s="1"/>
  <c r="BE145" i="3"/>
  <c r="BD145" i="3"/>
  <c r="BC145" i="3"/>
  <c r="BA145" i="3"/>
  <c r="G145" i="3"/>
  <c r="BB145" i="3" s="1"/>
  <c r="BE144" i="3"/>
  <c r="BD144" i="3"/>
  <c r="BC144" i="3"/>
  <c r="BA144" i="3"/>
  <c r="G144" i="3"/>
  <c r="BB144" i="3" s="1"/>
  <c r="BE143" i="3"/>
  <c r="BD143" i="3"/>
  <c r="BC143" i="3"/>
  <c r="BA143" i="3"/>
  <c r="G143" i="3"/>
  <c r="BB143" i="3" s="1"/>
  <c r="BE142" i="3"/>
  <c r="BD142" i="3"/>
  <c r="BC142" i="3"/>
  <c r="BA142" i="3"/>
  <c r="G142" i="3"/>
  <c r="BB142" i="3" s="1"/>
  <c r="BE141" i="3"/>
  <c r="BD141" i="3"/>
  <c r="BC141" i="3"/>
  <c r="BA141" i="3"/>
  <c r="G141" i="3"/>
  <c r="BB141" i="3" s="1"/>
  <c r="BE140" i="3"/>
  <c r="BD140" i="3"/>
  <c r="BC140" i="3"/>
  <c r="BA140" i="3"/>
  <c r="G140" i="3"/>
  <c r="BB140" i="3" s="1"/>
  <c r="BE139" i="3"/>
  <c r="BD139" i="3"/>
  <c r="BC139" i="3"/>
  <c r="BA139" i="3"/>
  <c r="G139" i="3"/>
  <c r="BB139" i="3" s="1"/>
  <c r="BE138" i="3"/>
  <c r="BD138" i="3"/>
  <c r="BC138" i="3"/>
  <c r="BA138" i="3"/>
  <c r="G138" i="3"/>
  <c r="BB138" i="3" s="1"/>
  <c r="BE137" i="3"/>
  <c r="BD137" i="3"/>
  <c r="BC137" i="3"/>
  <c r="BA137" i="3"/>
  <c r="G137" i="3"/>
  <c r="BB137" i="3" s="1"/>
  <c r="BE136" i="3"/>
  <c r="BD136" i="3"/>
  <c r="BC136" i="3"/>
  <c r="BA136" i="3"/>
  <c r="G136" i="3"/>
  <c r="BB136" i="3" s="1"/>
  <c r="BE135" i="3"/>
  <c r="BD135" i="3"/>
  <c r="BC135" i="3"/>
  <c r="BA135" i="3"/>
  <c r="G135" i="3"/>
  <c r="BB135" i="3" s="1"/>
  <c r="BE134" i="3"/>
  <c r="BD134" i="3"/>
  <c r="BC134" i="3"/>
  <c r="BA134" i="3"/>
  <c r="G134" i="3"/>
  <c r="BB134" i="3" s="1"/>
  <c r="BE133" i="3"/>
  <c r="BD133" i="3"/>
  <c r="BC133" i="3"/>
  <c r="BA133" i="3"/>
  <c r="G133" i="3"/>
  <c r="BB133" i="3" s="1"/>
  <c r="BE132" i="3"/>
  <c r="BD132" i="3"/>
  <c r="BC132" i="3"/>
  <c r="BA132" i="3"/>
  <c r="G132" i="3"/>
  <c r="BB132" i="3" s="1"/>
  <c r="BE131" i="3"/>
  <c r="BD131" i="3"/>
  <c r="BC131" i="3"/>
  <c r="BA131" i="3"/>
  <c r="G131" i="3"/>
  <c r="BB131" i="3" s="1"/>
  <c r="BE130" i="3"/>
  <c r="BD130" i="3"/>
  <c r="BC130" i="3"/>
  <c r="BA130" i="3"/>
  <c r="G130" i="3"/>
  <c r="BB130" i="3" s="1"/>
  <c r="BE129" i="3"/>
  <c r="BD129" i="3"/>
  <c r="BC129" i="3"/>
  <c r="BA129" i="3"/>
  <c r="G129" i="3"/>
  <c r="BB129" i="3" s="1"/>
  <c r="BE128" i="3"/>
  <c r="BD128" i="3"/>
  <c r="BC128" i="3"/>
  <c r="BA128" i="3"/>
  <c r="G128" i="3"/>
  <c r="BB128" i="3" s="1"/>
  <c r="BE127" i="3"/>
  <c r="BD127" i="3"/>
  <c r="BC127" i="3"/>
  <c r="BA127" i="3"/>
  <c r="G127" i="3"/>
  <c r="BB127" i="3" s="1"/>
  <c r="BE126" i="3"/>
  <c r="BD126" i="3"/>
  <c r="BC126" i="3"/>
  <c r="BA126" i="3"/>
  <c r="G126" i="3"/>
  <c r="BB126" i="3" s="1"/>
  <c r="BE125" i="3"/>
  <c r="BD125" i="3"/>
  <c r="BC125" i="3"/>
  <c r="BA125" i="3"/>
  <c r="G125" i="3"/>
  <c r="BB125" i="3" s="1"/>
  <c r="BE124" i="3"/>
  <c r="BD124" i="3"/>
  <c r="BC124" i="3"/>
  <c r="BA124" i="3"/>
  <c r="G124" i="3"/>
  <c r="BB124" i="3" s="1"/>
  <c r="BE123" i="3"/>
  <c r="BD123" i="3"/>
  <c r="BC123" i="3"/>
  <c r="BA123" i="3"/>
  <c r="G123" i="3"/>
  <c r="BB123" i="3" s="1"/>
  <c r="BE122" i="3"/>
  <c r="BD122" i="3"/>
  <c r="BC122" i="3"/>
  <c r="BA122" i="3"/>
  <c r="G122" i="3"/>
  <c r="BB122" i="3" s="1"/>
  <c r="BE121" i="3"/>
  <c r="BD121" i="3"/>
  <c r="BC121" i="3"/>
  <c r="BA121" i="3"/>
  <c r="G121" i="3"/>
  <c r="BB121" i="3" s="1"/>
  <c r="BE120" i="3"/>
  <c r="BD120" i="3"/>
  <c r="BC120" i="3"/>
  <c r="BA120" i="3"/>
  <c r="G120" i="3"/>
  <c r="BB120" i="3" s="1"/>
  <c r="BE119" i="3"/>
  <c r="BD119" i="3"/>
  <c r="BC119" i="3"/>
  <c r="BA119" i="3"/>
  <c r="G119" i="3"/>
  <c r="BB119" i="3" s="1"/>
  <c r="BE118" i="3"/>
  <c r="BD118" i="3"/>
  <c r="BC118" i="3"/>
  <c r="BA118" i="3"/>
  <c r="G118" i="3"/>
  <c r="BB118" i="3" s="1"/>
  <c r="BE117" i="3"/>
  <c r="BD117" i="3"/>
  <c r="BC117" i="3"/>
  <c r="BA117" i="3"/>
  <c r="G117" i="3"/>
  <c r="BB117" i="3" s="1"/>
  <c r="BE116" i="3"/>
  <c r="BD116" i="3"/>
  <c r="BC116" i="3"/>
  <c r="BA116" i="3"/>
  <c r="G116" i="3"/>
  <c r="BB116" i="3" s="1"/>
  <c r="BE115" i="3"/>
  <c r="BD115" i="3"/>
  <c r="BC115" i="3"/>
  <c r="BA115" i="3"/>
  <c r="G115" i="3"/>
  <c r="BB115" i="3" s="1"/>
  <c r="BE114" i="3"/>
  <c r="BD114" i="3"/>
  <c r="BC114" i="3"/>
  <c r="BA114" i="3"/>
  <c r="G114" i="3"/>
  <c r="BB114" i="3" s="1"/>
  <c r="BE113" i="3"/>
  <c r="BD113" i="3"/>
  <c r="BC113" i="3"/>
  <c r="BA113" i="3"/>
  <c r="G113" i="3"/>
  <c r="BB113" i="3" s="1"/>
  <c r="BE112" i="3"/>
  <c r="BD112" i="3"/>
  <c r="BC112" i="3"/>
  <c r="BA112" i="3"/>
  <c r="G112" i="3"/>
  <c r="BB112" i="3" s="1"/>
  <c r="BE111" i="3"/>
  <c r="BD111" i="3"/>
  <c r="BC111" i="3"/>
  <c r="BA111" i="3"/>
  <c r="G111" i="3"/>
  <c r="BB111" i="3" s="1"/>
  <c r="BE110" i="3"/>
  <c r="BD110" i="3"/>
  <c r="BC110" i="3"/>
  <c r="BA110" i="3"/>
  <c r="G110" i="3"/>
  <c r="BB110" i="3" s="1"/>
  <c r="BE109" i="3"/>
  <c r="BD109" i="3"/>
  <c r="BC109" i="3"/>
  <c r="BA109" i="3"/>
  <c r="G109" i="3"/>
  <c r="BB109" i="3" s="1"/>
  <c r="BE108" i="3"/>
  <c r="BD108" i="3"/>
  <c r="BC108" i="3"/>
  <c r="BA108" i="3"/>
  <c r="G108" i="3"/>
  <c r="BB108" i="3" s="1"/>
  <c r="BE107" i="3"/>
  <c r="BD107" i="3"/>
  <c r="BC107" i="3"/>
  <c r="BA107" i="3"/>
  <c r="G107" i="3"/>
  <c r="BB107" i="3" s="1"/>
  <c r="BE106" i="3"/>
  <c r="BD106" i="3"/>
  <c r="BC106" i="3"/>
  <c r="BA106" i="3"/>
  <c r="G106" i="3"/>
  <c r="BB106" i="3" s="1"/>
  <c r="BE105" i="3"/>
  <c r="BD105" i="3"/>
  <c r="BC105" i="3"/>
  <c r="BA105" i="3"/>
  <c r="G105" i="3"/>
  <c r="BB105" i="3" s="1"/>
  <c r="BE104" i="3"/>
  <c r="BD104" i="3"/>
  <c r="BC104" i="3"/>
  <c r="BA104" i="3"/>
  <c r="G104" i="3"/>
  <c r="BB104" i="3" s="1"/>
  <c r="BE103" i="3"/>
  <c r="BD103" i="3"/>
  <c r="BC103" i="3"/>
  <c r="BA103" i="3"/>
  <c r="G103" i="3"/>
  <c r="BB103" i="3" s="1"/>
  <c r="BE102" i="3"/>
  <c r="BD102" i="3"/>
  <c r="BC102" i="3"/>
  <c r="BA102" i="3"/>
  <c r="G102" i="3"/>
  <c r="BB102" i="3" s="1"/>
  <c r="BE101" i="3"/>
  <c r="BD101" i="3"/>
  <c r="BC101" i="3"/>
  <c r="BA101" i="3"/>
  <c r="G101" i="3"/>
  <c r="BB101" i="3" s="1"/>
  <c r="BE100" i="3"/>
  <c r="BD100" i="3"/>
  <c r="BC100" i="3"/>
  <c r="BA100" i="3"/>
  <c r="G100" i="3"/>
  <c r="BB100" i="3" s="1"/>
  <c r="BE99" i="3"/>
  <c r="BD99" i="3"/>
  <c r="BC99" i="3"/>
  <c r="BA99" i="3"/>
  <c r="G99" i="3"/>
  <c r="BB99" i="3" s="1"/>
  <c r="BE98" i="3"/>
  <c r="BD98" i="3"/>
  <c r="BC98" i="3"/>
  <c r="BA98" i="3"/>
  <c r="G98" i="3"/>
  <c r="BB98" i="3" s="1"/>
  <c r="BE97" i="3"/>
  <c r="BD97" i="3"/>
  <c r="BC97" i="3"/>
  <c r="BA97" i="3"/>
  <c r="G97" i="3"/>
  <c r="BB97" i="3" s="1"/>
  <c r="BE96" i="3"/>
  <c r="BD96" i="3"/>
  <c r="BC96" i="3"/>
  <c r="BA96" i="3"/>
  <c r="G96" i="3"/>
  <c r="BB96" i="3" s="1"/>
  <c r="BE95" i="3"/>
  <c r="BD95" i="3"/>
  <c r="BC95" i="3"/>
  <c r="BA95" i="3"/>
  <c r="G95" i="3"/>
  <c r="BB95" i="3" s="1"/>
  <c r="BE94" i="3"/>
  <c r="BD94" i="3"/>
  <c r="BC94" i="3"/>
  <c r="BA94" i="3"/>
  <c r="G94" i="3"/>
  <c r="BB94" i="3" s="1"/>
  <c r="BE93" i="3"/>
  <c r="BD93" i="3"/>
  <c r="BC93" i="3"/>
  <c r="BA93" i="3"/>
  <c r="G93" i="3"/>
  <c r="BB93" i="3" s="1"/>
  <c r="BE92" i="3"/>
  <c r="BD92" i="3"/>
  <c r="BC92" i="3"/>
  <c r="BA92" i="3"/>
  <c r="G92" i="3"/>
  <c r="BB92" i="3" s="1"/>
  <c r="BE91" i="3"/>
  <c r="BD91" i="3"/>
  <c r="BC91" i="3"/>
  <c r="BA91" i="3"/>
  <c r="G91" i="3"/>
  <c r="BB91" i="3" s="1"/>
  <c r="BE90" i="3"/>
  <c r="BD90" i="3"/>
  <c r="BC90" i="3"/>
  <c r="BA90" i="3"/>
  <c r="G90" i="3"/>
  <c r="BB90" i="3" s="1"/>
  <c r="BE89" i="3"/>
  <c r="BD89" i="3"/>
  <c r="BC89" i="3"/>
  <c r="BA89" i="3"/>
  <c r="G89" i="3"/>
  <c r="BB89" i="3" s="1"/>
  <c r="BE88" i="3"/>
  <c r="BD88" i="3"/>
  <c r="BC88" i="3"/>
  <c r="BA88" i="3"/>
  <c r="G88" i="3"/>
  <c r="BB88" i="3" s="1"/>
  <c r="BE87" i="3"/>
  <c r="BD87" i="3"/>
  <c r="BC87" i="3"/>
  <c r="BA87" i="3"/>
  <c r="G87" i="3"/>
  <c r="BB87" i="3" s="1"/>
  <c r="BE86" i="3"/>
  <c r="BD86" i="3"/>
  <c r="BC86" i="3"/>
  <c r="BA86" i="3"/>
  <c r="G86" i="3"/>
  <c r="BB86" i="3" s="1"/>
  <c r="BE85" i="3"/>
  <c r="BD85" i="3"/>
  <c r="BC85" i="3"/>
  <c r="BA85" i="3"/>
  <c r="G85" i="3"/>
  <c r="BB85" i="3" s="1"/>
  <c r="BE84" i="3"/>
  <c r="BD84" i="3"/>
  <c r="BC84" i="3"/>
  <c r="BA84" i="3"/>
  <c r="G84" i="3"/>
  <c r="BB84" i="3" s="1"/>
  <c r="BE83" i="3"/>
  <c r="BD83" i="3"/>
  <c r="BC83" i="3"/>
  <c r="BA83" i="3"/>
  <c r="G83" i="3"/>
  <c r="BB83" i="3" s="1"/>
  <c r="BE82" i="3"/>
  <c r="BD82" i="3"/>
  <c r="BC82" i="3"/>
  <c r="BA82" i="3"/>
  <c r="G82" i="3"/>
  <c r="BB82" i="3" s="1"/>
  <c r="BE81" i="3"/>
  <c r="BD81" i="3"/>
  <c r="BC81" i="3"/>
  <c r="BA81" i="3"/>
  <c r="G81" i="3"/>
  <c r="BB81" i="3" s="1"/>
  <c r="BE80" i="3"/>
  <c r="BD80" i="3"/>
  <c r="BC80" i="3"/>
  <c r="BA80" i="3"/>
  <c r="G80" i="3"/>
  <c r="BB80" i="3" s="1"/>
  <c r="BE79" i="3"/>
  <c r="BD79" i="3"/>
  <c r="BC79" i="3"/>
  <c r="BA79" i="3"/>
  <c r="G79" i="3"/>
  <c r="BB79" i="3" s="1"/>
  <c r="BE78" i="3"/>
  <c r="BD78" i="3"/>
  <c r="BC78" i="3"/>
  <c r="BA78" i="3"/>
  <c r="G78" i="3"/>
  <c r="BB78" i="3" s="1"/>
  <c r="BE77" i="3"/>
  <c r="BD77" i="3"/>
  <c r="BC77" i="3"/>
  <c r="BA77" i="3"/>
  <c r="G77" i="3"/>
  <c r="BB77" i="3" s="1"/>
  <c r="BE76" i="3"/>
  <c r="BD76" i="3"/>
  <c r="BC76" i="3"/>
  <c r="BA76" i="3"/>
  <c r="G76" i="3"/>
  <c r="BB76" i="3" s="1"/>
  <c r="BE75" i="3"/>
  <c r="BD75" i="3"/>
  <c r="BC75" i="3"/>
  <c r="BA75" i="3"/>
  <c r="G75" i="3"/>
  <c r="BB75" i="3" s="1"/>
  <c r="BE74" i="3"/>
  <c r="BD74" i="3"/>
  <c r="BC74" i="3"/>
  <c r="BA74" i="3"/>
  <c r="G74" i="3"/>
  <c r="BB74" i="3" s="1"/>
  <c r="BE73" i="3"/>
  <c r="BD73" i="3"/>
  <c r="BC73" i="3"/>
  <c r="BA73" i="3"/>
  <c r="G73" i="3"/>
  <c r="BB73" i="3" s="1"/>
  <c r="BE72" i="3"/>
  <c r="BD72" i="3"/>
  <c r="BC72" i="3"/>
  <c r="BA72" i="3"/>
  <c r="G72" i="3"/>
  <c r="BB72" i="3" s="1"/>
  <c r="BE71" i="3"/>
  <c r="BD71" i="3"/>
  <c r="BC71" i="3"/>
  <c r="BA71" i="3"/>
  <c r="G71" i="3"/>
  <c r="BB71" i="3" s="1"/>
  <c r="BE70" i="3"/>
  <c r="BD70" i="3"/>
  <c r="BC70" i="3"/>
  <c r="BA70" i="3"/>
  <c r="G70" i="3"/>
  <c r="BB70" i="3" s="1"/>
  <c r="BE69" i="3"/>
  <c r="BD69" i="3"/>
  <c r="BC69" i="3"/>
  <c r="BA69" i="3"/>
  <c r="G69" i="3"/>
  <c r="BB69" i="3" s="1"/>
  <c r="BE68" i="3"/>
  <c r="BD68" i="3"/>
  <c r="BC68" i="3"/>
  <c r="BA68" i="3"/>
  <c r="G68" i="3"/>
  <c r="BB68" i="3" s="1"/>
  <c r="BE67" i="3"/>
  <c r="BD67" i="3"/>
  <c r="BC67" i="3"/>
  <c r="BA67" i="3"/>
  <c r="G67" i="3"/>
  <c r="BB67" i="3" s="1"/>
  <c r="BE66" i="3"/>
  <c r="BE300" i="3" s="1"/>
  <c r="I14" i="2" s="1"/>
  <c r="BD66" i="3"/>
  <c r="BC66" i="3"/>
  <c r="BC300" i="3" s="1"/>
  <c r="G14" i="2" s="1"/>
  <c r="BA66" i="3"/>
  <c r="G66" i="3"/>
  <c r="BB66" i="3" s="1"/>
  <c r="BE65" i="3"/>
  <c r="BD65" i="3"/>
  <c r="BC65" i="3"/>
  <c r="BA65" i="3"/>
  <c r="G65" i="3"/>
  <c r="BB65" i="3"/>
  <c r="BE64" i="3"/>
  <c r="BD64" i="3"/>
  <c r="BC64" i="3"/>
  <c r="BA64" i="3"/>
  <c r="G64" i="3"/>
  <c r="BB64" i="3"/>
  <c r="BE63" i="3"/>
  <c r="BD63" i="3"/>
  <c r="BC63" i="3"/>
  <c r="BA63" i="3"/>
  <c r="G63" i="3"/>
  <c r="BB63" i="3"/>
  <c r="BE62" i="3"/>
  <c r="BD62" i="3"/>
  <c r="BC62" i="3"/>
  <c r="BA62" i="3"/>
  <c r="G62" i="3"/>
  <c r="BB62" i="3"/>
  <c r="BE61" i="3"/>
  <c r="BD61" i="3"/>
  <c r="BC61" i="3"/>
  <c r="BA61" i="3"/>
  <c r="G61" i="3"/>
  <c r="BB61" i="3"/>
  <c r="BE60" i="3"/>
  <c r="BD60" i="3"/>
  <c r="BC60" i="3"/>
  <c r="BA60" i="3"/>
  <c r="G60" i="3"/>
  <c r="BB60" i="3"/>
  <c r="BE59" i="3"/>
  <c r="BD59" i="3"/>
  <c r="BC59" i="3"/>
  <c r="BA59" i="3"/>
  <c r="G59" i="3"/>
  <c r="BB59" i="3"/>
  <c r="BE58" i="3"/>
  <c r="BD58" i="3"/>
  <c r="BC58" i="3"/>
  <c r="BA58" i="3"/>
  <c r="G58" i="3"/>
  <c r="BB58" i="3"/>
  <c r="BE57" i="3"/>
  <c r="BD57" i="3"/>
  <c r="BC57" i="3"/>
  <c r="BA57" i="3"/>
  <c r="G57" i="3"/>
  <c r="BB57" i="3"/>
  <c r="BE56" i="3"/>
  <c r="BD56" i="3"/>
  <c r="BC56" i="3"/>
  <c r="BA56" i="3"/>
  <c r="G56" i="3"/>
  <c r="BB56" i="3"/>
  <c r="BE55" i="3"/>
  <c r="BD55" i="3"/>
  <c r="BC55" i="3"/>
  <c r="BA55" i="3"/>
  <c r="G55" i="3"/>
  <c r="BB55" i="3"/>
  <c r="BE54" i="3"/>
  <c r="BD54" i="3"/>
  <c r="BC54" i="3"/>
  <c r="BA54" i="3"/>
  <c r="G54" i="3"/>
  <c r="BB54" i="3"/>
  <c r="BE53" i="3"/>
  <c r="BD53" i="3"/>
  <c r="BC53" i="3"/>
  <c r="BA53" i="3"/>
  <c r="G53" i="3"/>
  <c r="BB53" i="3"/>
  <c r="BE52" i="3"/>
  <c r="BD52" i="3"/>
  <c r="BC52" i="3"/>
  <c r="BA52" i="3"/>
  <c r="G52" i="3"/>
  <c r="BB52" i="3"/>
  <c r="BE51" i="3"/>
  <c r="BD51" i="3"/>
  <c r="BC51" i="3"/>
  <c r="BA51" i="3"/>
  <c r="G51" i="3"/>
  <c r="BB51" i="3"/>
  <c r="BE50" i="3"/>
  <c r="BD50" i="3"/>
  <c r="BC50" i="3"/>
  <c r="BA50" i="3"/>
  <c r="G50" i="3"/>
  <c r="BB50" i="3"/>
  <c r="BE49" i="3"/>
  <c r="BD49" i="3"/>
  <c r="BC49" i="3"/>
  <c r="BA49" i="3"/>
  <c r="G49" i="3"/>
  <c r="BB49" i="3"/>
  <c r="BE48" i="3"/>
  <c r="BD48" i="3"/>
  <c r="BC48" i="3"/>
  <c r="BA48" i="3"/>
  <c r="G48" i="3"/>
  <c r="BB48" i="3"/>
  <c r="BE47" i="3"/>
  <c r="BD47" i="3"/>
  <c r="BC47" i="3"/>
  <c r="BA47" i="3"/>
  <c r="G47" i="3"/>
  <c r="BB47" i="3"/>
  <c r="BE46" i="3"/>
  <c r="BD46" i="3"/>
  <c r="BC46" i="3"/>
  <c r="BA46" i="3"/>
  <c r="G46" i="3"/>
  <c r="BB46" i="3"/>
  <c r="BE45" i="3"/>
  <c r="BD45" i="3"/>
  <c r="BD300" i="3" s="1"/>
  <c r="H14" i="2" s="1"/>
  <c r="BC45" i="3"/>
  <c r="BA45" i="3"/>
  <c r="BA300" i="3" s="1"/>
  <c r="E14" i="2" s="1"/>
  <c r="G45" i="3"/>
  <c r="BB45" i="3"/>
  <c r="BB300" i="3" s="1"/>
  <c r="F14" i="2" s="1"/>
  <c r="B14" i="2"/>
  <c r="A14" i="2"/>
  <c r="C300" i="3"/>
  <c r="BE42" i="3"/>
  <c r="BD42" i="3"/>
  <c r="BD43" i="3" s="1"/>
  <c r="H13" i="2" s="1"/>
  <c r="BC42" i="3"/>
  <c r="BA42" i="3"/>
  <c r="BA43" i="3" s="1"/>
  <c r="E13" i="2" s="1"/>
  <c r="G42" i="3"/>
  <c r="G43" i="3"/>
  <c r="B13" i="2"/>
  <c r="A13" i="2"/>
  <c r="BE43" i="3"/>
  <c r="I13" i="2"/>
  <c r="BC43" i="3"/>
  <c r="G13" i="2"/>
  <c r="C43" i="3"/>
  <c r="BE39" i="3"/>
  <c r="BD39" i="3"/>
  <c r="BC39" i="3"/>
  <c r="BB39" i="3"/>
  <c r="G39" i="3"/>
  <c r="BA39" i="3" s="1"/>
  <c r="BE38" i="3"/>
  <c r="BD38" i="3"/>
  <c r="BD40" i="3"/>
  <c r="H12" i="2" s="1"/>
  <c r="BC38" i="3"/>
  <c r="BB38" i="3"/>
  <c r="BB40" i="3"/>
  <c r="F12" i="2" s="1"/>
  <c r="G38" i="3"/>
  <c r="BA38" i="3" s="1"/>
  <c r="B12" i="2"/>
  <c r="A12" i="2"/>
  <c r="BE40" i="3"/>
  <c r="I12" i="2" s="1"/>
  <c r="BC40" i="3"/>
  <c r="G12" i="2" s="1"/>
  <c r="C40" i="3"/>
  <c r="BE35" i="3"/>
  <c r="BD35" i="3"/>
  <c r="BC35" i="3"/>
  <c r="BB35" i="3"/>
  <c r="G35" i="3"/>
  <c r="BA35" i="3"/>
  <c r="BE34" i="3"/>
  <c r="BD34" i="3"/>
  <c r="BC34" i="3"/>
  <c r="BB34" i="3"/>
  <c r="G34" i="3"/>
  <c r="BA34" i="3"/>
  <c r="BE33" i="3"/>
  <c r="BD33" i="3"/>
  <c r="BC33" i="3"/>
  <c r="BB33" i="3"/>
  <c r="G33" i="3"/>
  <c r="BA33" i="3"/>
  <c r="BE32" i="3"/>
  <c r="BD32" i="3"/>
  <c r="BD36" i="3" s="1"/>
  <c r="H11" i="2" s="1"/>
  <c r="BC32" i="3"/>
  <c r="BB32" i="3"/>
  <c r="BB36" i="3" s="1"/>
  <c r="F11" i="2" s="1"/>
  <c r="G32" i="3"/>
  <c r="BA32" i="3"/>
  <c r="BA36" i="3" s="1"/>
  <c r="E11" i="2" s="1"/>
  <c r="B11" i="2"/>
  <c r="A11" i="2"/>
  <c r="BE36" i="3"/>
  <c r="I11" i="2"/>
  <c r="BC36" i="3"/>
  <c r="G11" i="2"/>
  <c r="C36" i="3"/>
  <c r="BE29" i="3"/>
  <c r="BD29" i="3"/>
  <c r="BD30" i="3"/>
  <c r="H10" i="2" s="1"/>
  <c r="BC29" i="3"/>
  <c r="BB29" i="3"/>
  <c r="BB30" i="3"/>
  <c r="F10" i="2" s="1"/>
  <c r="G29" i="3"/>
  <c r="BA29" i="3" s="1"/>
  <c r="BA30" i="3" s="1"/>
  <c r="E10" i="2" s="1"/>
  <c r="B10" i="2"/>
  <c r="A10" i="2"/>
  <c r="BE30" i="3"/>
  <c r="I10" i="2" s="1"/>
  <c r="BC30" i="3"/>
  <c r="G10" i="2" s="1"/>
  <c r="C30" i="3"/>
  <c r="BE26" i="3"/>
  <c r="BD26" i="3"/>
  <c r="BC26" i="3"/>
  <c r="BB26" i="3"/>
  <c r="G26" i="3"/>
  <c r="BA26" i="3"/>
  <c r="BE25" i="3"/>
  <c r="BD25" i="3"/>
  <c r="BD27" i="3" s="1"/>
  <c r="H9" i="2" s="1"/>
  <c r="BC25" i="3"/>
  <c r="BB25" i="3"/>
  <c r="BB27" i="3" s="1"/>
  <c r="F9" i="2" s="1"/>
  <c r="G25" i="3"/>
  <c r="BA25" i="3"/>
  <c r="B9" i="2"/>
  <c r="A9" i="2"/>
  <c r="BE27" i="3"/>
  <c r="I9" i="2"/>
  <c r="BC27" i="3"/>
  <c r="G9" i="2"/>
  <c r="C27" i="3"/>
  <c r="BE22" i="3"/>
  <c r="BD22" i="3"/>
  <c r="BC22" i="3"/>
  <c r="BB22" i="3"/>
  <c r="G22" i="3"/>
  <c r="BA22" i="3" s="1"/>
  <c r="BE21" i="3"/>
  <c r="BD21" i="3"/>
  <c r="BC21" i="3"/>
  <c r="BB21" i="3"/>
  <c r="G21" i="3"/>
  <c r="BA21" i="3" s="1"/>
  <c r="BE20" i="3"/>
  <c r="BD20" i="3"/>
  <c r="BC20" i="3"/>
  <c r="BB20" i="3"/>
  <c r="G20" i="3"/>
  <c r="BA20" i="3" s="1"/>
  <c r="BE19" i="3"/>
  <c r="BD19" i="3"/>
  <c r="BC19" i="3"/>
  <c r="BB19" i="3"/>
  <c r="G19" i="3"/>
  <c r="BA19" i="3" s="1"/>
  <c r="BE18" i="3"/>
  <c r="BD18" i="3"/>
  <c r="BC18" i="3"/>
  <c r="BB18" i="3"/>
  <c r="G18" i="3"/>
  <c r="BA18" i="3" s="1"/>
  <c r="BE17" i="3"/>
  <c r="BD17" i="3"/>
  <c r="BC17" i="3"/>
  <c r="BB17" i="3"/>
  <c r="G17" i="3"/>
  <c r="BA17" i="3" s="1"/>
  <c r="BE16" i="3"/>
  <c r="BD16" i="3"/>
  <c r="BC16" i="3"/>
  <c r="BB16" i="3"/>
  <c r="G16" i="3"/>
  <c r="BA16" i="3" s="1"/>
  <c r="BE15" i="3"/>
  <c r="BD15" i="3"/>
  <c r="BC15" i="3"/>
  <c r="BB15" i="3"/>
  <c r="G15" i="3"/>
  <c r="BA15" i="3" s="1"/>
  <c r="BE14" i="3"/>
  <c r="BD14" i="3"/>
  <c r="BC14" i="3"/>
  <c r="BB14" i="3"/>
  <c r="G14" i="3"/>
  <c r="BA14" i="3" s="1"/>
  <c r="BE13" i="3"/>
  <c r="BD13" i="3"/>
  <c r="BC13" i="3"/>
  <c r="BB13" i="3"/>
  <c r="G13" i="3"/>
  <c r="BA13" i="3" s="1"/>
  <c r="BE12" i="3"/>
  <c r="BD12" i="3"/>
  <c r="BC12" i="3"/>
  <c r="BB12" i="3"/>
  <c r="G12" i="3"/>
  <c r="BA12" i="3" s="1"/>
  <c r="BE11" i="3"/>
  <c r="BD11" i="3"/>
  <c r="BD23" i="3"/>
  <c r="H8" i="2" s="1"/>
  <c r="BC11" i="3"/>
  <c r="BB11" i="3"/>
  <c r="BB23" i="3"/>
  <c r="F8" i="2" s="1"/>
  <c r="G11" i="3"/>
  <c r="BA11" i="3" s="1"/>
  <c r="BA23" i="3" s="1"/>
  <c r="E8" i="2" s="1"/>
  <c r="B8" i="2"/>
  <c r="A8" i="2"/>
  <c r="BE23" i="3"/>
  <c r="I8" i="2" s="1"/>
  <c r="BC23" i="3"/>
  <c r="G8" i="2" s="1"/>
  <c r="G20" i="2" s="1"/>
  <c r="C14" i="1" s="1"/>
  <c r="C23" i="3"/>
  <c r="BE8" i="3"/>
  <c r="BD8" i="3"/>
  <c r="BD9" i="3" s="1"/>
  <c r="H7" i="2" s="1"/>
  <c r="BC8" i="3"/>
  <c r="BB8" i="3"/>
  <c r="BB9" i="3" s="1"/>
  <c r="F7" i="2" s="1"/>
  <c r="G8" i="3"/>
  <c r="BA8" i="3"/>
  <c r="BA9" i="3" s="1"/>
  <c r="E7" i="2" s="1"/>
  <c r="B7" i="2"/>
  <c r="A7" i="2"/>
  <c r="BE9" i="3"/>
  <c r="I7" i="2"/>
  <c r="BC9" i="3"/>
  <c r="G7" i="2"/>
  <c r="C9" i="3"/>
  <c r="C4" i="3"/>
  <c r="F3" i="3"/>
  <c r="C3" i="3"/>
  <c r="C2" i="2"/>
  <c r="C1" i="2"/>
  <c r="F33" i="1"/>
  <c r="F31" i="1"/>
  <c r="G8" i="1"/>
  <c r="F34" i="1"/>
  <c r="BA27" i="3"/>
  <c r="E9" i="2" s="1"/>
  <c r="BB42" i="3"/>
  <c r="BB43" i="3"/>
  <c r="F13" i="2" s="1"/>
  <c r="BB315" i="3"/>
  <c r="F15" i="2" s="1"/>
  <c r="BB327" i="3"/>
  <c r="F17" i="2" s="1"/>
  <c r="G9" i="3"/>
  <c r="G23" i="3"/>
  <c r="G27" i="3"/>
  <c r="G30" i="3"/>
  <c r="G36" i="3"/>
  <c r="G40" i="3"/>
  <c r="G315" i="3"/>
  <c r="G322" i="3"/>
  <c r="G327" i="3"/>
  <c r="F20" i="2" l="1"/>
  <c r="C17" i="1" s="1"/>
  <c r="H20" i="2"/>
  <c r="C15" i="1" s="1"/>
  <c r="I20" i="2"/>
  <c r="C20" i="1" s="1"/>
  <c r="BA40" i="3"/>
  <c r="E12" i="2" s="1"/>
  <c r="E20" i="2" s="1"/>
  <c r="G300" i="3"/>
  <c r="G28" i="2" l="1"/>
  <c r="I28" i="2" s="1"/>
  <c r="G17" i="1" s="1"/>
  <c r="G27" i="2"/>
  <c r="I27" i="2" s="1"/>
  <c r="G16" i="1" s="1"/>
  <c r="G25" i="2"/>
  <c r="I25" i="2" s="1"/>
  <c r="C16" i="1"/>
  <c r="G26" i="2"/>
  <c r="I26" i="2" s="1"/>
  <c r="G15" i="1" s="1"/>
  <c r="C18" i="1"/>
  <c r="C21" i="1" s="1"/>
  <c r="H29" i="2" l="1"/>
  <c r="G22" i="1" s="1"/>
  <c r="G21" i="1" s="1"/>
  <c r="G14" i="1"/>
  <c r="C22" i="1" l="1"/>
</calcChain>
</file>

<file path=xl/sharedStrings.xml><?xml version="1.0" encoding="utf-8"?>
<sst xmlns="http://schemas.openxmlformats.org/spreadsheetml/2006/main" count="1147" uniqueCount="551">
  <si>
    <t>KRYCÍ LIST ROZPOČTU</t>
  </si>
  <si>
    <t>Objekt :</t>
  </si>
  <si>
    <t>Název objektu :</t>
  </si>
  <si>
    <t>JKSO :</t>
  </si>
  <si>
    <t xml:space="preserve"> </t>
  </si>
  <si>
    <t>Stavba :</t>
  </si>
  <si>
    <t>Název stavby :</t>
  </si>
  <si>
    <t>SKP :</t>
  </si>
  <si>
    <t>Projektant :</t>
  </si>
  <si>
    <t>Počet měrných jednotek :</t>
  </si>
  <si>
    <t>Objednatel :</t>
  </si>
  <si>
    <t>Náklady na MJ :</t>
  </si>
  <si>
    <t>Počet listů :</t>
  </si>
  <si>
    <t>Zakázkové číslo :</t>
  </si>
  <si>
    <t>Zpracovatel projektu :</t>
  </si>
  <si>
    <t>Zhotovitel :</t>
  </si>
  <si>
    <t>ROZPOČTOVÉ NÁKLADY</t>
  </si>
  <si>
    <t>Rozpočtové náklady II. a III. hlavy</t>
  </si>
  <si>
    <t>Vedlejší rozpočtové náklady</t>
  </si>
  <si>
    <t>Dodávka celkem</t>
  </si>
  <si>
    <t>Z</t>
  </si>
  <si>
    <t>Montáž celkem</t>
  </si>
  <si>
    <t>R</t>
  </si>
  <si>
    <t>HSV celkem</t>
  </si>
  <si>
    <t>N</t>
  </si>
  <si>
    <t>PSV celkem</t>
  </si>
  <si>
    <t>ZRN celkem</t>
  </si>
  <si>
    <t>HZS</t>
  </si>
  <si>
    <t>RN II.a III.hlavy</t>
  </si>
  <si>
    <t>Ostatní VRN</t>
  </si>
  <si>
    <t>ZRN+VRN+HZS</t>
  </si>
  <si>
    <t>VRN celkem</t>
  </si>
  <si>
    <t>Vypracoval</t>
  </si>
  <si>
    <t>Za zhotovitele</t>
  </si>
  <si>
    <t>Za objednatele</t>
  </si>
  <si>
    <t>Jméno :</t>
  </si>
  <si>
    <t>Datum :</t>
  </si>
  <si>
    <t>Podpis:</t>
  </si>
  <si>
    <t>Podpis :</t>
  </si>
  <si>
    <t>Základ pro DPH</t>
  </si>
  <si>
    <t>%  činí :</t>
  </si>
  <si>
    <t>DPH</t>
  </si>
  <si>
    <t>CENA ZA OBJEKT CELKEM</t>
  </si>
  <si>
    <t>Poznámka :</t>
  </si>
  <si>
    <t>REKAPITULACE  STAVEBNÍCH  DÍLŮ</t>
  </si>
  <si>
    <t>Stavební díl</t>
  </si>
  <si>
    <t>HSV</t>
  </si>
  <si>
    <t>PSV</t>
  </si>
  <si>
    <t>Dodávka</t>
  </si>
  <si>
    <t>Montáž</t>
  </si>
  <si>
    <t>CELKEM  OBJEKT</t>
  </si>
  <si>
    <t>VEDLEJŠÍ ROZPOČTOVÉ  NÁKLADY</t>
  </si>
  <si>
    <t>Název VRN</t>
  </si>
  <si>
    <t>Kč</t>
  </si>
  <si>
    <t>%</t>
  </si>
  <si>
    <t>Základna</t>
  </si>
  <si>
    <t>CELKEM VRN</t>
  </si>
  <si>
    <t>P.č.</t>
  </si>
  <si>
    <t>Číslo položky</t>
  </si>
  <si>
    <t>Název položky</t>
  </si>
  <si>
    <t>MJ</t>
  </si>
  <si>
    <t>množství</t>
  </si>
  <si>
    <t>cena / MJ</t>
  </si>
  <si>
    <t>celkem (Kč)</t>
  </si>
  <si>
    <t>Díl:</t>
  </si>
  <si>
    <t>ks</t>
  </si>
  <si>
    <t>Celkem za</t>
  </si>
  <si>
    <t>201 05 07</t>
  </si>
  <si>
    <t>kostel sv.Archanděla Michaela</t>
  </si>
  <si>
    <t>3</t>
  </si>
  <si>
    <t>Svislé a kompletní konstrukce</t>
  </si>
  <si>
    <t>317 23-1149.R00</t>
  </si>
  <si>
    <t>Zdi rims ci 25 p 25 mc 15 odstranění a dozdění rozvolněných částí říms</t>
  </si>
  <si>
    <t>m3</t>
  </si>
  <si>
    <t>94</t>
  </si>
  <si>
    <t>Lešení a stavební výtahy</t>
  </si>
  <si>
    <t>941 94-4032.R00</t>
  </si>
  <si>
    <t>Montáž lešení leh.řad.bez podlah,š.1 m,H do 30 m lešení kolem věže</t>
  </si>
  <si>
    <t>m2</t>
  </si>
  <si>
    <t>941 94-1031.R00</t>
  </si>
  <si>
    <t>Montáž lešení leh.řad.s podlahami,š.do 1 m, H 10 m lešení pro rest.zajištění maleb před rekonstrukcí</t>
  </si>
  <si>
    <t>941 94-1191.R00</t>
  </si>
  <si>
    <t>Příplatek za každý měsíc použití lešení k pol.1031 lešení pro rest.zajištění maleb</t>
  </si>
  <si>
    <t>941 94-1831.R00</t>
  </si>
  <si>
    <t>Demontáž lešení leh.řad.s podlahami,š.1 m, H 10 m lešení pro rest.zajištění maleb</t>
  </si>
  <si>
    <t>941 94-4192.R00</t>
  </si>
  <si>
    <t xml:space="preserve">Příplatek za každý měsíc použití lešení k pol.4032 </t>
  </si>
  <si>
    <t>941 94-4031.R00</t>
  </si>
  <si>
    <t>Montáž lešení leh.řad.bez podlah,š.1 m,H do 10 m severní část</t>
  </si>
  <si>
    <t>941 94-4191.R00</t>
  </si>
  <si>
    <t xml:space="preserve">Příplatek za každý měsíc použití lešení k pol.4031 </t>
  </si>
  <si>
    <t>941 94-1832.R00</t>
  </si>
  <si>
    <t xml:space="preserve">Demontáž lešení leh.řad.s podlahami,š.1 m, H 30 m </t>
  </si>
  <si>
    <t xml:space="preserve">Demontáž lešení leh.řad.s podlahami,š.1 m, H 10 m </t>
  </si>
  <si>
    <t>942 94-4021.R00</t>
  </si>
  <si>
    <t>Montáž lešení.těž.řad.bez podl. š 2,5m, H10m 300kg podchycení povalového stropu v lodi a věži</t>
  </si>
  <si>
    <t>942 94-4821.R00</t>
  </si>
  <si>
    <t>Demont. lešení těž. řad. bez podl. š2,5 H10m 300kg dem.původního podchycení a dem. montážního lešení</t>
  </si>
  <si>
    <t>941 94-1500.R00</t>
  </si>
  <si>
    <t xml:space="preserve">Dovoz a odvoz 500 - 1000 m2 pro pronajatá lešení </t>
  </si>
  <si>
    <t>km</t>
  </si>
  <si>
    <t>95</t>
  </si>
  <si>
    <t>Dokončovací kce na pozem.stav.</t>
  </si>
  <si>
    <t>952 90-2110.R00</t>
  </si>
  <si>
    <t>Čištění zametáním v místnostech a chodbách úklid kostela v lodi a na půdě</t>
  </si>
  <si>
    <t>7</t>
  </si>
  <si>
    <t xml:space="preserve">uložení suti na skládku </t>
  </si>
  <si>
    <t>t</t>
  </si>
  <si>
    <t>96</t>
  </si>
  <si>
    <t>Bourání konstrukcí</t>
  </si>
  <si>
    <t>965 08-2932.RT1</t>
  </si>
  <si>
    <t>Odstranění násypu tl. do 20 cm na kůru tl. násypu 10 - 15 cm, plocha do 2 m2</t>
  </si>
  <si>
    <t>97</t>
  </si>
  <si>
    <t>Prorážení otvorů</t>
  </si>
  <si>
    <t>979 08-3117.R00</t>
  </si>
  <si>
    <t xml:space="preserve">Vodorovné přemístění suti na skládku do 6000 m </t>
  </si>
  <si>
    <t>979 08-3191.R00</t>
  </si>
  <si>
    <t xml:space="preserve">Příplatek za dalších započatých 1000 m nad 6000 m </t>
  </si>
  <si>
    <t>979 09-3111.R00</t>
  </si>
  <si>
    <t xml:space="preserve">Uložení suti na skládku bez zhutnění </t>
  </si>
  <si>
    <t>Uložení suti na skládku bez zhutnění nebezpečný odpad azbestocement</t>
  </si>
  <si>
    <t>99</t>
  </si>
  <si>
    <t>Staveništní přesun hmot</t>
  </si>
  <si>
    <t>999 28-1296.R00</t>
  </si>
  <si>
    <t>Přesun hmot, opravy vněj. plášťů, příplatek do 5km vyklizení suti z půdního prostoru a prostoru lodě</t>
  </si>
  <si>
    <t>998 00-9101.R00</t>
  </si>
  <si>
    <t xml:space="preserve">Přesun hmot lešení samostatně budovaného </t>
  </si>
  <si>
    <t>712</t>
  </si>
  <si>
    <t>Živičné krytiny</t>
  </si>
  <si>
    <t>673-91012</t>
  </si>
  <si>
    <t>Textilie netk.vytlač.Petexdren sendvič 1200 š150cm podstřešní fólie s mikroventilační vrstvou</t>
  </si>
  <si>
    <t>762</t>
  </si>
  <si>
    <t>Konstrukce tesařské</t>
  </si>
  <si>
    <t>4</t>
  </si>
  <si>
    <t xml:space="preserve">oprava krovu nad lodí a presbytářem </t>
  </si>
  <si>
    <t>762 34-1811.R00</t>
  </si>
  <si>
    <t>Demontáž bednění střech rovných z prken hrubých střecha lodě. presbytáře a sakristrie</t>
  </si>
  <si>
    <t>762 99-1111.R00</t>
  </si>
  <si>
    <t xml:space="preserve">Montáž a demontáž stavebního vrátku </t>
  </si>
  <si>
    <t>m</t>
  </si>
  <si>
    <t>762 99-1121.R00</t>
  </si>
  <si>
    <t xml:space="preserve">Pronájem lanového stavebního vrátku </t>
  </si>
  <si>
    <t>den</t>
  </si>
  <si>
    <t>762 91-1111.R00</t>
  </si>
  <si>
    <t xml:space="preserve">Impregnace řeziva máčením Bochemit QB </t>
  </si>
  <si>
    <t>762 34-1210.RT2</t>
  </si>
  <si>
    <t>Montáž bednění střech rovných, prkna hrubá na sraz včetně dodávky řeziva, prkna tl. 24 mm,již.příst.</t>
  </si>
  <si>
    <t>762 34-1310.RT2</t>
  </si>
  <si>
    <t>Montáž bednění střech oblouk., prkna hrubá na sraz včetně dodávky řeziva, prkna tl. 24 mm-báň</t>
  </si>
  <si>
    <t>762 34-1610.RT2</t>
  </si>
  <si>
    <t>Bednění okapových říms z prken hrubých včetně dodávky řeziva prkna tl. 24 mm</t>
  </si>
  <si>
    <t>762 39-5000.R00</t>
  </si>
  <si>
    <t xml:space="preserve">Spojovací a ochranné prostředky pro střechy </t>
  </si>
  <si>
    <t>762 33-0911.R00</t>
  </si>
  <si>
    <t>1.1.Zvedání konstrukcí krovů hmotnosti do 12 t bačkora</t>
  </si>
  <si>
    <t>762 33-2934.RT2</t>
  </si>
  <si>
    <t>1.1.Doplnění bačkory z hranolků do 450 cm2 včetně dodávky řeziva, hranoly 18/24</t>
  </si>
  <si>
    <t>1.2.Zvedání konstrukcí krovů hmotnosti do 12 t krokev</t>
  </si>
  <si>
    <t>762 33-1941.R00</t>
  </si>
  <si>
    <t>1.2.Vyřezání části vazby do 450 cm2,do dl.5 m krokev</t>
  </si>
  <si>
    <t>762 33-2934.RT3</t>
  </si>
  <si>
    <t>1.2.Doplnění části krokve z hranolků do 450 cm2 včetně dodávky řeziva, hranoly 17/17</t>
  </si>
  <si>
    <t>762 33-2932.R00</t>
  </si>
  <si>
    <t>1.3..Doplnění sloupku z hranolků do 224 cm2 140/140</t>
  </si>
  <si>
    <t>1.4..Zvedání konstrukcí krovů hmotnosti do 12 t dolní vaznice</t>
  </si>
  <si>
    <t>762 33-1911.R00</t>
  </si>
  <si>
    <t>1.4.Vyřezání části vazby do 120 cm2,do dl.3 m dolní vaznice</t>
  </si>
  <si>
    <t>762 33-2935.RT2</t>
  </si>
  <si>
    <t>1.4.Doplnění dolní vaznice z hranolků do 450 cm2 včetně dodávky řeziva, hranoly 29/14</t>
  </si>
  <si>
    <t xml:space="preserve">1.5..Zvedání konstrukcí krovů hmotnosti do 12 t </t>
  </si>
  <si>
    <t xml:space="preserve">1.5.Vyřezání části pozednice 23/14 </t>
  </si>
  <si>
    <t>1.5.Doplnění části pozednice 23/14 cm včetně dodávky řeziva, hranoly 23/14 cm</t>
  </si>
  <si>
    <t>2.1.Zvedání konstrukcí krovů hmotnosti do 12 t vazný trám</t>
  </si>
  <si>
    <t>762 33-1954.R00</t>
  </si>
  <si>
    <t>2.1.Vyřezání vaz. trámu nad 450 cm2,nad 8 m vazný trám</t>
  </si>
  <si>
    <t>2.1.Doplnění vaz. trámu z hranolu nad 600 cm2 včetně dodávky řeziva, hranoly 24/28</t>
  </si>
  <si>
    <t>2.2..Zvedání konstrukcí krovů hmotnosti do 12 t šikmý sloupek</t>
  </si>
  <si>
    <t>762 33-1952.R00</t>
  </si>
  <si>
    <t>2.2.Vyřezání části šik.sl. nad 450 cm2,do dl.5 m šikmý sloupek</t>
  </si>
  <si>
    <t>762 33-2935.R00</t>
  </si>
  <si>
    <t>2.2.Doplnění š.sloupku z hranolků do 600 cm2 vč.dodávky hranolu 17/28</t>
  </si>
  <si>
    <t>2.3..Zvedání konstrukcí krovů hmotnosti do 12 t krokev</t>
  </si>
  <si>
    <t>762 33-1944.R00</t>
  </si>
  <si>
    <t>2.3.Vyřezání krokve do 450 cm2,nad dl.8 m vyjmutí celé krokve</t>
  </si>
  <si>
    <t>2.3.Doplnění krokve z hranolků do 450 cm2 včetně dodávky řeziva, hranoly 17/17</t>
  </si>
  <si>
    <t>2.4.Zvedání konstrukcí krovů hmotnosti do 12 t střední vaznice</t>
  </si>
  <si>
    <t xml:space="preserve">2.4.Vyřezání stř.vaznice do 450 cm2,do dl.3 m </t>
  </si>
  <si>
    <t>2.4.Doplnění stř.vaznice z hranolků do 450 cm2 včetně dodávky řeziva, hranoly 14,5/28</t>
  </si>
  <si>
    <t>3.1.Zvedání konstrukcí krovů hmotnosti do 12 t vazný trám</t>
  </si>
  <si>
    <t>762 33-1951.R00</t>
  </si>
  <si>
    <t>3.1.Vyřezání části vazby nad 450 cm2,do dl.3 m vazný trám</t>
  </si>
  <si>
    <t>3.1.Doplnění části vazby z hranolků do 600 cm2 včetně dodávky řeziva, hranoly 29/24</t>
  </si>
  <si>
    <t>3.2.Zvedání konstrukcí krovů hmotnosti do 12 t krokev</t>
  </si>
  <si>
    <t xml:space="preserve">3.2.Vyřezání části krokve </t>
  </si>
  <si>
    <t>3.2.Doplnění části krokve z hranolků do 450 cm2 včetně dodávky řeziva, hranoly 17/15</t>
  </si>
  <si>
    <t>4.1.Zvedání konstrukcí krovů hmotnosti do 12 t vazný trám</t>
  </si>
  <si>
    <t xml:space="preserve">4.1.Vyřezání vaz.trámu nad 450 cm2,do dl.3 m </t>
  </si>
  <si>
    <t>4.1.Doplnění vazného trámu z hranolků do 600 cm2 včetně dodávky řeziva, hranoly 21/27</t>
  </si>
  <si>
    <t>4.2.Zvedání konstrukcí krovů hmotnosti do 12 t krokev</t>
  </si>
  <si>
    <t>762 33-1942.R00</t>
  </si>
  <si>
    <t>4.2.Vyřezání části krokve do 450 cm2,do dl.5 m krokev</t>
  </si>
  <si>
    <t>762 33-2933.RT3</t>
  </si>
  <si>
    <t>4.2.Doplnění krokve z hranolků do 288 cm2 včetně dodávky řeziva, hranoly 17/17</t>
  </si>
  <si>
    <t>5.1.Zvedání konstrukcí krovů hmotnosti do 12 t vazný trám</t>
  </si>
  <si>
    <t>5.1.Vyřezání části vaz.trámu nad 450 cm2,do dl.3 m vaz.trám</t>
  </si>
  <si>
    <t>5.1.Doplnění vaz.trámu z hranolků do 600 cm2 včetně dodávky řeziva, hranoly 22/26</t>
  </si>
  <si>
    <t>5.2.Zvedání konstrukcí krovů hmotnosti do 12 t krokev</t>
  </si>
  <si>
    <t>5.2.Vyřezání části krokve do 450 cm2,do dl.5 m krokev</t>
  </si>
  <si>
    <t>5.2.Doplnění části krokve z hranolků do 450 cm2 včetně dodávky řeziva, hranoly 17/17</t>
  </si>
  <si>
    <t>5.3.Zvedání konstrukcí krovů hmotnosti do 12 t šikmý sloupek</t>
  </si>
  <si>
    <t>762 33-1922.R00</t>
  </si>
  <si>
    <t xml:space="preserve">5.3.Vyjmutí šikmého sloupku 17/30 cm </t>
  </si>
  <si>
    <t>5.3.Doplnění části š.sloupku z hranolků do 600 cm2 včetně dodávky řeziva, hranoly 17/30</t>
  </si>
  <si>
    <t>6.1.Vyřezání části šikmého sloupku 32/28 cm vazný trám</t>
  </si>
  <si>
    <t>6.1.Zvedání konstrukcí krovů hmotnosti do 12 t vazný trám</t>
  </si>
  <si>
    <t>6.1.Nastavení vazného trámu 24/26 cm včetně dodávky řeziva, hranoly 24/26</t>
  </si>
  <si>
    <t>7.1.Zvedání konstrukcí krovů hmotnosti do 12 t vazný trám</t>
  </si>
  <si>
    <t xml:space="preserve">7.1.Vyřezání části vazného trámu 24/26 cm </t>
  </si>
  <si>
    <t>7.1.Nastavení vazného trámu 24/26 cm včetně dodávky řeziva, hranoly 24/26</t>
  </si>
  <si>
    <t>7.2.Zvedání konstrukcí krovů hmotnosti do 12 t krokev</t>
  </si>
  <si>
    <t>762 33-1921.R00</t>
  </si>
  <si>
    <t>7.2.Vyjmutí části krokve krokev 17/17 cm</t>
  </si>
  <si>
    <t>762 33-2932.RT2</t>
  </si>
  <si>
    <t>7.2.Doplnění části krokve 17/17 cm včetně dodávky řeziva, hranoly 17/17</t>
  </si>
  <si>
    <t>8.1.Zvedání konstrukcí krovů hmotnosti do 12 t vazný trám</t>
  </si>
  <si>
    <t>8.1.Vyjmutí části vazného trámu vazný trám 24/26 cm</t>
  </si>
  <si>
    <t>8.1.Doplnění části vaz.trámu  do 600 cm2 včetně dodávky řeziva, hranoly 24/26</t>
  </si>
  <si>
    <t>8.2.Zvedání konstrukcí krovů hmotnosti do 12 t krokev</t>
  </si>
  <si>
    <t>8.2.Vyřezání části vazného trámu 17/17 cm krokev</t>
  </si>
  <si>
    <t>8.2.Doplnění části krokve z hranolků do 450 cm2 včetně dodávky řeziva, hranoly 17/17</t>
  </si>
  <si>
    <t>9.1.Zvedání konstrukcí krovů hmotnosti do 12 t vazný trám</t>
  </si>
  <si>
    <t xml:space="preserve">9.1.Vyřezání části vaz.trámu nad 450 cm2,do dl.3 m </t>
  </si>
  <si>
    <t>9.1.Doplnění vaz.trámu z hranolků do 600 cm2 včetně dodávky řeziva, hranoly 24/27</t>
  </si>
  <si>
    <t>10.1.Zvedání konstrukcí krovů hmotnosti do 12 t vazný trám</t>
  </si>
  <si>
    <t>10.1.Vyřezání části vaz.trámu 20/22 cm vazný trám</t>
  </si>
  <si>
    <t>10.1.Doplnění části vaz.trámu 20/22 cm včetně dodávky řeziva, hranoly 20/22</t>
  </si>
  <si>
    <t>10.2.Zvedání konstrukcí krovů hmotnosti do 12 t krokev</t>
  </si>
  <si>
    <t xml:space="preserve">10.2.Vyřezání části krokve 17/17 cm </t>
  </si>
  <si>
    <t>10.2.Doplnění krokve 17/17 cm včetně dodávky řeziva, hranoly 20/26</t>
  </si>
  <si>
    <t>11.1.Zvedání konstrukcí krovů hmotnosti do 12 t vazný trám</t>
  </si>
  <si>
    <t xml:space="preserve">11.1.Vyřezání vaz.trámu do 450 cm2, </t>
  </si>
  <si>
    <t>11.1Doplnění části vaz.trámu z hranolků do 600 cm2 včetně dodávky řeziva, hranoly 21/27</t>
  </si>
  <si>
    <t>11.2.Zvedání konstrukcí krovů hmotnosti do 12 t krokev</t>
  </si>
  <si>
    <t xml:space="preserve">11.2.Vyřezání části vadné krokve 16/16 cm </t>
  </si>
  <si>
    <t>11.2.Doplnění krokve včetně dodávky řeziva, hranoly 17/17</t>
  </si>
  <si>
    <t>11-14.Zvedání konstrukcí krovů hmotnosti do 12 t výměna paždíku</t>
  </si>
  <si>
    <t xml:space="preserve">11-14.Vyřezání části paždíku </t>
  </si>
  <si>
    <t>11-14.Doplnění části paždíku 15/18 cm včetně dodávky řeziva, hranoly 15/18</t>
  </si>
  <si>
    <t>12.1.Zvedání konstrukcí krovů hmotnosti do 12 t krokev</t>
  </si>
  <si>
    <t xml:space="preserve">12.1.Vyřezání části krokve </t>
  </si>
  <si>
    <t>12.1.Doplnění krokve včetně dodávky řeziva, hranoly 17/17</t>
  </si>
  <si>
    <t>14.1.Zvedání konstrukcí krovů hmotnosti do 12 t výměna celé krokve</t>
  </si>
  <si>
    <t xml:space="preserve">14.1.Vyjmutí celé krokve </t>
  </si>
  <si>
    <t>14.1.Doplnění celé krokve 21/18 včetně dodávky řeziva, hranoly 17/17</t>
  </si>
  <si>
    <t>16.1.Zvedání konstrukcí krovů hmotnosti do 12 t výměna krokve</t>
  </si>
  <si>
    <t xml:space="preserve">16.1.Vyjmutí části krokve </t>
  </si>
  <si>
    <t>16.1.Doplnění části krokve včetně dodávky řeziva, hranoly 17/17</t>
  </si>
  <si>
    <t>16.2.Zvedání konstrukcí krovů hmotnosti do 12 t šikmý sloupek</t>
  </si>
  <si>
    <t xml:space="preserve">16.2.Vyřezání části šik.sloupku 17/34 cm </t>
  </si>
  <si>
    <t>16.2.Doplnění části š.sloupku 17/34 cm včetně dodávky řeziva, hranoly 17/34</t>
  </si>
  <si>
    <t>17.1..Zvedání konstrukcí krovů hmotnosti do 12 t krokev</t>
  </si>
  <si>
    <t>762 33-1953.R00</t>
  </si>
  <si>
    <t xml:space="preserve">17.1.Vyřezání části  krokve do 450 cm2 </t>
  </si>
  <si>
    <t>17.1.Doplnění části krokve z hranolků do 450 cm2 včetně dodávky řeziva, hranoly 17/17</t>
  </si>
  <si>
    <t xml:space="preserve">21.1..Zvedání konstrukcí krovů hmotnosti do 12 t </t>
  </si>
  <si>
    <t xml:space="preserve">21.1.Vyřezání krokve do 450 cm2 </t>
  </si>
  <si>
    <t>21.1.Doplnění krokve z hranolků do 600 cm2 včetně dodávky řeziva, hranoly 17/17</t>
  </si>
  <si>
    <t>21.2..Zvedání konstrukcí krovů hmotnosti do 12 t vazný trám</t>
  </si>
  <si>
    <t xml:space="preserve">21.2.Vyřezání vaz.trámu nad 450 cm2,nad 8 m </t>
  </si>
  <si>
    <t>21.2.Doplnění vaz. trámu z hranolů do 600 cm2 včetně dodávky řeziva, hranoly 24/28</t>
  </si>
  <si>
    <t>22.1.Zvedání konstrukcí krovů hmotnosti do 12 t šikmý sloupek</t>
  </si>
  <si>
    <t xml:space="preserve">22.1.Vyřezání š.sloupku do 450 cm2,do dl.8 m </t>
  </si>
  <si>
    <t>22.1.Doplnění š.sloupku z hranolků do 600 cm2 včetně dodávky řeziva, hranoly 17/30</t>
  </si>
  <si>
    <t>22.2..Zvedání konstrukcí krovů hmotnosti do 12 t krokev</t>
  </si>
  <si>
    <t xml:space="preserve">22.2..Vyřezání krokve do 450 cm2 </t>
  </si>
  <si>
    <t>22.2.Doplnění krokve z hranolků do 450 cm2 včetně dodávky řeziva, hranoly 17/17</t>
  </si>
  <si>
    <t>762 33-0913.R00</t>
  </si>
  <si>
    <t>22.3..Zvedání konstrukcí krovů hmotnosti do 25 t krátče</t>
  </si>
  <si>
    <t xml:space="preserve">22.3.Vyřezání krátčete </t>
  </si>
  <si>
    <t>22.3..Doplnění celého krátčete do 600 cm2 včetně dodávky řeziva, hranoly 22/25</t>
  </si>
  <si>
    <t>23.1.Zvedání konstrukcí krovů hmotnosti do 12 t krátče</t>
  </si>
  <si>
    <t xml:space="preserve">23.1.Vyřezání vadného krátčete 21/25 cm </t>
  </si>
  <si>
    <t>23.1.Doplnění krátčete včetně dodávky řeziva, hranoly 21/25</t>
  </si>
  <si>
    <t xml:space="preserve">25.1.Zvedání konstrukcí krovů hmotnosti do 12 t </t>
  </si>
  <si>
    <t xml:space="preserve">25.1Vyřezání krátčete nad 450 cm2,do dl.5 m </t>
  </si>
  <si>
    <t>25.1.Doplnění krátčete z hr.nad 600 cm2 včetně dodávky řeziva, hranoly 22/25</t>
  </si>
  <si>
    <t>26.1.Zvedání konstrukcí krovů hmotnosti do 12 t krátče</t>
  </si>
  <si>
    <t xml:space="preserve">26.1.Vyřezání krátčete </t>
  </si>
  <si>
    <t>26.1.Doplnění krátčete včetně dodávky řeziva, hranoly 22/26</t>
  </si>
  <si>
    <t xml:space="preserve">28.1.Zvedání konstrukcí krovů hmotnosti do 12 t </t>
  </si>
  <si>
    <t xml:space="preserve">28.1Vyřezání části dolní vaznice </t>
  </si>
  <si>
    <t>28.1.Doplnění části dolní vaznice včetně dodávky řeziva, hranoly 29/14</t>
  </si>
  <si>
    <t xml:space="preserve">28.2.Zvedání konstrukcí krovů hmotnosti do 12 t </t>
  </si>
  <si>
    <t xml:space="preserve">28.2.Vyřezání krátčete </t>
  </si>
  <si>
    <t>28.2.Doplnění krátčete včetně dodávky řeziva, hranoly 22/25</t>
  </si>
  <si>
    <t xml:space="preserve">28.3.Zvedání konstrukcí krovů hmotnosti do 12 t </t>
  </si>
  <si>
    <t xml:space="preserve">28.3.Vyřezání části šik.sloupku </t>
  </si>
  <si>
    <t>28.3.Doplnění části š.sloupku včetně dodávky řeziva, hranoly 17/30</t>
  </si>
  <si>
    <t xml:space="preserve">28.4.Zvedání konstrukcí krovů hmotnosti do 12 t </t>
  </si>
  <si>
    <t xml:space="preserve">28.4.Vyřezání vadné krokve </t>
  </si>
  <si>
    <t>28.4.Doplnění celé krokve včetně dodávky řeziva, hranoly 17/17</t>
  </si>
  <si>
    <t xml:space="preserve">30.1.Zvedání konstrukcí krovů hmotnosti do 12 t </t>
  </si>
  <si>
    <t xml:space="preserve">30.1.Vyřezání vadné krokve </t>
  </si>
  <si>
    <t>30.1.Doplnění krokve včetně dodávky řeziva, hranoly 17/17</t>
  </si>
  <si>
    <t xml:space="preserve">31.2.Zvedání konstrukcí krovů hmotnosti do 12 t </t>
  </si>
  <si>
    <t xml:space="preserve">31.2.Vyřezání šik.sloupku nad 450 cm2,do dl.3 m </t>
  </si>
  <si>
    <t>30.2.Doplnění šik.sloupku z hranolků do 600 cm2 včetně dodávky řeziva, hranoly 17/30</t>
  </si>
  <si>
    <t xml:space="preserve">31.3.Zvedání konstrukcí krovů hmotnosti do 12 t </t>
  </si>
  <si>
    <t xml:space="preserve">31.3Vyřezání části krokve </t>
  </si>
  <si>
    <t>31.3.Doplnění krokve včetně dodávky řeziva, hranoly 17/17</t>
  </si>
  <si>
    <t xml:space="preserve">31.4.Zvedání konstrukcí krovů hmotnosti do 12 t </t>
  </si>
  <si>
    <t xml:space="preserve">31.4.Vyřezání výměny do 450 cm2,do dl.3 m </t>
  </si>
  <si>
    <t>31.4.Doplnění výměny z hranolků do 450 cm2 včetně dodávky řeziva, hranoly 19/22</t>
  </si>
  <si>
    <t xml:space="preserve">38-39.Zvedání konstrukcí krovů hmotnosti do 12 t </t>
  </si>
  <si>
    <t xml:space="preserve">38-39.1. Vyřezání části dolní vaznice </t>
  </si>
  <si>
    <t xml:space="preserve">38-39.2.Vyřezání pozednice do 450 cm2,do dl.3 m </t>
  </si>
  <si>
    <t>38-39.1.Doplnění dolní vaznice včetně dodávky řeziva, hranoly 29/14</t>
  </si>
  <si>
    <t>38-39-1.Doplnění pozednice včetně dodávky řeziva,hranoly 23/14</t>
  </si>
  <si>
    <t xml:space="preserve">39-53..Zvedání konstrukcí krovů hmotnosti do 12 t </t>
  </si>
  <si>
    <t xml:space="preserve">39-53.Vyřezání vadné pozednice </t>
  </si>
  <si>
    <t>39-53.Doplnění pozednice včetně dodávky řeziva, hranoly 23/14</t>
  </si>
  <si>
    <t xml:space="preserve">41-43..Zvedání konstrukcí a vyklínování do 12 t </t>
  </si>
  <si>
    <t xml:space="preserve">41-43 Vyřezání části paždíku </t>
  </si>
  <si>
    <t>41-43.Doplnění části paždíku včetně dodávky řeziva, hranoly 15/18</t>
  </si>
  <si>
    <t xml:space="preserve">45.1.Zvedání konstrukcí krovů hmotnosti do 12 t </t>
  </si>
  <si>
    <t xml:space="preserve">45.1 Vyřezání části krokve </t>
  </si>
  <si>
    <t>45.1.Doplnění části krokve včetně dodávky řeziva, hranoly 17/17</t>
  </si>
  <si>
    <t xml:space="preserve">49.1.Zvedání a vyklínování rozpěry do 12 t </t>
  </si>
  <si>
    <t xml:space="preserve">49.1.Vyřezání části vaz.trámu </t>
  </si>
  <si>
    <t>49.1.Doplnění části vaz.trámu včetně dodávky řeziva, hranoly 22/27</t>
  </si>
  <si>
    <t xml:space="preserve">49.2.Zvedání konstrukce krovu do 12 t </t>
  </si>
  <si>
    <t xml:space="preserve">49.2.Vyřezání vadné krokve </t>
  </si>
  <si>
    <t>49.2.Doplnění krokve z hranolků do 224 cm2 včetně dodávky řeziva, hranoly 17/17</t>
  </si>
  <si>
    <t xml:space="preserve">51.1.Zvedání konstrukcí krovů hmotnosti do 12 t </t>
  </si>
  <si>
    <t xml:space="preserve">51.1.Vyřezání vadné krokve </t>
  </si>
  <si>
    <t>51.1.Doplnění části krokve včetně dodávky řeziva, hranoly 17/17</t>
  </si>
  <si>
    <t xml:space="preserve">49-52 .Zvedání konstrukcí krovů hmotnosti do 12 t </t>
  </si>
  <si>
    <t xml:space="preserve">49-52 Vyřezání části paždíku </t>
  </si>
  <si>
    <t>49-52.Doplnění části paždíku včetně dodávky řeziva, hranoly 15/18</t>
  </si>
  <si>
    <t xml:space="preserve">52.1.Zvedání konstrukcí krovů hmotnosti do 12 t </t>
  </si>
  <si>
    <t xml:space="preserve">52.1.Vyřezání krokve </t>
  </si>
  <si>
    <t>52.1.Doplnění krokve včetně dodávky řeziva, hranoly 17/17</t>
  </si>
  <si>
    <t xml:space="preserve">52.2.Zvedání konstrukcí krovů hmotnosti do 12 t </t>
  </si>
  <si>
    <t xml:space="preserve">52.2.Vyřezání části šik.sloupku </t>
  </si>
  <si>
    <t>52.2.Doplnění š.sloupku včetně dodávky řeziva, hranoly 17/30</t>
  </si>
  <si>
    <t xml:space="preserve">52-53.Zvedání konstrukcí krovů hmotnosti do 12 t </t>
  </si>
  <si>
    <t xml:space="preserve">52-53.Vyřezání části dolní vaznice </t>
  </si>
  <si>
    <t>52-53.Doplnění dolní vaznice včetně dodávky řeziva, hranoly 29/14</t>
  </si>
  <si>
    <t xml:space="preserve">53.1.Zvedání konstrukcí krovů hmotnosti do 12 t </t>
  </si>
  <si>
    <t xml:space="preserve">53.1Vyřezání bačkory </t>
  </si>
  <si>
    <t>53.1.Doplnění bačkory včetně dodávky řeziva, hranoly 18/24</t>
  </si>
  <si>
    <t xml:space="preserve">53.2..Zvedání konstrukcí krovů hmotnosti do 12 t </t>
  </si>
  <si>
    <t xml:space="preserve">53.2.Vyřezání vadné krokve </t>
  </si>
  <si>
    <t>53.2.Doplnění krokve včetně dodávky řeziva, hranoly 17/17</t>
  </si>
  <si>
    <t>Zvedání konstrukcí krovů hmotnosti do 12 t montážní podepření povalového stropu nad lodí</t>
  </si>
  <si>
    <t>Vyřezání čá. povalového str. nad lodí a z.vstupem délka snášených povalů celkem</t>
  </si>
  <si>
    <t>Doplnění části podhledu z povalů do 450 cm2 včetně dodávky řeziva, povaly 18/25</t>
  </si>
  <si>
    <t>762 84-1933.RT3</t>
  </si>
  <si>
    <t>Zabednění podhledu presbytáře včetně dodávky řeziva - prkna tl. 24 mm</t>
  </si>
  <si>
    <t>2</t>
  </si>
  <si>
    <t xml:space="preserve">oprava krovu nad sakristií </t>
  </si>
  <si>
    <t xml:space="preserve">1.1..Zvedání konstrukcí krovů hmotnosti do 12 t </t>
  </si>
  <si>
    <t xml:space="preserve">1.1.Vyřezání trámu nad 450 cm2,do dl.8 m </t>
  </si>
  <si>
    <t>1.1.Doplnění části vaz. trámu z hr.nad 600 cm2 včetně dodávky řeziva, hranoly 20/23</t>
  </si>
  <si>
    <t xml:space="preserve">1.2..Zvedání konstrukcí krovů hmotnosti do 12 t </t>
  </si>
  <si>
    <t xml:space="preserve">1.2.Vyřezání části krokve do 450 cm2,do dl.3 m </t>
  </si>
  <si>
    <t>1.2.Doplnění části krokve z hranolků do 450 cm2 včetně dodávky řeziva, hranoly 15/15</t>
  </si>
  <si>
    <t xml:space="preserve">1.3.Zvedání konstrukcí krovů hmotnosti do 12 t </t>
  </si>
  <si>
    <t xml:space="preserve">1.3.Vyřezání výměny </t>
  </si>
  <si>
    <t>1.3.Doplnění výměny včetně dodávky řeziva, hranoly 19/25</t>
  </si>
  <si>
    <t xml:space="preserve">2.1.Zvedání konstrukcí krovů hmotnosti do 12 t </t>
  </si>
  <si>
    <t xml:space="preserve">2.1.Vyřezání krátčete </t>
  </si>
  <si>
    <t>2.1.Doplnění krátčete z hranolků do 450 cm2 včetně dodávky řeziva, hranoly 19/25</t>
  </si>
  <si>
    <t xml:space="preserve">2.2.Zvedání konstrukcí krovů hmotnosti do 25 t </t>
  </si>
  <si>
    <t xml:space="preserve">2.2.Vyjmutí výměny </t>
  </si>
  <si>
    <t>2.2..Doplnění výměny do 450 cm2 včetně dodávky řeziva, hranoly 19/25</t>
  </si>
  <si>
    <t xml:space="preserve">2.3.Zvedání konstrukcí krovů hmotnosti do 12 t </t>
  </si>
  <si>
    <t xml:space="preserve">2.3.Vyřezání části  pozednice do 450 cm2,do dl.8 m </t>
  </si>
  <si>
    <t>2.3.Doplnění části pozednice z hranolků do 450 cm2 včetně dodávky řeziva, hranoly 18/14</t>
  </si>
  <si>
    <t xml:space="preserve">12.1.Zvedání konstrukcí krovů hmotnosti do 12 t </t>
  </si>
  <si>
    <t xml:space="preserve">12.1.Vyjmutí krátčete </t>
  </si>
  <si>
    <t>12.1..Doplnění krátčete včetně dodávky řeziva, hranoly 19/25</t>
  </si>
  <si>
    <t xml:space="preserve">13.1..Zvedání konstrukcí krovů hmotnosti do 12 t </t>
  </si>
  <si>
    <t xml:space="preserve">13.1.Vyřezání krátčete </t>
  </si>
  <si>
    <t>13.1.Doplnění krátčete včetně dodávky řeziva, hranoly 19/25 cm</t>
  </si>
  <si>
    <t xml:space="preserve">13.2..Zvedání konstrukcí krovů hmotnosti do 12 t </t>
  </si>
  <si>
    <t xml:space="preserve">13.2.Vyřezání sloupku do 450 cm2,do dl.3 m </t>
  </si>
  <si>
    <t>13.2.Doplnění sloupku 16/20 cm včetně dodávky řeziva, hranoly 15/15 cm</t>
  </si>
  <si>
    <t xml:space="preserve">13.3.Zvedání konstrukcí krovů hmotnosti do 12 t </t>
  </si>
  <si>
    <t xml:space="preserve">13.3.vyřezání krokve </t>
  </si>
  <si>
    <t>13.3..Doplnění krokve z hranolků do 600 cm2 včetně dodávky řeziva, hranoly 15/15</t>
  </si>
  <si>
    <t xml:space="preserve">13.4..Zvedání konstrukcí krovů hmotnosti do 12 t </t>
  </si>
  <si>
    <t xml:space="preserve">13.4.Vyřezání pozednice </t>
  </si>
  <si>
    <t>13.4..Doplnění pozednice včetně dodávky řeziva, hranoly 18/14</t>
  </si>
  <si>
    <t xml:space="preserve">14.1.Zvedání konstrukcí krovů hmotnosti do 12 t </t>
  </si>
  <si>
    <t xml:space="preserve">14.1.Vyjmutí části krokve </t>
  </si>
  <si>
    <t>762 33-2933.RT2</t>
  </si>
  <si>
    <t>14.1.Doplnění krokve včetně dodávky řeziva, hranoly 17/17</t>
  </si>
  <si>
    <t xml:space="preserve">15.1..Zvedání konstrukcí krovů hmotnosti do 12 t </t>
  </si>
  <si>
    <t xml:space="preserve">15.1.Vyřezání krokve do 450 cm2 </t>
  </si>
  <si>
    <t>15.1..Doplnění krokve z hranolků do 450 cm2 včetně dodávky řeziva, hranoly 15/15</t>
  </si>
  <si>
    <t xml:space="preserve">15.2..Zvedání konstrukcí krovů hmotnosti do 12 t </t>
  </si>
  <si>
    <t xml:space="preserve">15.2.Vyřezání výměny </t>
  </si>
  <si>
    <t>762 52-1916.R00</t>
  </si>
  <si>
    <t>Vyjmutí povalového stropu strop nad 1. a 2. n.p sakristie</t>
  </si>
  <si>
    <t>Doplnění povalového stropu z povalů do 450 cm2 včetně dodávky řeziva, povaly 16/22</t>
  </si>
  <si>
    <t>Podbití podhledu oratoře včetně dodávky řeziva - prkna tl. 24 mm</t>
  </si>
  <si>
    <t>5</t>
  </si>
  <si>
    <t xml:space="preserve">oprava podlahy nad zvoncí </t>
  </si>
  <si>
    <t>762 52-1915.R00</t>
  </si>
  <si>
    <t xml:space="preserve">Vyříznutí části podlahy plochy do 8 m2 </t>
  </si>
  <si>
    <t>762 52-3931.RT2</t>
  </si>
  <si>
    <t>Doplnění podlah prkny palubovými palubky tl. 32 mm</t>
  </si>
  <si>
    <t>Zvedání konstrukcí krovů hmotnosti do 12 t podchycení stropu nad zvonicí</t>
  </si>
  <si>
    <t xml:space="preserve">Vyřezání stropního trámu do 450 cm2,do dl.5 m </t>
  </si>
  <si>
    <t>Doplnění stropního trámu do 450 cm2 včetně dodávky řeziva, hranoly 14/22</t>
  </si>
  <si>
    <t>oprava báně věže rozsah stanoven odhadem</t>
  </si>
  <si>
    <t xml:space="preserve">Zvedání konstrukcí krovů hmotnosti do 12 t </t>
  </si>
  <si>
    <t xml:space="preserve">Vyřezání části střešní vazby do 450 cm2,do dl.3 m </t>
  </si>
  <si>
    <t>Doplnění části střešní vazby z hranolků do 450 cm2 včetně dodávky řeziva, hranoly 18/25</t>
  </si>
  <si>
    <t>762 34-1924.R00</t>
  </si>
  <si>
    <t xml:space="preserve">Vyřezání otvorů střech, v bednění pl. do 8 m2 </t>
  </si>
  <si>
    <t>762 34-3935.RT2</t>
  </si>
  <si>
    <t>Zabednění báně věže prkny plochy nad 8 m2 prkna tl.24 mm</t>
  </si>
  <si>
    <t xml:space="preserve">demontáž a opětovná montáž kříže a cibule věže </t>
  </si>
  <si>
    <t>zámečnická oprava kříže věže odhad</t>
  </si>
  <si>
    <t>998 76-2103.R00</t>
  </si>
  <si>
    <t xml:space="preserve">Přesun hmot pro tesařské konstrukce, výšky do 24 m </t>
  </si>
  <si>
    <t>764</t>
  </si>
  <si>
    <t>Konstrukce klempířské</t>
  </si>
  <si>
    <t>764 21-1291.RT2</t>
  </si>
  <si>
    <t>Montáž krytiny Cu hladké z tabulí 2 x 1 m pás krytiny pod bání š.1,2 m</t>
  </si>
  <si>
    <t>764 21-1246.RT2</t>
  </si>
  <si>
    <t>Oplechování báně věže z Cu, svitky š.500mm oplechování spodní části báně</t>
  </si>
  <si>
    <t>764 21-1202.R00</t>
  </si>
  <si>
    <t>Krytina hladká z Cu tabulí 2 x 1 m, sklon do 45° oplechování úžlabí a zdi nad sakristií</t>
  </si>
  <si>
    <t>764 23-1230.R00</t>
  </si>
  <si>
    <t xml:space="preserve">Lemování z Cu plechu zdí, tvrdá krytina, rš 330 mm </t>
  </si>
  <si>
    <t>764 25-8201.R00</t>
  </si>
  <si>
    <t>Háky pro nástřešní Cu žlaby se vzpěrou, rš 1100 mm háky osazeny po 0,5 m</t>
  </si>
  <si>
    <t>kus</t>
  </si>
  <si>
    <t>764 55-4204.R00</t>
  </si>
  <si>
    <t xml:space="preserve">Odpadní trouby z Cu plechu, kruhové, D 150 mm </t>
  </si>
  <si>
    <t>764 25-4203.R00</t>
  </si>
  <si>
    <t xml:space="preserve">Maska hladká z Cu k nadřímsovým žlabům, rš 330 mm </t>
  </si>
  <si>
    <t>764 25-5203.R00</t>
  </si>
  <si>
    <t xml:space="preserve">Žlaby z Cu plechu nástřešní oblé, rš 660 mm </t>
  </si>
  <si>
    <t>764 22-5270.R00</t>
  </si>
  <si>
    <t xml:space="preserve">Oplechování Cu,okapů ze segm. nad 0,5 m, rš 500 mm </t>
  </si>
  <si>
    <t>764 25-9211.R00</t>
  </si>
  <si>
    <t xml:space="preserve">Kotlík kónický z Cu plechu pro trouby, D do 150 mm </t>
  </si>
  <si>
    <t>764 26-1220.R00</t>
  </si>
  <si>
    <t xml:space="preserve">Střešní okna z Cu plechu,60 x 60 cm </t>
  </si>
  <si>
    <t>764 53-0260.RT2</t>
  </si>
  <si>
    <t>Oplechování zdí z Cu plechu, rš 750 mm křídlatá zeď u věže</t>
  </si>
  <si>
    <t>Oplechování Cu, parapetů nad 0,5 m, rš 400 mm oplechování parapetů</t>
  </si>
  <si>
    <t>765</t>
  </si>
  <si>
    <t>Krytiny tvrdé</t>
  </si>
  <si>
    <t>765 32-1810.R00</t>
  </si>
  <si>
    <t xml:space="preserve">Demontáž krytiny z AZC čtverců do suti, na bednění </t>
  </si>
  <si>
    <t>765 32-2121.RT4</t>
  </si>
  <si>
    <t>Krytina vláknocemen.Cembrit, jednoduché,na bednění jednoduché krytí, Dakora</t>
  </si>
  <si>
    <t>765 32-2701.R00</t>
  </si>
  <si>
    <t>Protisněhová zábrana z Cu pásoviny 8/40 mm oko pro provlečení vodorovného břevna</t>
  </si>
  <si>
    <t>Protisněhová zábrana - dubové břevno dl.15m, prům.140 mm-dub</t>
  </si>
  <si>
    <t>998 76-5103.R00</t>
  </si>
  <si>
    <t xml:space="preserve">Přesun hmot pro krytiny tvrdé, výšky do 24 m </t>
  </si>
  <si>
    <t>766</t>
  </si>
  <si>
    <t>Konstrukce truhlářské</t>
  </si>
  <si>
    <t>766 62-1912.R00</t>
  </si>
  <si>
    <t>Oprava oken jednoduchých pevných, výměna prvků repasování a zasklení oken č.1-13</t>
  </si>
  <si>
    <t>Oprava oken jednoduchých pevných, výměna prvků oprava oken zvonice</t>
  </si>
  <si>
    <t>766 66-1912.R00</t>
  </si>
  <si>
    <t>Oprava dveřních křídel kompl., s výměnou prvků oprava vnějších dveří A,B,C,D</t>
  </si>
  <si>
    <t>M21</t>
  </si>
  <si>
    <t>Elektromontáže</t>
  </si>
  <si>
    <t>6</t>
  </si>
  <si>
    <t xml:space="preserve">Materiál elektromontážní </t>
  </si>
  <si>
    <t>210 22-0201.R00</t>
  </si>
  <si>
    <t xml:space="preserve">Tyč jímací s upev. na hrotnici báně do 3 m dl.tyče </t>
  </si>
  <si>
    <t>210 22-0302.RT4</t>
  </si>
  <si>
    <t>Svorka SJ01/Cu.pr.10 k jímači pr.20 včetně dodávky svorky SJ 01</t>
  </si>
  <si>
    <t>210 22-0301.RT1</t>
  </si>
  <si>
    <t xml:space="preserve">Ochranná stříška jímače horní </t>
  </si>
  <si>
    <t>210 22-0004.R00</t>
  </si>
  <si>
    <t xml:space="preserve">Vedení uzemňovací Cu prům 7 mm </t>
  </si>
  <si>
    <t>210 22-0401.R00</t>
  </si>
  <si>
    <t xml:space="preserve">Označení svodu štítky, smaltované, umělá hmota </t>
  </si>
  <si>
    <t>210 22-0032.R00</t>
  </si>
  <si>
    <t xml:space="preserve">Podpěra PV15b/Cu pr.8-10 mm hřebenáče větší </t>
  </si>
  <si>
    <t>210 22-0022.RT1</t>
  </si>
  <si>
    <t xml:space="preserve">Podpěra PV17/Ms/pr.7-10 mm-na konstrukci </t>
  </si>
  <si>
    <t>210 22-0454.R00</t>
  </si>
  <si>
    <t xml:space="preserve">Podpěra PV1h/Ms/8-10mm do zdiva na hmož. </t>
  </si>
  <si>
    <t>210 22-0455.R00</t>
  </si>
  <si>
    <t xml:space="preserve">Podpěra PV22a/Cu pr.8-10/lepenka,eternit </t>
  </si>
  <si>
    <t>210 22-0301.RT2</t>
  </si>
  <si>
    <t xml:space="preserve">Svorka SUB/Cu univerzal./Su pr.8-10 mm </t>
  </si>
  <si>
    <t>210 22-0302.RT2</t>
  </si>
  <si>
    <t>Svorka SOc/Cu pr.8-10 mm na okapní žlab</t>
  </si>
  <si>
    <t>210 22-0321.RT1</t>
  </si>
  <si>
    <t>Svorka na potrubí ST 10/Cu pr.80-120 mm včetně dodávky svorky + Cu pásku</t>
  </si>
  <si>
    <t xml:space="preserve">Svorka zkušební SZa/Cu pr.7-10 mm lisovaná </t>
  </si>
  <si>
    <t>210 22-0022.R00</t>
  </si>
  <si>
    <t xml:space="preserve">Vedení uzemňovací v zemi FeZn, D 10 mm </t>
  </si>
  <si>
    <t>210 22-0301.RT3</t>
  </si>
  <si>
    <t>Svorka odbočná+spojovací SR3a FeZn pásek,drát,2 šrouby</t>
  </si>
  <si>
    <t xml:space="preserve">Svorka hromosvodová na 4 šrouby /ST, SJ, SR, atd/ </t>
  </si>
  <si>
    <t>210 22-0361.RT1</t>
  </si>
  <si>
    <t>Zemnič tyčový, zaražení a připojení, do 2 m včetně dodávky tyče ZT 28/2000</t>
  </si>
  <si>
    <t>210 22-0301.R00</t>
  </si>
  <si>
    <t>Svorkovnice EPS1 ekvipotenciální+kryt úplná montáž svorek na celé soustavě</t>
  </si>
  <si>
    <t>8</t>
  </si>
  <si>
    <t xml:space="preserve">Elektromontáže </t>
  </si>
  <si>
    <t>210 22-0221.R00</t>
  </si>
  <si>
    <t>Jímací tyč do 3 m upevnění na konstrukci montáž a tvarování jímače</t>
  </si>
  <si>
    <t>210 22-0101.RT4</t>
  </si>
  <si>
    <t xml:space="preserve">svod vč. podpěr do pr. 10 mm </t>
  </si>
  <si>
    <t xml:space="preserve">Svorka hromosvodová do 2 šroubů /SS, SZ, SO/ </t>
  </si>
  <si>
    <t>210 22-0101.R00</t>
  </si>
  <si>
    <t>Uzemňovací vedení v zemi úplná montáž FeZn pr.10 mm</t>
  </si>
  <si>
    <t>210 22-0372.R00</t>
  </si>
  <si>
    <t xml:space="preserve">Tyčový zemnič 2m vč připojení </t>
  </si>
  <si>
    <t>210 22-0361.R00</t>
  </si>
  <si>
    <t>Ochranná svorkovnice vč.zapojení do 63 A úplná montáž - nulový můstek</t>
  </si>
  <si>
    <t>M46</t>
  </si>
  <si>
    <t>Zemní práce při montážích</t>
  </si>
  <si>
    <t>460 20-0253.RT2</t>
  </si>
  <si>
    <t>Výkop kabelové rýhy 50/70 cm  hor.3 ruční výkop rýhy</t>
  </si>
  <si>
    <t>460 57-0253.R00</t>
  </si>
  <si>
    <t xml:space="preserve">Zához rýhy 50/70 cm, hornina třídy 3, se zhutněním </t>
  </si>
  <si>
    <t>460 07-0101.RT1</t>
  </si>
  <si>
    <t>Jáma pro zemnící desku ZD 01-FeZn, hor.2 ruční výkop jámy</t>
  </si>
  <si>
    <t>460 07-0101.R00</t>
  </si>
  <si>
    <t>Jáma pro zemnič ZD 01-FeZn, hor.2 zához jámy</t>
  </si>
  <si>
    <t>460 92-1102.R00</t>
  </si>
  <si>
    <t xml:space="preserve">Zaměření a zobrazení kabel. trasy na pevný bod </t>
  </si>
  <si>
    <t>460 96-1602.R00</t>
  </si>
  <si>
    <t xml:space="preserve">Zpracování výsledku měření </t>
  </si>
  <si>
    <t>460 60-0001.RT8</t>
  </si>
  <si>
    <t>Naložení a odvoz zeminy odvoz na vzdálenost 10000 m</t>
  </si>
  <si>
    <t>460 03-0001.R00</t>
  </si>
  <si>
    <t xml:space="preserve">Urovnání nezpevněného povrchu </t>
  </si>
  <si>
    <t>autorský dozor</t>
  </si>
  <si>
    <t>kompletační činnost</t>
  </si>
  <si>
    <t>restaurátorské zajištění nástěnných maleb a mobili</t>
  </si>
  <si>
    <t>revize hromosvodu</t>
  </si>
  <si>
    <t xml:space="preserve">Rekonstrukce krovu kostela, výměna střešní krytiny, rekonstrukce oken a dveří ve stěnách a výlezových oken  
ve střešním plášti </t>
  </si>
  <si>
    <t>Vítěz výběrového řízení</t>
  </si>
  <si>
    <t>Obec Blatno</t>
  </si>
  <si>
    <t>Položkový výkaz výměr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</si>
</sst>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/mm/yy"/>
    <numFmt numFmtId="165" formatCode="#,##0.00\ &quot;Kč&quot;"/>
    <numFmt numFmtId="166" formatCode="0.0"/>
  </numFmts>
  <fonts count="20" x14ac:knownFonts="1">
    <font>
      <sz val="10"/>
      <name val="Arial CE"/>
      <charset val="238"/>
    </font>
    <font>
      <b/>
      <sz val="14"/>
      <name val="Arial CE"/>
      <family val="2"/>
      <charset val="238"/>
    </font>
    <font>
      <b/>
      <i/>
      <sz val="12"/>
      <name val="Arial CE"/>
      <family val="2"/>
      <charset val="238"/>
    </font>
    <font>
      <b/>
      <i/>
      <sz val="10"/>
      <name val="Arial CE"/>
      <family val="2"/>
      <charset val="238"/>
    </font>
    <font>
      <b/>
      <sz val="9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family val="2"/>
      <charset val="238"/>
    </font>
    <font>
      <sz val="10"/>
      <name val="Arial CE"/>
      <family val="2"/>
      <charset val="238"/>
    </font>
    <font>
      <sz val="8"/>
      <name val="Arial CE"/>
      <family val="2"/>
      <charset val="238"/>
    </font>
    <font>
      <sz val="10"/>
      <name val="Arial CE"/>
    </font>
    <font>
      <sz val="9"/>
      <name val="Arial CE"/>
      <family val="2"/>
      <charset val="238"/>
    </font>
    <font>
      <b/>
      <sz val="10"/>
      <name val="Arial CE"/>
      <charset val="238"/>
    </font>
    <font>
      <b/>
      <sz val="9"/>
      <name val="Arial CE"/>
      <charset val="238"/>
    </font>
    <font>
      <b/>
      <u/>
      <sz val="12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0"/>
      <name val="Arial CE"/>
      <family val="2"/>
      <charset val="238"/>
    </font>
    <font>
      <sz val="10"/>
      <color indexed="9"/>
      <name val="Arial CE"/>
      <family val="2"/>
      <charset val="238"/>
    </font>
    <font>
      <sz val="8"/>
      <name val="Arial CE"/>
    </font>
    <font>
      <i/>
      <sz val="8"/>
      <name val="Arial CE"/>
      <family val="2"/>
      <charset val="238"/>
    </font>
    <font>
      <i/>
      <sz val="9"/>
      <name val="Arial CE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6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0" fontId="9" fillId="0" borderId="0"/>
  </cellStyleXfs>
  <cellXfs count="197">
    <xf numFmtId="0" fontId="0" fillId="0" borderId="0" xfId="0"/>
    <xf numFmtId="0" fontId="1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49" fontId="2" fillId="2" borderId="5" xfId="0" applyNumberFormat="1" applyFont="1" applyFill="1" applyBorder="1"/>
    <xf numFmtId="49" fontId="0" fillId="2" borderId="6" xfId="0" applyNumberFormat="1" applyFill="1" applyBorder="1"/>
    <xf numFmtId="0" fontId="3" fillId="2" borderId="0" xfId="0" applyFont="1" applyFill="1" applyBorder="1"/>
    <xf numFmtId="0" fontId="0" fillId="2" borderId="0" xfId="0" applyFill="1" applyBorder="1"/>
    <xf numFmtId="0" fontId="0" fillId="0" borderId="0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49" fontId="0" fillId="0" borderId="13" xfId="0" applyNumberFormat="1" applyBorder="1" applyAlignment="1">
      <alignment horizontal="left"/>
    </xf>
    <xf numFmtId="0" fontId="0" fillId="0" borderId="11" xfId="0" applyNumberFormat="1" applyBorder="1"/>
    <xf numFmtId="0" fontId="0" fillId="0" borderId="10" xfId="0" applyNumberFormat="1" applyBorder="1"/>
    <xf numFmtId="0" fontId="0" fillId="0" borderId="12" xfId="0" applyNumberFormat="1" applyBorder="1"/>
    <xf numFmtId="0" fontId="0" fillId="0" borderId="0" xfId="0" applyNumberFormat="1"/>
    <xf numFmtId="3" fontId="0" fillId="0" borderId="12" xfId="0" applyNumberFormat="1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5" xfId="0" applyBorder="1"/>
    <xf numFmtId="0" fontId="0" fillId="0" borderId="13" xfId="0" applyBorder="1"/>
    <xf numFmtId="3" fontId="0" fillId="0" borderId="0" xfId="0" applyNumberFormat="1"/>
    <xf numFmtId="0" fontId="1" fillId="0" borderId="18" xfId="0" applyFont="1" applyBorder="1" applyAlignment="1">
      <alignment horizontal="centerContinuous" vertical="center"/>
    </xf>
    <xf numFmtId="0" fontId="6" fillId="0" borderId="19" xfId="0" applyFont="1" applyBorder="1" applyAlignment="1">
      <alignment horizontal="centerContinuous" vertical="center"/>
    </xf>
    <xf numFmtId="0" fontId="0" fillId="0" borderId="19" xfId="0" applyBorder="1" applyAlignment="1">
      <alignment horizontal="centerContinuous" vertical="center"/>
    </xf>
    <xf numFmtId="0" fontId="0" fillId="0" borderId="20" xfId="0" applyBorder="1" applyAlignment="1">
      <alignment horizontal="centerContinuous" vertical="center"/>
    </xf>
    <xf numFmtId="0" fontId="5" fillId="0" borderId="21" xfId="0" applyFont="1" applyBorder="1" applyAlignment="1">
      <alignment horizontal="left"/>
    </xf>
    <xf numFmtId="0" fontId="0" fillId="0" borderId="22" xfId="0" applyBorder="1" applyAlignment="1">
      <alignment horizontal="left"/>
    </xf>
    <xf numFmtId="0" fontId="0" fillId="0" borderId="23" xfId="0" applyBorder="1" applyAlignment="1">
      <alignment horizontal="centerContinuous"/>
    </xf>
    <xf numFmtId="0" fontId="5" fillId="0" borderId="22" xfId="0" applyFont="1" applyBorder="1" applyAlignment="1">
      <alignment horizontal="centerContinuous"/>
    </xf>
    <xf numFmtId="0" fontId="0" fillId="0" borderId="22" xfId="0" applyBorder="1" applyAlignment="1">
      <alignment horizontal="centerContinuous"/>
    </xf>
    <xf numFmtId="0" fontId="0" fillId="0" borderId="24" xfId="0" applyBorder="1"/>
    <xf numFmtId="0" fontId="0" fillId="0" borderId="25" xfId="0" applyBorder="1"/>
    <xf numFmtId="3" fontId="0" fillId="0" borderId="26" xfId="0" applyNumberFormat="1" applyBorder="1"/>
    <xf numFmtId="0" fontId="0" fillId="0" borderId="27" xfId="0" applyBorder="1"/>
    <xf numFmtId="3" fontId="0" fillId="0" borderId="28" xfId="0" applyNumberFormat="1" applyBorder="1"/>
    <xf numFmtId="0" fontId="0" fillId="0" borderId="29" xfId="0" applyBorder="1"/>
    <xf numFmtId="3" fontId="0" fillId="0" borderId="15" xfId="0" applyNumberFormat="1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7" fillId="0" borderId="14" xfId="0" applyFont="1" applyBorder="1"/>
    <xf numFmtId="3" fontId="0" fillId="0" borderId="33" xfId="0" applyNumberFormat="1" applyBorder="1"/>
    <xf numFmtId="0" fontId="0" fillId="0" borderId="34" xfId="0" applyBorder="1"/>
    <xf numFmtId="3" fontId="0" fillId="0" borderId="35" xfId="0" applyNumberFormat="1" applyBorder="1"/>
    <xf numFmtId="0" fontId="0" fillId="0" borderId="36" xfId="0" applyBorder="1"/>
    <xf numFmtId="0" fontId="0" fillId="0" borderId="37" xfId="0" applyBorder="1"/>
    <xf numFmtId="0" fontId="0" fillId="0" borderId="0" xfId="0" applyBorder="1" applyAlignment="1">
      <alignment horizontal="right"/>
    </xf>
    <xf numFmtId="164" fontId="0" fillId="0" borderId="0" xfId="0" applyNumberFormat="1" applyBorder="1"/>
    <xf numFmtId="0" fontId="0" fillId="0" borderId="11" xfId="0" applyNumberFormat="1" applyBorder="1" applyAlignment="1">
      <alignment horizontal="right"/>
    </xf>
    <xf numFmtId="165" fontId="0" fillId="0" borderId="15" xfId="0" applyNumberFormat="1" applyBorder="1"/>
    <xf numFmtId="165" fontId="0" fillId="0" borderId="0" xfId="0" applyNumberFormat="1" applyBorder="1"/>
    <xf numFmtId="0" fontId="6" fillId="0" borderId="34" xfId="0" applyFont="1" applyFill="1" applyBorder="1"/>
    <xf numFmtId="0" fontId="6" fillId="0" borderId="35" xfId="0" applyFont="1" applyFill="1" applyBorder="1"/>
    <xf numFmtId="0" fontId="6" fillId="0" borderId="38" xfId="0" applyFont="1" applyFill="1" applyBorder="1"/>
    <xf numFmtId="165" fontId="6" fillId="0" borderId="35" xfId="0" applyNumberFormat="1" applyFont="1" applyFill="1" applyBorder="1"/>
    <xf numFmtId="0" fontId="6" fillId="0" borderId="39" xfId="0" applyFont="1" applyFill="1" applyBorder="1"/>
    <xf numFmtId="0" fontId="6" fillId="0" borderId="0" xfId="0" applyFont="1"/>
    <xf numFmtId="0" fontId="0" fillId="0" borderId="0" xfId="0" applyAlignment="1"/>
    <xf numFmtId="0" fontId="0" fillId="0" borderId="0" xfId="0" applyAlignment="1">
      <alignment vertical="justify"/>
    </xf>
    <xf numFmtId="0" fontId="3" fillId="0" borderId="40" xfId="1" applyFont="1" applyBorder="1"/>
    <xf numFmtId="0" fontId="9" fillId="0" borderId="40" xfId="1" applyBorder="1"/>
    <xf numFmtId="0" fontId="9" fillId="0" borderId="40" xfId="1" applyBorder="1" applyAlignment="1">
      <alignment horizontal="right"/>
    </xf>
    <xf numFmtId="0" fontId="9" fillId="0" borderId="40" xfId="1" applyFont="1" applyBorder="1"/>
    <xf numFmtId="0" fontId="0" fillId="0" borderId="40" xfId="0" applyNumberFormat="1" applyBorder="1" applyAlignment="1">
      <alignment horizontal="left"/>
    </xf>
    <xf numFmtId="0" fontId="0" fillId="0" borderId="41" xfId="0" applyNumberFormat="1" applyBorder="1"/>
    <xf numFmtId="0" fontId="3" fillId="0" borderId="42" xfId="1" applyFont="1" applyBorder="1"/>
    <xf numFmtId="0" fontId="9" fillId="0" borderId="42" xfId="1" applyBorder="1"/>
    <xf numFmtId="0" fontId="9" fillId="0" borderId="42" xfId="1" applyBorder="1" applyAlignment="1">
      <alignment horizontal="right"/>
    </xf>
    <xf numFmtId="49" fontId="1" fillId="0" borderId="0" xfId="0" applyNumberFormat="1" applyFont="1" applyAlignment="1">
      <alignment horizontal="centerContinuous"/>
    </xf>
    <xf numFmtId="0" fontId="1" fillId="0" borderId="0" xfId="0" applyFont="1" applyBorder="1" applyAlignment="1">
      <alignment horizontal="centerContinuous"/>
    </xf>
    <xf numFmtId="49" fontId="5" fillId="0" borderId="21" xfId="0" applyNumberFormat="1" applyFont="1" applyFill="1" applyBorder="1"/>
    <xf numFmtId="0" fontId="5" fillId="0" borderId="22" xfId="0" applyFont="1" applyFill="1" applyBorder="1"/>
    <xf numFmtId="0" fontId="5" fillId="0" borderId="23" xfId="0" applyFont="1" applyFill="1" applyBorder="1"/>
    <xf numFmtId="0" fontId="5" fillId="0" borderId="43" xfId="0" applyFont="1" applyFill="1" applyBorder="1"/>
    <xf numFmtId="0" fontId="5" fillId="0" borderId="44" xfId="0" applyFont="1" applyFill="1" applyBorder="1"/>
    <xf numFmtId="0" fontId="5" fillId="0" borderId="45" xfId="0" applyFont="1" applyFill="1" applyBorder="1"/>
    <xf numFmtId="0" fontId="10" fillId="0" borderId="0" xfId="0" applyFont="1" applyFill="1" applyBorder="1"/>
    <xf numFmtId="0" fontId="0" fillId="0" borderId="0" xfId="0" applyFill="1" applyBorder="1"/>
    <xf numFmtId="3" fontId="7" fillId="0" borderId="7" xfId="0" applyNumberFormat="1" applyFont="1" applyFill="1" applyBorder="1"/>
    <xf numFmtId="0" fontId="5" fillId="0" borderId="21" xfId="0" applyFont="1" applyFill="1" applyBorder="1"/>
    <xf numFmtId="3" fontId="5" fillId="0" borderId="23" xfId="0" applyNumberFormat="1" applyFont="1" applyFill="1" applyBorder="1"/>
    <xf numFmtId="3" fontId="5" fillId="0" borderId="43" xfId="0" applyNumberFormat="1" applyFont="1" applyFill="1" applyBorder="1"/>
    <xf numFmtId="3" fontId="5" fillId="0" borderId="44" xfId="0" applyNumberFormat="1" applyFont="1" applyFill="1" applyBorder="1"/>
    <xf numFmtId="3" fontId="5" fillId="0" borderId="45" xfId="0" applyNumberFormat="1" applyFont="1" applyFill="1" applyBorder="1"/>
    <xf numFmtId="0" fontId="5" fillId="0" borderId="0" xfId="0" applyFont="1"/>
    <xf numFmtId="0" fontId="1" fillId="0" borderId="0" xfId="0" applyFont="1" applyFill="1" applyAlignment="1">
      <alignment horizontal="centerContinuous"/>
    </xf>
    <xf numFmtId="3" fontId="1" fillId="0" borderId="0" xfId="0" applyNumberFormat="1" applyFont="1" applyFill="1" applyAlignment="1">
      <alignment horizontal="centerContinuous"/>
    </xf>
    <xf numFmtId="0" fontId="0" fillId="0" borderId="0" xfId="0" applyFill="1"/>
    <xf numFmtId="0" fontId="11" fillId="0" borderId="27" xfId="0" applyFont="1" applyFill="1" applyBorder="1"/>
    <xf numFmtId="0" fontId="11" fillId="0" borderId="28" xfId="0" applyFont="1" applyFill="1" applyBorder="1"/>
    <xf numFmtId="0" fontId="0" fillId="0" borderId="46" xfId="0" applyFill="1" applyBorder="1"/>
    <xf numFmtId="0" fontId="11" fillId="0" borderId="47" xfId="0" applyFont="1" applyFill="1" applyBorder="1" applyAlignment="1">
      <alignment horizontal="right"/>
    </xf>
    <xf numFmtId="0" fontId="11" fillId="0" borderId="28" xfId="0" applyFont="1" applyFill="1" applyBorder="1" applyAlignment="1">
      <alignment horizontal="right"/>
    </xf>
    <xf numFmtId="0" fontId="11" fillId="0" borderId="29" xfId="0" applyFont="1" applyFill="1" applyBorder="1" applyAlignment="1">
      <alignment horizontal="center"/>
    </xf>
    <xf numFmtId="4" fontId="12" fillId="0" borderId="28" xfId="0" applyNumberFormat="1" applyFont="1" applyFill="1" applyBorder="1" applyAlignment="1">
      <alignment horizontal="right"/>
    </xf>
    <xf numFmtId="4" fontId="12" fillId="0" borderId="46" xfId="0" applyNumberFormat="1" applyFont="1" applyFill="1" applyBorder="1" applyAlignment="1">
      <alignment horizontal="right"/>
    </xf>
    <xf numFmtId="0" fontId="7" fillId="0" borderId="32" xfId="0" applyFont="1" applyFill="1" applyBorder="1"/>
    <xf numFmtId="0" fontId="7" fillId="0" borderId="25" xfId="0" applyFont="1" applyFill="1" applyBorder="1"/>
    <xf numFmtId="0" fontId="7" fillId="0" borderId="48" xfId="0" applyFont="1" applyFill="1" applyBorder="1"/>
    <xf numFmtId="3" fontId="7" fillId="0" borderId="31" xfId="0" applyNumberFormat="1" applyFont="1" applyFill="1" applyBorder="1" applyAlignment="1">
      <alignment horizontal="right"/>
    </xf>
    <xf numFmtId="166" fontId="7" fillId="0" borderId="49" xfId="0" applyNumberFormat="1" applyFont="1" applyFill="1" applyBorder="1" applyAlignment="1">
      <alignment horizontal="right"/>
    </xf>
    <xf numFmtId="3" fontId="7" fillId="0" borderId="50" xfId="0" applyNumberFormat="1" applyFont="1" applyFill="1" applyBorder="1" applyAlignment="1">
      <alignment horizontal="right"/>
    </xf>
    <xf numFmtId="4" fontId="7" fillId="0" borderId="25" xfId="0" applyNumberFormat="1" applyFont="1" applyFill="1" applyBorder="1" applyAlignment="1">
      <alignment horizontal="right"/>
    </xf>
    <xf numFmtId="3" fontId="7" fillId="0" borderId="48" xfId="0" applyNumberFormat="1" applyFont="1" applyFill="1" applyBorder="1" applyAlignment="1">
      <alignment horizontal="right"/>
    </xf>
    <xf numFmtId="0" fontId="0" fillId="0" borderId="34" xfId="0" applyFill="1" applyBorder="1"/>
    <xf numFmtId="0" fontId="5" fillId="0" borderId="35" xfId="0" applyFont="1" applyFill="1" applyBorder="1"/>
    <xf numFmtId="0" fontId="0" fillId="0" borderId="35" xfId="0" applyFill="1" applyBorder="1"/>
    <xf numFmtId="4" fontId="0" fillId="0" borderId="51" xfId="0" applyNumberFormat="1" applyFill="1" applyBorder="1"/>
    <xf numFmtId="4" fontId="0" fillId="0" borderId="34" xfId="0" applyNumberFormat="1" applyFill="1" applyBorder="1"/>
    <xf numFmtId="4" fontId="0" fillId="0" borderId="35" xfId="0" applyNumberFormat="1" applyFill="1" applyBorder="1"/>
    <xf numFmtId="3" fontId="10" fillId="0" borderId="0" xfId="0" applyNumberFormat="1" applyFont="1"/>
    <xf numFmtId="4" fontId="10" fillId="0" borderId="0" xfId="0" applyNumberFormat="1" applyFont="1"/>
    <xf numFmtId="4" fontId="0" fillId="0" borderId="0" xfId="0" applyNumberFormat="1"/>
    <xf numFmtId="0" fontId="9" fillId="0" borderId="0" xfId="1"/>
    <xf numFmtId="0" fontId="9" fillId="0" borderId="0" xfId="1" applyFill="1"/>
    <xf numFmtId="0" fontId="14" fillId="0" borderId="0" xfId="1" applyFont="1" applyFill="1" applyAlignment="1">
      <alignment horizontal="centerContinuous"/>
    </xf>
    <xf numFmtId="0" fontId="15" fillId="0" borderId="0" xfId="1" applyFont="1" applyFill="1" applyAlignment="1">
      <alignment horizontal="centerContinuous"/>
    </xf>
    <xf numFmtId="0" fontId="15" fillId="0" borderId="0" xfId="1" applyFont="1" applyFill="1" applyAlignment="1">
      <alignment horizontal="right"/>
    </xf>
    <xf numFmtId="0" fontId="3" fillId="0" borderId="40" xfId="1" applyFont="1" applyFill="1" applyBorder="1"/>
    <xf numFmtId="0" fontId="9" fillId="0" borderId="40" xfId="1" applyFill="1" applyBorder="1"/>
    <xf numFmtId="0" fontId="10" fillId="0" borderId="40" xfId="1" applyFont="1" applyFill="1" applyBorder="1" applyAlignment="1">
      <alignment horizontal="right"/>
    </xf>
    <xf numFmtId="0" fontId="9" fillId="0" borderId="40" xfId="1" applyFill="1" applyBorder="1" applyAlignment="1">
      <alignment horizontal="left"/>
    </xf>
    <xf numFmtId="0" fontId="9" fillId="0" borderId="41" xfId="1" applyFill="1" applyBorder="1"/>
    <xf numFmtId="0" fontId="3" fillId="0" borderId="42" xfId="1" applyFont="1" applyFill="1" applyBorder="1"/>
    <xf numFmtId="0" fontId="9" fillId="0" borderId="42" xfId="1" applyFill="1" applyBorder="1"/>
    <xf numFmtId="0" fontId="10" fillId="0" borderId="0" xfId="1" applyFont="1" applyFill="1"/>
    <xf numFmtId="0" fontId="9" fillId="0" borderId="0" xfId="1" applyFont="1" applyFill="1"/>
    <xf numFmtId="0" fontId="9" fillId="0" borderId="0" xfId="1" applyFill="1" applyAlignment="1">
      <alignment horizontal="right"/>
    </xf>
    <xf numFmtId="0" fontId="9" fillId="0" borderId="0" xfId="1" applyFill="1" applyAlignment="1"/>
    <xf numFmtId="49" fontId="4" fillId="0" borderId="49" xfId="1" applyNumberFormat="1" applyFont="1" applyFill="1" applyBorder="1"/>
    <xf numFmtId="0" fontId="4" fillId="0" borderId="30" xfId="1" applyFont="1" applyFill="1" applyBorder="1" applyAlignment="1">
      <alignment horizontal="center"/>
    </xf>
    <xf numFmtId="0" fontId="4" fillId="0" borderId="30" xfId="1" applyNumberFormat="1" applyFont="1" applyFill="1" applyBorder="1" applyAlignment="1">
      <alignment horizontal="center"/>
    </xf>
    <xf numFmtId="0" fontId="4" fillId="0" borderId="49" xfId="1" applyFont="1" applyFill="1" applyBorder="1" applyAlignment="1">
      <alignment horizontal="center"/>
    </xf>
    <xf numFmtId="0" fontId="5" fillId="0" borderId="52" xfId="1" applyFont="1" applyFill="1" applyBorder="1" applyAlignment="1">
      <alignment horizontal="center"/>
    </xf>
    <xf numFmtId="49" fontId="5" fillId="0" borderId="52" xfId="1" applyNumberFormat="1" applyFont="1" applyFill="1" applyBorder="1" applyAlignment="1">
      <alignment horizontal="left"/>
    </xf>
    <xf numFmtId="0" fontId="5" fillId="0" borderId="52" xfId="1" applyFont="1" applyFill="1" applyBorder="1"/>
    <xf numFmtId="0" fontId="9" fillId="0" borderId="52" xfId="1" applyFill="1" applyBorder="1" applyAlignment="1">
      <alignment horizontal="center"/>
    </xf>
    <xf numFmtId="0" fontId="9" fillId="0" borderId="52" xfId="1" applyNumberFormat="1" applyFill="1" applyBorder="1" applyAlignment="1">
      <alignment horizontal="right"/>
    </xf>
    <xf numFmtId="0" fontId="9" fillId="0" borderId="52" xfId="1" applyNumberFormat="1" applyFill="1" applyBorder="1"/>
    <xf numFmtId="0" fontId="9" fillId="0" borderId="0" xfId="1" applyNumberFormat="1"/>
    <xf numFmtId="0" fontId="16" fillId="0" borderId="0" xfId="1" applyFont="1"/>
    <xf numFmtId="0" fontId="7" fillId="0" borderId="52" xfId="1" applyFont="1" applyFill="1" applyBorder="1" applyAlignment="1">
      <alignment horizontal="center"/>
    </xf>
    <xf numFmtId="49" fontId="8" fillId="0" borderId="52" xfId="1" applyNumberFormat="1" applyFont="1" applyFill="1" applyBorder="1" applyAlignment="1">
      <alignment horizontal="left"/>
    </xf>
    <xf numFmtId="0" fontId="8" fillId="0" borderId="52" xfId="1" applyFont="1" applyFill="1" applyBorder="1" applyAlignment="1">
      <alignment wrapText="1"/>
    </xf>
    <xf numFmtId="49" fontId="17" fillId="0" borderId="52" xfId="1" applyNumberFormat="1" applyFont="1" applyFill="1" applyBorder="1" applyAlignment="1">
      <alignment horizontal="center" shrinkToFit="1"/>
    </xf>
    <xf numFmtId="4" fontId="17" fillId="0" borderId="52" xfId="1" applyNumberFormat="1" applyFont="1" applyFill="1" applyBorder="1" applyAlignment="1">
      <alignment horizontal="right"/>
    </xf>
    <xf numFmtId="4" fontId="17" fillId="0" borderId="52" xfId="1" applyNumberFormat="1" applyFont="1" applyFill="1" applyBorder="1"/>
    <xf numFmtId="0" fontId="9" fillId="0" borderId="53" xfId="1" applyFill="1" applyBorder="1" applyAlignment="1">
      <alignment horizontal="center"/>
    </xf>
    <xf numFmtId="49" fontId="3" fillId="0" borderId="53" xfId="1" applyNumberFormat="1" applyFont="1" applyFill="1" applyBorder="1" applyAlignment="1">
      <alignment horizontal="left"/>
    </xf>
    <xf numFmtId="0" fontId="3" fillId="0" borderId="53" xfId="1" applyFont="1" applyFill="1" applyBorder="1"/>
    <xf numFmtId="4" fontId="9" fillId="0" borderId="53" xfId="1" applyNumberFormat="1" applyFill="1" applyBorder="1" applyAlignment="1">
      <alignment horizontal="right"/>
    </xf>
    <xf numFmtId="4" fontId="5" fillId="0" borderId="53" xfId="1" applyNumberFormat="1" applyFont="1" applyFill="1" applyBorder="1"/>
    <xf numFmtId="3" fontId="9" fillId="0" borderId="0" xfId="1" applyNumberFormat="1"/>
    <xf numFmtId="0" fontId="9" fillId="0" borderId="0" xfId="1" applyBorder="1"/>
    <xf numFmtId="0" fontId="18" fillId="0" borderId="0" xfId="1" applyFont="1" applyAlignment="1"/>
    <xf numFmtId="0" fontId="9" fillId="0" borderId="0" xfId="1" applyAlignment="1">
      <alignment horizontal="right"/>
    </xf>
    <xf numFmtId="0" fontId="19" fillId="0" borderId="0" xfId="1" applyFont="1" applyBorder="1"/>
    <xf numFmtId="3" fontId="19" fillId="0" borderId="0" xfId="1" applyNumberFormat="1" applyFont="1" applyBorder="1" applyAlignment="1">
      <alignment horizontal="right"/>
    </xf>
    <xf numFmtId="4" fontId="19" fillId="0" borderId="0" xfId="1" applyNumberFormat="1" applyFont="1" applyBorder="1"/>
    <xf numFmtId="0" fontId="18" fillId="0" borderId="0" xfId="1" applyFont="1" applyBorder="1" applyAlignment="1"/>
    <xf numFmtId="0" fontId="9" fillId="0" borderId="0" xfId="1" applyBorder="1" applyAlignment="1">
      <alignment horizontal="right"/>
    </xf>
    <xf numFmtId="49" fontId="10" fillId="0" borderId="5" xfId="0" applyNumberFormat="1" applyFont="1" applyFill="1" applyBorder="1"/>
    <xf numFmtId="3" fontId="7" fillId="0" borderId="6" xfId="0" applyNumberFormat="1" applyFont="1" applyFill="1" applyBorder="1"/>
    <xf numFmtId="3" fontId="7" fillId="0" borderId="52" xfId="0" applyNumberFormat="1" applyFont="1" applyFill="1" applyBorder="1"/>
    <xf numFmtId="3" fontId="7" fillId="0" borderId="54" xfId="0" applyNumberFormat="1" applyFont="1" applyFill="1" applyBorder="1"/>
    <xf numFmtId="0" fontId="0" fillId="0" borderId="0" xfId="0" applyAlignment="1">
      <alignment horizontal="left" wrapText="1"/>
    </xf>
    <xf numFmtId="0" fontId="4" fillId="0" borderId="15" xfId="0" applyFont="1" applyBorder="1" applyAlignment="1">
      <alignment horizontal="left"/>
    </xf>
    <xf numFmtId="0" fontId="4" fillId="0" borderId="30" xfId="0" applyFont="1" applyBorder="1" applyAlignment="1">
      <alignment horizontal="left"/>
    </xf>
    <xf numFmtId="0" fontId="5" fillId="0" borderId="55" xfId="0" applyFont="1" applyBorder="1" applyAlignment="1">
      <alignment horizontal="left"/>
    </xf>
    <xf numFmtId="0" fontId="5" fillId="0" borderId="25" xfId="0" applyFont="1" applyBorder="1" applyAlignment="1">
      <alignment horizontal="left"/>
    </xf>
    <xf numFmtId="0" fontId="5" fillId="0" borderId="48" xfId="0" applyFont="1" applyBorder="1" applyAlignment="1">
      <alignment horizontal="left"/>
    </xf>
    <xf numFmtId="0" fontId="8" fillId="0" borderId="0" xfId="0" applyFont="1" applyAlignment="1">
      <alignment horizontal="left" vertical="top" wrapText="1"/>
    </xf>
    <xf numFmtId="0" fontId="9" fillId="0" borderId="56" xfId="1" applyFont="1" applyBorder="1" applyAlignment="1">
      <alignment horizontal="center"/>
    </xf>
    <xf numFmtId="0" fontId="9" fillId="0" borderId="57" xfId="1" applyFont="1" applyBorder="1" applyAlignment="1">
      <alignment horizontal="center"/>
    </xf>
    <xf numFmtId="0" fontId="9" fillId="0" borderId="58" xfId="1" applyFont="1" applyBorder="1" applyAlignment="1">
      <alignment horizontal="center"/>
    </xf>
    <xf numFmtId="0" fontId="9" fillId="0" borderId="59" xfId="1" applyFont="1" applyBorder="1" applyAlignment="1">
      <alignment horizontal="center"/>
    </xf>
    <xf numFmtId="0" fontId="9" fillId="0" borderId="42" xfId="1" applyFont="1" applyBorder="1" applyAlignment="1">
      <alignment horizontal="left"/>
    </xf>
    <xf numFmtId="0" fontId="9" fillId="0" borderId="60" xfId="1" applyFont="1" applyBorder="1" applyAlignment="1">
      <alignment horizontal="left"/>
    </xf>
    <xf numFmtId="3" fontId="5" fillId="0" borderId="35" xfId="0" applyNumberFormat="1" applyFont="1" applyFill="1" applyBorder="1" applyAlignment="1">
      <alignment horizontal="right"/>
    </xf>
    <xf numFmtId="3" fontId="5" fillId="0" borderId="51" xfId="0" applyNumberFormat="1" applyFont="1" applyFill="1" applyBorder="1" applyAlignment="1">
      <alignment horizontal="right"/>
    </xf>
    <xf numFmtId="0" fontId="13" fillId="0" borderId="0" xfId="1" applyFont="1" applyAlignment="1">
      <alignment horizontal="center"/>
    </xf>
    <xf numFmtId="0" fontId="9" fillId="0" borderId="56" xfId="1" applyFont="1" applyFill="1" applyBorder="1" applyAlignment="1">
      <alignment horizontal="center"/>
    </xf>
    <xf numFmtId="0" fontId="9" fillId="0" borderId="57" xfId="1" applyFont="1" applyFill="1" applyBorder="1" applyAlignment="1">
      <alignment horizontal="center"/>
    </xf>
    <xf numFmtId="49" fontId="9" fillId="0" borderId="58" xfId="1" applyNumberFormat="1" applyFont="1" applyFill="1" applyBorder="1" applyAlignment="1">
      <alignment horizontal="center"/>
    </xf>
    <xf numFmtId="0" fontId="9" fillId="0" borderId="59" xfId="1" applyFont="1" applyFill="1" applyBorder="1" applyAlignment="1">
      <alignment horizontal="center"/>
    </xf>
    <xf numFmtId="0" fontId="9" fillId="0" borderId="42" xfId="1" applyFill="1" applyBorder="1" applyAlignment="1">
      <alignment horizontal="center" shrinkToFit="1"/>
    </xf>
    <xf numFmtId="0" fontId="9" fillId="0" borderId="60" xfId="1" applyFill="1" applyBorder="1" applyAlignment="1">
      <alignment horizontal="center" shrinkToFit="1"/>
    </xf>
  </cellXfs>
  <cellStyles count="2">
    <cellStyle name="Normální" xfId="0" builtinId="0"/>
    <cellStyle name="normální_POL.XLS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1"/>
  <dimension ref="A1:BE55"/>
  <sheetViews>
    <sheetView topLeftCell="A13" workbookViewId="0">
      <selection activeCell="C34" sqref="C34"/>
    </sheetView>
  </sheetViews>
  <sheetFormatPr defaultRowHeight="12.75" x14ac:dyDescent="0.2"/>
  <cols>
    <col min="1" max="1" width="2" customWidth="1"/>
    <col min="2" max="2" width="15" customWidth="1"/>
    <col min="3" max="3" width="15.85546875" customWidth="1"/>
    <col min="4" max="4" width="14.5703125" customWidth="1"/>
    <col min="5" max="5" width="13.5703125" customWidth="1"/>
    <col min="6" max="6" width="16.5703125" customWidth="1"/>
    <col min="7" max="7" width="15.28515625" customWidth="1"/>
  </cols>
  <sheetData>
    <row r="1" spans="1:57" ht="21.75" customHeight="1" x14ac:dyDescent="0.25">
      <c r="A1" s="1" t="s">
        <v>0</v>
      </c>
      <c r="B1" s="2"/>
      <c r="C1" s="2"/>
      <c r="D1" s="2"/>
      <c r="E1" s="2"/>
      <c r="F1" s="2"/>
      <c r="G1" s="2"/>
    </row>
    <row r="2" spans="1:57" ht="15" customHeight="1" thickBot="1" x14ac:dyDescent="0.25"/>
    <row r="3" spans="1:57" ht="12.95" customHeight="1" x14ac:dyDescent="0.2">
      <c r="A3" s="3" t="s">
        <v>1</v>
      </c>
      <c r="B3" s="4"/>
      <c r="C3" s="5" t="s">
        <v>2</v>
      </c>
      <c r="D3" s="5"/>
      <c r="E3" s="5"/>
      <c r="F3" s="5" t="s">
        <v>3</v>
      </c>
      <c r="G3" s="6"/>
    </row>
    <row r="4" spans="1:57" ht="12.95" customHeight="1" x14ac:dyDescent="0.2">
      <c r="A4" s="7"/>
      <c r="B4" s="8"/>
      <c r="C4" s="9" t="s">
        <v>68</v>
      </c>
      <c r="D4" s="10"/>
      <c r="E4" s="10"/>
      <c r="F4" s="11"/>
      <c r="G4" s="12"/>
    </row>
    <row r="5" spans="1:57" ht="12.95" customHeight="1" x14ac:dyDescent="0.2">
      <c r="A5" s="13" t="s">
        <v>5</v>
      </c>
      <c r="B5" s="14"/>
      <c r="C5" s="15" t="s">
        <v>6</v>
      </c>
      <c r="D5" s="15"/>
      <c r="E5" s="15"/>
      <c r="F5" s="16" t="s">
        <v>7</v>
      </c>
      <c r="G5" s="17"/>
    </row>
    <row r="6" spans="1:57" ht="12.95" customHeight="1" x14ac:dyDescent="0.2">
      <c r="A6" s="7"/>
      <c r="B6" s="8"/>
      <c r="C6" s="9" t="s">
        <v>67</v>
      </c>
      <c r="D6" s="10"/>
      <c r="E6" s="10"/>
      <c r="F6" s="18"/>
      <c r="G6" s="12"/>
    </row>
    <row r="7" spans="1:57" x14ac:dyDescent="0.2">
      <c r="A7" s="13" t="s">
        <v>8</v>
      </c>
      <c r="B7" s="15"/>
      <c r="C7" s="176"/>
      <c r="D7" s="177"/>
      <c r="E7" s="19" t="s">
        <v>9</v>
      </c>
      <c r="F7" s="20"/>
      <c r="G7" s="21">
        <v>0</v>
      </c>
      <c r="H7" s="22"/>
      <c r="I7" s="22"/>
    </row>
    <row r="8" spans="1:57" x14ac:dyDescent="0.2">
      <c r="A8" s="13" t="s">
        <v>10</v>
      </c>
      <c r="B8" s="15"/>
      <c r="C8" s="176" t="s">
        <v>549</v>
      </c>
      <c r="D8" s="177"/>
      <c r="E8" s="16" t="s">
        <v>11</v>
      </c>
      <c r="F8" s="15"/>
      <c r="G8" s="23">
        <f>IF(PocetMJ=0,,ROUND((F30+F32)/PocetMJ,1))</f>
        <v>0</v>
      </c>
    </row>
    <row r="9" spans="1:57" x14ac:dyDescent="0.2">
      <c r="A9" s="24" t="s">
        <v>12</v>
      </c>
      <c r="B9" s="25"/>
      <c r="C9" s="25"/>
      <c r="D9" s="25"/>
      <c r="E9" s="26" t="s">
        <v>13</v>
      </c>
      <c r="F9" s="25"/>
      <c r="G9" s="27"/>
    </row>
    <row r="10" spans="1:57" x14ac:dyDescent="0.2">
      <c r="A10" s="28" t="s">
        <v>14</v>
      </c>
      <c r="B10" s="11"/>
      <c r="C10" s="11"/>
      <c r="D10" s="11"/>
      <c r="E10" s="29" t="s">
        <v>15</v>
      </c>
      <c r="F10" s="11"/>
      <c r="G10" s="12"/>
      <c r="BA10" s="30"/>
      <c r="BB10" s="30"/>
      <c r="BC10" s="30"/>
      <c r="BD10" s="30"/>
      <c r="BE10" s="30"/>
    </row>
    <row r="11" spans="1:57" x14ac:dyDescent="0.2">
      <c r="A11" s="28"/>
      <c r="B11" s="11"/>
      <c r="C11" s="11"/>
      <c r="D11" s="11"/>
      <c r="E11" s="178" t="s">
        <v>548</v>
      </c>
      <c r="F11" s="179"/>
      <c r="G11" s="180"/>
    </row>
    <row r="12" spans="1:57" ht="28.5" customHeight="1" thickBot="1" x14ac:dyDescent="0.25">
      <c r="A12" s="31" t="s">
        <v>16</v>
      </c>
      <c r="B12" s="32"/>
      <c r="C12" s="32"/>
      <c r="D12" s="32"/>
      <c r="E12" s="33"/>
      <c r="F12" s="33"/>
      <c r="G12" s="34"/>
    </row>
    <row r="13" spans="1:57" ht="17.25" customHeight="1" thickBot="1" x14ac:dyDescent="0.25">
      <c r="A13" s="35" t="s">
        <v>17</v>
      </c>
      <c r="B13" s="36"/>
      <c r="C13" s="37"/>
      <c r="D13" s="38" t="s">
        <v>18</v>
      </c>
      <c r="E13" s="39"/>
      <c r="F13" s="39"/>
      <c r="G13" s="37"/>
    </row>
    <row r="14" spans="1:57" ht="15.95" customHeight="1" x14ac:dyDescent="0.2">
      <c r="A14" s="40"/>
      <c r="B14" s="41" t="s">
        <v>19</v>
      </c>
      <c r="C14" s="42">
        <f>Dodavka</f>
        <v>0</v>
      </c>
      <c r="D14" s="43" t="str">
        <f>Rekapitulace!A25</f>
        <v>autorský dozor</v>
      </c>
      <c r="E14" s="44"/>
      <c r="F14" s="45"/>
      <c r="G14" s="42">
        <f>Rekapitulace!I25</f>
        <v>0</v>
      </c>
    </row>
    <row r="15" spans="1:57" ht="15.95" customHeight="1" x14ac:dyDescent="0.2">
      <c r="A15" s="40" t="s">
        <v>20</v>
      </c>
      <c r="B15" s="41" t="s">
        <v>21</v>
      </c>
      <c r="C15" s="42">
        <f>Mont</f>
        <v>0</v>
      </c>
      <c r="D15" s="24" t="str">
        <f>Rekapitulace!A26</f>
        <v>kompletační činnost</v>
      </c>
      <c r="E15" s="46"/>
      <c r="F15" s="47"/>
      <c r="G15" s="42">
        <f>Rekapitulace!I26</f>
        <v>0</v>
      </c>
    </row>
    <row r="16" spans="1:57" ht="15.95" customHeight="1" x14ac:dyDescent="0.2">
      <c r="A16" s="40" t="s">
        <v>22</v>
      </c>
      <c r="B16" s="41" t="s">
        <v>23</v>
      </c>
      <c r="C16" s="42">
        <f>HSV</f>
        <v>0</v>
      </c>
      <c r="D16" s="24" t="str">
        <f>Rekapitulace!A27</f>
        <v>restaurátorské zajištění nástěnných maleb a mobili</v>
      </c>
      <c r="E16" s="46"/>
      <c r="F16" s="47"/>
      <c r="G16" s="42">
        <f>Rekapitulace!I27</f>
        <v>0</v>
      </c>
    </row>
    <row r="17" spans="1:7" ht="15.95" customHeight="1" x14ac:dyDescent="0.2">
      <c r="A17" s="48" t="s">
        <v>24</v>
      </c>
      <c r="B17" s="41" t="s">
        <v>25</v>
      </c>
      <c r="C17" s="42">
        <f>PSV</f>
        <v>0</v>
      </c>
      <c r="D17" s="24" t="str">
        <f>Rekapitulace!A28</f>
        <v>revize hromosvodu</v>
      </c>
      <c r="E17" s="46"/>
      <c r="F17" s="47"/>
      <c r="G17" s="42">
        <f>Rekapitulace!I28</f>
        <v>0</v>
      </c>
    </row>
    <row r="18" spans="1:7" ht="15.95" customHeight="1" x14ac:dyDescent="0.2">
      <c r="A18" s="49" t="s">
        <v>26</v>
      </c>
      <c r="B18" s="41"/>
      <c r="C18" s="42">
        <f>SUM(C14:C17)</f>
        <v>0</v>
      </c>
      <c r="D18" s="50"/>
      <c r="E18" s="46"/>
      <c r="F18" s="47"/>
      <c r="G18" s="42"/>
    </row>
    <row r="19" spans="1:7" ht="15.95" customHeight="1" x14ac:dyDescent="0.2">
      <c r="A19" s="49"/>
      <c r="B19" s="41"/>
      <c r="C19" s="42"/>
      <c r="D19" s="24"/>
      <c r="E19" s="46"/>
      <c r="F19" s="47"/>
      <c r="G19" s="42"/>
    </row>
    <row r="20" spans="1:7" ht="15.95" customHeight="1" x14ac:dyDescent="0.2">
      <c r="A20" s="49" t="s">
        <v>27</v>
      </c>
      <c r="B20" s="41"/>
      <c r="C20" s="42">
        <f>HZS</f>
        <v>0</v>
      </c>
      <c r="D20" s="24"/>
      <c r="E20" s="46"/>
      <c r="F20" s="47"/>
      <c r="G20" s="42"/>
    </row>
    <row r="21" spans="1:7" ht="15.95" customHeight="1" x14ac:dyDescent="0.2">
      <c r="A21" s="28" t="s">
        <v>28</v>
      </c>
      <c r="B21" s="11"/>
      <c r="C21" s="42">
        <f>C18+C20</f>
        <v>0</v>
      </c>
      <c r="D21" s="24" t="s">
        <v>29</v>
      </c>
      <c r="E21" s="46"/>
      <c r="F21" s="47"/>
      <c r="G21" s="42">
        <f>G22-SUM(G14:G20)</f>
        <v>0</v>
      </c>
    </row>
    <row r="22" spans="1:7" ht="15.95" customHeight="1" thickBot="1" x14ac:dyDescent="0.25">
      <c r="A22" s="24" t="s">
        <v>30</v>
      </c>
      <c r="B22" s="25"/>
      <c r="C22" s="51">
        <f>C21+G22</f>
        <v>0</v>
      </c>
      <c r="D22" s="52" t="s">
        <v>31</v>
      </c>
      <c r="E22" s="53"/>
      <c r="F22" s="54"/>
      <c r="G22" s="42">
        <f>VRN</f>
        <v>0</v>
      </c>
    </row>
    <row r="23" spans="1:7" x14ac:dyDescent="0.2">
      <c r="A23" s="3" t="s">
        <v>32</v>
      </c>
      <c r="B23" s="5"/>
      <c r="C23" s="55" t="s">
        <v>33</v>
      </c>
      <c r="D23" s="5"/>
      <c r="E23" s="55" t="s">
        <v>34</v>
      </c>
      <c r="F23" s="5"/>
      <c r="G23" s="6"/>
    </row>
    <row r="24" spans="1:7" x14ac:dyDescent="0.2">
      <c r="A24" s="13"/>
      <c r="B24" s="15"/>
      <c r="C24" s="16" t="s">
        <v>35</v>
      </c>
      <c r="D24" s="15"/>
      <c r="E24" s="16" t="s">
        <v>35</v>
      </c>
      <c r="F24" s="15"/>
      <c r="G24" s="17"/>
    </row>
    <row r="25" spans="1:7" x14ac:dyDescent="0.2">
      <c r="A25" s="28" t="s">
        <v>36</v>
      </c>
      <c r="B25" s="56"/>
      <c r="C25" s="29" t="s">
        <v>36</v>
      </c>
      <c r="D25" s="11"/>
      <c r="E25" s="29" t="s">
        <v>36</v>
      </c>
      <c r="F25" s="11"/>
      <c r="G25" s="12"/>
    </row>
    <row r="26" spans="1:7" x14ac:dyDescent="0.2">
      <c r="A26" s="28"/>
      <c r="B26" s="57"/>
      <c r="C26" s="29" t="s">
        <v>37</v>
      </c>
      <c r="D26" s="11"/>
      <c r="E26" s="29" t="s">
        <v>38</v>
      </c>
      <c r="F26" s="11"/>
      <c r="G26" s="12"/>
    </row>
    <row r="27" spans="1:7" x14ac:dyDescent="0.2">
      <c r="A27" s="28"/>
      <c r="B27" s="11"/>
      <c r="C27" s="29"/>
      <c r="D27" s="11"/>
      <c r="E27" s="29"/>
      <c r="F27" s="11"/>
      <c r="G27" s="12"/>
    </row>
    <row r="28" spans="1:7" ht="97.5" customHeight="1" x14ac:dyDescent="0.2">
      <c r="A28" s="28"/>
      <c r="B28" s="11"/>
      <c r="C28" s="29"/>
      <c r="D28" s="11"/>
      <c r="E28" s="29"/>
      <c r="F28" s="11"/>
      <c r="G28" s="12"/>
    </row>
    <row r="29" spans="1:7" x14ac:dyDescent="0.2">
      <c r="A29" s="13" t="s">
        <v>39</v>
      </c>
      <c r="B29" s="15"/>
      <c r="C29" s="58">
        <v>0</v>
      </c>
      <c r="D29" s="15" t="s">
        <v>40</v>
      </c>
      <c r="E29" s="16"/>
      <c r="F29" s="59">
        <v>0</v>
      </c>
      <c r="G29" s="17"/>
    </row>
    <row r="30" spans="1:7" x14ac:dyDescent="0.2">
      <c r="A30" s="13" t="s">
        <v>39</v>
      </c>
      <c r="B30" s="15"/>
      <c r="C30" s="58">
        <v>15</v>
      </c>
      <c r="D30" s="15" t="s">
        <v>40</v>
      </c>
      <c r="E30" s="16"/>
      <c r="F30" s="59">
        <v>0</v>
      </c>
      <c r="G30" s="17"/>
    </row>
    <row r="31" spans="1:7" x14ac:dyDescent="0.2">
      <c r="A31" s="13" t="s">
        <v>41</v>
      </c>
      <c r="B31" s="15"/>
      <c r="C31" s="58">
        <v>15</v>
      </c>
      <c r="D31" s="15" t="s">
        <v>40</v>
      </c>
      <c r="E31" s="16"/>
      <c r="F31" s="60">
        <f>ROUND(PRODUCT(F30,C31/100),0)</f>
        <v>0</v>
      </c>
      <c r="G31" s="27"/>
    </row>
    <row r="32" spans="1:7" x14ac:dyDescent="0.2">
      <c r="A32" s="13" t="s">
        <v>39</v>
      </c>
      <c r="B32" s="15"/>
      <c r="C32" s="58">
        <v>21</v>
      </c>
      <c r="D32" s="15" t="s">
        <v>40</v>
      </c>
      <c r="E32" s="16"/>
      <c r="F32" s="59">
        <v>0</v>
      </c>
      <c r="G32" s="17"/>
    </row>
    <row r="33" spans="1:8" x14ac:dyDescent="0.2">
      <c r="A33" s="13" t="s">
        <v>41</v>
      </c>
      <c r="B33" s="15"/>
      <c r="C33" s="58">
        <v>21</v>
      </c>
      <c r="D33" s="15" t="s">
        <v>40</v>
      </c>
      <c r="E33" s="16"/>
      <c r="F33" s="60">
        <f>ROUND(PRODUCT(F32,C33/100),0)</f>
        <v>0</v>
      </c>
      <c r="G33" s="27"/>
    </row>
    <row r="34" spans="1:8" s="66" customFormat="1" ht="19.5" customHeight="1" thickBot="1" x14ac:dyDescent="0.3">
      <c r="A34" s="61" t="s">
        <v>42</v>
      </c>
      <c r="B34" s="62"/>
      <c r="C34" s="62"/>
      <c r="D34" s="62"/>
      <c r="E34" s="63"/>
      <c r="F34" s="64">
        <f>ROUND(SUM(F30:F33),0)</f>
        <v>0</v>
      </c>
      <c r="G34" s="65"/>
    </row>
    <row r="36" spans="1:8" x14ac:dyDescent="0.2">
      <c r="A36" s="67" t="s">
        <v>43</v>
      </c>
      <c r="B36" s="67"/>
      <c r="C36" s="67"/>
      <c r="D36" s="67"/>
      <c r="E36" s="67"/>
      <c r="F36" s="67"/>
      <c r="G36" s="67"/>
      <c r="H36" t="s">
        <v>4</v>
      </c>
    </row>
    <row r="37" spans="1:8" ht="14.25" customHeight="1" x14ac:dyDescent="0.2">
      <c r="A37" s="67"/>
      <c r="B37" s="181" t="s">
        <v>547</v>
      </c>
      <c r="C37" s="181"/>
      <c r="D37" s="181"/>
      <c r="E37" s="181"/>
      <c r="F37" s="181"/>
      <c r="G37" s="181"/>
      <c r="H37" t="s">
        <v>4</v>
      </c>
    </row>
    <row r="38" spans="1:8" ht="12.75" customHeight="1" x14ac:dyDescent="0.2">
      <c r="A38" s="68"/>
      <c r="B38" s="181"/>
      <c r="C38" s="181"/>
      <c r="D38" s="181"/>
      <c r="E38" s="181"/>
      <c r="F38" s="181"/>
      <c r="G38" s="181"/>
      <c r="H38" t="s">
        <v>4</v>
      </c>
    </row>
    <row r="39" spans="1:8" x14ac:dyDescent="0.2">
      <c r="A39" s="68"/>
      <c r="B39" s="181"/>
      <c r="C39" s="181"/>
      <c r="D39" s="181"/>
      <c r="E39" s="181"/>
      <c r="F39" s="181"/>
      <c r="G39" s="181"/>
      <c r="H39" t="s">
        <v>4</v>
      </c>
    </row>
    <row r="40" spans="1:8" x14ac:dyDescent="0.2">
      <c r="A40" s="68"/>
      <c r="B40" s="181"/>
      <c r="C40" s="181"/>
      <c r="D40" s="181"/>
      <c r="E40" s="181"/>
      <c r="F40" s="181"/>
      <c r="G40" s="181"/>
      <c r="H40" t="s">
        <v>4</v>
      </c>
    </row>
    <row r="41" spans="1:8" x14ac:dyDescent="0.2">
      <c r="A41" s="68"/>
      <c r="B41" s="181"/>
      <c r="C41" s="181"/>
      <c r="D41" s="181"/>
      <c r="E41" s="181"/>
      <c r="F41" s="181"/>
      <c r="G41" s="181"/>
      <c r="H41" t="s">
        <v>4</v>
      </c>
    </row>
    <row r="42" spans="1:8" x14ac:dyDescent="0.2">
      <c r="A42" s="68"/>
      <c r="B42" s="181"/>
      <c r="C42" s="181"/>
      <c r="D42" s="181"/>
      <c r="E42" s="181"/>
      <c r="F42" s="181"/>
      <c r="G42" s="181"/>
      <c r="H42" t="s">
        <v>4</v>
      </c>
    </row>
    <row r="43" spans="1:8" x14ac:dyDescent="0.2">
      <c r="A43" s="68"/>
      <c r="B43" s="181"/>
      <c r="C43" s="181"/>
      <c r="D43" s="181"/>
      <c r="E43" s="181"/>
      <c r="F43" s="181"/>
      <c r="G43" s="181"/>
      <c r="H43" t="s">
        <v>4</v>
      </c>
    </row>
    <row r="44" spans="1:8" x14ac:dyDescent="0.2">
      <c r="A44" s="68"/>
      <c r="B44" s="181"/>
      <c r="C44" s="181"/>
      <c r="D44" s="181"/>
      <c r="E44" s="181"/>
      <c r="F44" s="181"/>
      <c r="G44" s="181"/>
      <c r="H44" t="s">
        <v>4</v>
      </c>
    </row>
    <row r="45" spans="1:8" ht="3" customHeight="1" x14ac:dyDescent="0.2">
      <c r="A45" s="68"/>
      <c r="B45" s="181"/>
      <c r="C45" s="181"/>
      <c r="D45" s="181"/>
      <c r="E45" s="181"/>
      <c r="F45" s="181"/>
      <c r="G45" s="181"/>
      <c r="H45" t="s">
        <v>4</v>
      </c>
    </row>
    <row r="46" spans="1:8" x14ac:dyDescent="0.2">
      <c r="B46" s="175"/>
      <c r="C46" s="175"/>
      <c r="D46" s="175"/>
      <c r="E46" s="175"/>
      <c r="F46" s="175"/>
      <c r="G46" s="175"/>
    </row>
    <row r="47" spans="1:8" x14ac:dyDescent="0.2">
      <c r="B47" s="175"/>
      <c r="C47" s="175"/>
      <c r="D47" s="175"/>
      <c r="E47" s="175"/>
      <c r="F47" s="175"/>
      <c r="G47" s="175"/>
    </row>
    <row r="48" spans="1:8" x14ac:dyDescent="0.2">
      <c r="B48" s="175"/>
      <c r="C48" s="175"/>
      <c r="D48" s="175"/>
      <c r="E48" s="175"/>
      <c r="F48" s="175"/>
      <c r="G48" s="175"/>
    </row>
    <row r="49" spans="2:7" x14ac:dyDescent="0.2">
      <c r="B49" s="175"/>
      <c r="C49" s="175"/>
      <c r="D49" s="175"/>
      <c r="E49" s="175"/>
      <c r="F49" s="175"/>
      <c r="G49" s="175"/>
    </row>
    <row r="50" spans="2:7" x14ac:dyDescent="0.2">
      <c r="B50" s="175"/>
      <c r="C50" s="175"/>
      <c r="D50" s="175"/>
      <c r="E50" s="175"/>
      <c r="F50" s="175"/>
      <c r="G50" s="175"/>
    </row>
    <row r="51" spans="2:7" x14ac:dyDescent="0.2">
      <c r="B51" s="175"/>
      <c r="C51" s="175"/>
      <c r="D51" s="175"/>
      <c r="E51" s="175"/>
      <c r="F51" s="175"/>
      <c r="G51" s="175"/>
    </row>
    <row r="52" spans="2:7" x14ac:dyDescent="0.2">
      <c r="B52" s="175"/>
      <c r="C52" s="175"/>
      <c r="D52" s="175"/>
      <c r="E52" s="175"/>
      <c r="F52" s="175"/>
      <c r="G52" s="175"/>
    </row>
    <row r="53" spans="2:7" x14ac:dyDescent="0.2">
      <c r="B53" s="175"/>
      <c r="C53" s="175"/>
      <c r="D53" s="175"/>
      <c r="E53" s="175"/>
      <c r="F53" s="175"/>
      <c r="G53" s="175"/>
    </row>
    <row r="54" spans="2:7" x14ac:dyDescent="0.2">
      <c r="B54" s="175"/>
      <c r="C54" s="175"/>
      <c r="D54" s="175"/>
      <c r="E54" s="175"/>
      <c r="F54" s="175"/>
      <c r="G54" s="175"/>
    </row>
    <row r="55" spans="2:7" x14ac:dyDescent="0.2">
      <c r="B55" s="175"/>
      <c r="C55" s="175"/>
      <c r="D55" s="175"/>
      <c r="E55" s="175"/>
      <c r="F55" s="175"/>
      <c r="G55" s="175"/>
    </row>
  </sheetData>
  <mergeCells count="14">
    <mergeCell ref="B54:G54"/>
    <mergeCell ref="B55:G55"/>
    <mergeCell ref="B48:G48"/>
    <mergeCell ref="B49:G49"/>
    <mergeCell ref="B50:G50"/>
    <mergeCell ref="B51:G51"/>
    <mergeCell ref="B52:G52"/>
    <mergeCell ref="B53:G53"/>
    <mergeCell ref="B47:G47"/>
    <mergeCell ref="C7:D7"/>
    <mergeCell ref="C8:D8"/>
    <mergeCell ref="E11:G11"/>
    <mergeCell ref="B37:G45"/>
    <mergeCell ref="B46:G46"/>
  </mergeCells>
  <phoneticPr fontId="0" type="noConversion"/>
  <pageMargins left="0.59055118110236227" right="0.39370078740157483" top="0.98425196850393704" bottom="0.98425196850393704" header="0.51181102362204722" footer="0.51181102362204722"/>
  <pageSetup paperSize="9" orientation="portrait" horizontalDpi="300" verticalDpi="300" r:id="rId1"/>
  <headerFooter alignWithMargins="0">
    <oddFooter>Strana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1"/>
  <dimension ref="A1:BE80"/>
  <sheetViews>
    <sheetView workbookViewId="0">
      <selection activeCell="H29" sqref="H29:I29"/>
    </sheetView>
  </sheetViews>
  <sheetFormatPr defaultRowHeight="12.75" x14ac:dyDescent="0.2"/>
  <cols>
    <col min="1" max="1" width="5.85546875" customWidth="1"/>
    <col min="2" max="2" width="6.140625" customWidth="1"/>
    <col min="3" max="3" width="11.42578125" customWidth="1"/>
    <col min="4" max="4" width="15.85546875" customWidth="1"/>
    <col min="5" max="5" width="11.28515625" customWidth="1"/>
    <col min="6" max="6" width="10.85546875" customWidth="1"/>
    <col min="7" max="7" width="11" customWidth="1"/>
    <col min="8" max="8" width="11.140625" customWidth="1"/>
    <col min="9" max="9" width="10.7109375" customWidth="1"/>
  </cols>
  <sheetData>
    <row r="1" spans="1:9" ht="13.5" thickTop="1" x14ac:dyDescent="0.2">
      <c r="A1" s="182" t="s">
        <v>5</v>
      </c>
      <c r="B1" s="183"/>
      <c r="C1" s="69" t="str">
        <f>CONCATENATE(cislostavby," ",nazevstavby)</f>
        <v xml:space="preserve"> 201 05 07</v>
      </c>
      <c r="D1" s="70"/>
      <c r="E1" s="71"/>
      <c r="F1" s="70"/>
      <c r="G1" s="72"/>
      <c r="H1" s="73"/>
      <c r="I1" s="74"/>
    </row>
    <row r="2" spans="1:9" ht="13.5" thickBot="1" x14ac:dyDescent="0.25">
      <c r="A2" s="184" t="s">
        <v>1</v>
      </c>
      <c r="B2" s="185"/>
      <c r="C2" s="75" t="str">
        <f>CONCATENATE(cisloobjektu," ",nazevobjektu)</f>
        <v xml:space="preserve"> kostel sv.Archanděla Michaela</v>
      </c>
      <c r="D2" s="76"/>
      <c r="E2" s="77"/>
      <c r="F2" s="76"/>
      <c r="G2" s="186"/>
      <c r="H2" s="186"/>
      <c r="I2" s="187"/>
    </row>
    <row r="3" spans="1:9" ht="13.5" thickTop="1" x14ac:dyDescent="0.2">
      <c r="F3" s="11"/>
    </row>
    <row r="4" spans="1:9" ht="19.5" customHeight="1" x14ac:dyDescent="0.25">
      <c r="A4" s="78" t="s">
        <v>44</v>
      </c>
      <c r="B4" s="1"/>
      <c r="C4" s="1"/>
      <c r="D4" s="1"/>
      <c r="E4" s="79"/>
      <c r="F4" s="1"/>
      <c r="G4" s="1"/>
      <c r="H4" s="1"/>
      <c r="I4" s="1"/>
    </row>
    <row r="5" spans="1:9" ht="13.5" thickBot="1" x14ac:dyDescent="0.25"/>
    <row r="6" spans="1:9" s="11" customFormat="1" ht="13.5" thickBot="1" x14ac:dyDescent="0.25">
      <c r="A6" s="80"/>
      <c r="B6" s="81" t="s">
        <v>45</v>
      </c>
      <c r="C6" s="81"/>
      <c r="D6" s="82"/>
      <c r="E6" s="83" t="s">
        <v>46</v>
      </c>
      <c r="F6" s="84" t="s">
        <v>47</v>
      </c>
      <c r="G6" s="84" t="s">
        <v>48</v>
      </c>
      <c r="H6" s="84" t="s">
        <v>49</v>
      </c>
      <c r="I6" s="85" t="s">
        <v>27</v>
      </c>
    </row>
    <row r="7" spans="1:9" s="11" customFormat="1" x14ac:dyDescent="0.2">
      <c r="A7" s="171" t="str">
        <f>Položky!B7</f>
        <v>3</v>
      </c>
      <c r="B7" s="86" t="str">
        <f>Položky!C7</f>
        <v>Svislé a kompletní konstrukce</v>
      </c>
      <c r="C7" s="87"/>
      <c r="D7" s="88"/>
      <c r="E7" s="172">
        <f>Položky!BA9</f>
        <v>0</v>
      </c>
      <c r="F7" s="173">
        <f>Položky!BB9</f>
        <v>0</v>
      </c>
      <c r="G7" s="173">
        <f>Položky!BC9</f>
        <v>0</v>
      </c>
      <c r="H7" s="173">
        <f>Položky!BD9</f>
        <v>0</v>
      </c>
      <c r="I7" s="174">
        <f>Položky!BE9</f>
        <v>0</v>
      </c>
    </row>
    <row r="8" spans="1:9" s="11" customFormat="1" x14ac:dyDescent="0.2">
      <c r="A8" s="171" t="str">
        <f>Položky!B10</f>
        <v>94</v>
      </c>
      <c r="B8" s="86" t="str">
        <f>Položky!C10</f>
        <v>Lešení a stavební výtahy</v>
      </c>
      <c r="C8" s="87"/>
      <c r="D8" s="88"/>
      <c r="E8" s="172">
        <f>Položky!BA23</f>
        <v>0</v>
      </c>
      <c r="F8" s="173">
        <f>Položky!BB23</f>
        <v>0</v>
      </c>
      <c r="G8" s="173">
        <f>Položky!BC23</f>
        <v>0</v>
      </c>
      <c r="H8" s="173">
        <f>Položky!BD23</f>
        <v>0</v>
      </c>
      <c r="I8" s="174">
        <f>Položky!BE23</f>
        <v>0</v>
      </c>
    </row>
    <row r="9" spans="1:9" s="11" customFormat="1" x14ac:dyDescent="0.2">
      <c r="A9" s="171" t="str">
        <f>Položky!B24</f>
        <v>95</v>
      </c>
      <c r="B9" s="86" t="str">
        <f>Položky!C24</f>
        <v>Dokončovací kce na pozem.stav.</v>
      </c>
      <c r="C9" s="87"/>
      <c r="D9" s="88"/>
      <c r="E9" s="172">
        <f>Položky!BA27</f>
        <v>0</v>
      </c>
      <c r="F9" s="173">
        <f>Položky!BB27</f>
        <v>0</v>
      </c>
      <c r="G9" s="173">
        <f>Položky!BC27</f>
        <v>0</v>
      </c>
      <c r="H9" s="173">
        <f>Položky!BD27</f>
        <v>0</v>
      </c>
      <c r="I9" s="174">
        <f>Položky!BE27</f>
        <v>0</v>
      </c>
    </row>
    <row r="10" spans="1:9" s="11" customFormat="1" x14ac:dyDescent="0.2">
      <c r="A10" s="171" t="str">
        <f>Položky!B28</f>
        <v>96</v>
      </c>
      <c r="B10" s="86" t="str">
        <f>Položky!C28</f>
        <v>Bourání konstrukcí</v>
      </c>
      <c r="C10" s="87"/>
      <c r="D10" s="88"/>
      <c r="E10" s="172">
        <f>Položky!BA30</f>
        <v>0</v>
      </c>
      <c r="F10" s="173">
        <f>Položky!BB30</f>
        <v>0</v>
      </c>
      <c r="G10" s="173">
        <f>Položky!BC30</f>
        <v>0</v>
      </c>
      <c r="H10" s="173">
        <f>Položky!BD30</f>
        <v>0</v>
      </c>
      <c r="I10" s="174">
        <f>Položky!BE30</f>
        <v>0</v>
      </c>
    </row>
    <row r="11" spans="1:9" s="11" customFormat="1" x14ac:dyDescent="0.2">
      <c r="A11" s="171" t="str">
        <f>Položky!B31</f>
        <v>97</v>
      </c>
      <c r="B11" s="86" t="str">
        <f>Položky!C31</f>
        <v>Prorážení otvorů</v>
      </c>
      <c r="C11" s="87"/>
      <c r="D11" s="88"/>
      <c r="E11" s="172">
        <f>Položky!BA36</f>
        <v>0</v>
      </c>
      <c r="F11" s="173">
        <f>Položky!BB36</f>
        <v>0</v>
      </c>
      <c r="G11" s="173">
        <f>Položky!BC36</f>
        <v>0</v>
      </c>
      <c r="H11" s="173">
        <f>Položky!BD36</f>
        <v>0</v>
      </c>
      <c r="I11" s="174">
        <f>Položky!BE36</f>
        <v>0</v>
      </c>
    </row>
    <row r="12" spans="1:9" s="11" customFormat="1" x14ac:dyDescent="0.2">
      <c r="A12" s="171" t="str">
        <f>Položky!B37</f>
        <v>99</v>
      </c>
      <c r="B12" s="86" t="str">
        <f>Položky!C37</f>
        <v>Staveništní přesun hmot</v>
      </c>
      <c r="C12" s="87"/>
      <c r="D12" s="88"/>
      <c r="E12" s="172">
        <f>Položky!BA40</f>
        <v>0</v>
      </c>
      <c r="F12" s="173">
        <f>Položky!BB40</f>
        <v>0</v>
      </c>
      <c r="G12" s="173">
        <f>Položky!BC40</f>
        <v>0</v>
      </c>
      <c r="H12" s="173">
        <f>Položky!BD40</f>
        <v>0</v>
      </c>
      <c r="I12" s="174">
        <f>Položky!BE40</f>
        <v>0</v>
      </c>
    </row>
    <row r="13" spans="1:9" s="11" customFormat="1" x14ac:dyDescent="0.2">
      <c r="A13" s="171" t="str">
        <f>Položky!B41</f>
        <v>712</v>
      </c>
      <c r="B13" s="86" t="str">
        <f>Položky!C41</f>
        <v>Živičné krytiny</v>
      </c>
      <c r="C13" s="87"/>
      <c r="D13" s="88"/>
      <c r="E13" s="172">
        <f>Položky!BA43</f>
        <v>0</v>
      </c>
      <c r="F13" s="173">
        <f>Položky!BB43</f>
        <v>0</v>
      </c>
      <c r="G13" s="173">
        <f>Položky!BC43</f>
        <v>0</v>
      </c>
      <c r="H13" s="173">
        <f>Položky!BD43</f>
        <v>0</v>
      </c>
      <c r="I13" s="174">
        <f>Položky!BE43</f>
        <v>0</v>
      </c>
    </row>
    <row r="14" spans="1:9" s="11" customFormat="1" x14ac:dyDescent="0.2">
      <c r="A14" s="171" t="str">
        <f>Položky!B44</f>
        <v>762</v>
      </c>
      <c r="B14" s="86" t="str">
        <f>Položky!C44</f>
        <v>Konstrukce tesařské</v>
      </c>
      <c r="C14" s="87"/>
      <c r="D14" s="88"/>
      <c r="E14" s="172">
        <f>Položky!BA300</f>
        <v>0</v>
      </c>
      <c r="F14" s="173">
        <f>Položky!BB300</f>
        <v>0</v>
      </c>
      <c r="G14" s="173">
        <f>Položky!BC300</f>
        <v>0</v>
      </c>
      <c r="H14" s="173">
        <f>Položky!BD300</f>
        <v>0</v>
      </c>
      <c r="I14" s="174">
        <f>Položky!BE300</f>
        <v>0</v>
      </c>
    </row>
    <row r="15" spans="1:9" s="11" customFormat="1" x14ac:dyDescent="0.2">
      <c r="A15" s="171" t="str">
        <f>Položky!B301</f>
        <v>764</v>
      </c>
      <c r="B15" s="86" t="str">
        <f>Položky!C301</f>
        <v>Konstrukce klempířské</v>
      </c>
      <c r="C15" s="87"/>
      <c r="D15" s="88"/>
      <c r="E15" s="172">
        <f>Položky!BA315</f>
        <v>0</v>
      </c>
      <c r="F15" s="173">
        <f>Položky!BB315</f>
        <v>0</v>
      </c>
      <c r="G15" s="173">
        <f>Položky!BC315</f>
        <v>0</v>
      </c>
      <c r="H15" s="173">
        <f>Položky!BD315</f>
        <v>0</v>
      </c>
      <c r="I15" s="174">
        <f>Položky!BE315</f>
        <v>0</v>
      </c>
    </row>
    <row r="16" spans="1:9" s="11" customFormat="1" x14ac:dyDescent="0.2">
      <c r="A16" s="171" t="str">
        <f>Položky!B316</f>
        <v>765</v>
      </c>
      <c r="B16" s="86" t="str">
        <f>Položky!C316</f>
        <v>Krytiny tvrdé</v>
      </c>
      <c r="C16" s="87"/>
      <c r="D16" s="88"/>
      <c r="E16" s="172">
        <f>Položky!BA322</f>
        <v>0</v>
      </c>
      <c r="F16" s="173">
        <f>Položky!BB322</f>
        <v>0</v>
      </c>
      <c r="G16" s="173">
        <f>Položky!BC322</f>
        <v>0</v>
      </c>
      <c r="H16" s="173">
        <f>Položky!BD322</f>
        <v>0</v>
      </c>
      <c r="I16" s="174">
        <f>Položky!BE322</f>
        <v>0</v>
      </c>
    </row>
    <row r="17" spans="1:57" s="11" customFormat="1" x14ac:dyDescent="0.2">
      <c r="A17" s="171" t="str">
        <f>Položky!B323</f>
        <v>766</v>
      </c>
      <c r="B17" s="86" t="str">
        <f>Položky!C323</f>
        <v>Konstrukce truhlářské</v>
      </c>
      <c r="C17" s="87"/>
      <c r="D17" s="88"/>
      <c r="E17" s="172">
        <f>Položky!BA327</f>
        <v>0</v>
      </c>
      <c r="F17" s="173">
        <f>Položky!BB327</f>
        <v>0</v>
      </c>
      <c r="G17" s="173">
        <f>Položky!BC327</f>
        <v>0</v>
      </c>
      <c r="H17" s="173">
        <f>Položky!BD327</f>
        <v>0</v>
      </c>
      <c r="I17" s="174">
        <f>Položky!BE327</f>
        <v>0</v>
      </c>
    </row>
    <row r="18" spans="1:57" s="11" customFormat="1" x14ac:dyDescent="0.2">
      <c r="A18" s="171" t="str">
        <f>Položky!B328</f>
        <v>M21</v>
      </c>
      <c r="B18" s="86" t="str">
        <f>Položky!C328</f>
        <v>Elektromontáže</v>
      </c>
      <c r="C18" s="87"/>
      <c r="D18" s="88"/>
      <c r="E18" s="172">
        <f>Položky!BA356</f>
        <v>0</v>
      </c>
      <c r="F18" s="173">
        <f>Položky!BB356</f>
        <v>0</v>
      </c>
      <c r="G18" s="173">
        <f>Položky!BC356</f>
        <v>0</v>
      </c>
      <c r="H18" s="173">
        <f>Položky!BD356</f>
        <v>0</v>
      </c>
      <c r="I18" s="174">
        <f>Položky!BE356</f>
        <v>0</v>
      </c>
    </row>
    <row r="19" spans="1:57" s="11" customFormat="1" ht="13.5" thickBot="1" x14ac:dyDescent="0.25">
      <c r="A19" s="171" t="str">
        <f>Položky!B357</f>
        <v>M46</v>
      </c>
      <c r="B19" s="86" t="str">
        <f>Položky!C357</f>
        <v>Zemní práce při montážích</v>
      </c>
      <c r="C19" s="87"/>
      <c r="D19" s="88"/>
      <c r="E19" s="172">
        <f>Položky!BA366</f>
        <v>0</v>
      </c>
      <c r="F19" s="173">
        <f>Položky!BB366</f>
        <v>0</v>
      </c>
      <c r="G19" s="173">
        <f>Položky!BC366</f>
        <v>0</v>
      </c>
      <c r="H19" s="173">
        <f>Položky!BD366</f>
        <v>0</v>
      </c>
      <c r="I19" s="174">
        <f>Položky!BE366</f>
        <v>0</v>
      </c>
    </row>
    <row r="20" spans="1:57" s="94" customFormat="1" ht="13.5" thickBot="1" x14ac:dyDescent="0.25">
      <c r="A20" s="89"/>
      <c r="B20" s="81" t="s">
        <v>50</v>
      </c>
      <c r="C20" s="81"/>
      <c r="D20" s="90"/>
      <c r="E20" s="91">
        <f>SUM(E7:E19)</f>
        <v>0</v>
      </c>
      <c r="F20" s="92">
        <f>SUM(F7:F19)</f>
        <v>0</v>
      </c>
      <c r="G20" s="92">
        <f>SUM(G7:G19)</f>
        <v>0</v>
      </c>
      <c r="H20" s="92">
        <f>SUM(H7:H19)</f>
        <v>0</v>
      </c>
      <c r="I20" s="93">
        <f>SUM(I7:I19)</f>
        <v>0</v>
      </c>
    </row>
    <row r="21" spans="1:57" x14ac:dyDescent="0.2">
      <c r="A21" s="87"/>
      <c r="B21" s="87"/>
      <c r="C21" s="87"/>
      <c r="D21" s="87"/>
      <c r="E21" s="87"/>
      <c r="F21" s="87"/>
      <c r="G21" s="87"/>
      <c r="H21" s="87"/>
      <c r="I21" s="87"/>
    </row>
    <row r="22" spans="1:57" ht="19.5" customHeight="1" x14ac:dyDescent="0.25">
      <c r="A22" s="95" t="s">
        <v>51</v>
      </c>
      <c r="B22" s="95"/>
      <c r="C22" s="95"/>
      <c r="D22" s="95"/>
      <c r="E22" s="95"/>
      <c r="F22" s="95"/>
      <c r="G22" s="96"/>
      <c r="H22" s="95"/>
      <c r="I22" s="95"/>
      <c r="BA22" s="30"/>
      <c r="BB22" s="30"/>
      <c r="BC22" s="30"/>
      <c r="BD22" s="30"/>
      <c r="BE22" s="30"/>
    </row>
    <row r="23" spans="1:57" ht="13.5" thickBot="1" x14ac:dyDescent="0.25">
      <c r="A23" s="97"/>
      <c r="B23" s="97"/>
      <c r="C23" s="97"/>
      <c r="D23" s="97"/>
      <c r="E23" s="97"/>
      <c r="F23" s="97"/>
      <c r="G23" s="97"/>
      <c r="H23" s="97"/>
      <c r="I23" s="97"/>
    </row>
    <row r="24" spans="1:57" x14ac:dyDescent="0.2">
      <c r="A24" s="98" t="s">
        <v>52</v>
      </c>
      <c r="B24" s="99"/>
      <c r="C24" s="99"/>
      <c r="D24" s="100"/>
      <c r="E24" s="101" t="s">
        <v>53</v>
      </c>
      <c r="F24" s="102" t="s">
        <v>54</v>
      </c>
      <c r="G24" s="103" t="s">
        <v>55</v>
      </c>
      <c r="H24" s="104"/>
      <c r="I24" s="105" t="s">
        <v>53</v>
      </c>
    </row>
    <row r="25" spans="1:57" x14ac:dyDescent="0.2">
      <c r="A25" s="106" t="s">
        <v>543</v>
      </c>
      <c r="B25" s="107"/>
      <c r="C25" s="107"/>
      <c r="D25" s="108"/>
      <c r="E25" s="109"/>
      <c r="F25" s="110">
        <v>0</v>
      </c>
      <c r="G25" s="111">
        <f>CHOOSE(BA25+1,HSV+PSV,HSV+PSV+Mont,HSV+PSV+Dodavka+Mont,HSV,PSV,Mont,Dodavka,Mont+Dodavka,0)</f>
        <v>0</v>
      </c>
      <c r="H25" s="112"/>
      <c r="I25" s="113">
        <f>E25+F25*G25/100</f>
        <v>0</v>
      </c>
      <c r="BA25">
        <v>0</v>
      </c>
    </row>
    <row r="26" spans="1:57" x14ac:dyDescent="0.2">
      <c r="A26" s="106" t="s">
        <v>544</v>
      </c>
      <c r="B26" s="107"/>
      <c r="C26" s="107"/>
      <c r="D26" s="108"/>
      <c r="E26" s="109"/>
      <c r="F26" s="110">
        <v>0</v>
      </c>
      <c r="G26" s="111">
        <f>CHOOSE(BA26+1,HSV+PSV,HSV+PSV+Mont,HSV+PSV+Dodavka+Mont,HSV,PSV,Mont,Dodavka,Mont+Dodavka,0)</f>
        <v>0</v>
      </c>
      <c r="H26" s="112"/>
      <c r="I26" s="113">
        <f>E26+F26*G26/100</f>
        <v>0</v>
      </c>
      <c r="BA26">
        <v>0</v>
      </c>
    </row>
    <row r="27" spans="1:57" x14ac:dyDescent="0.2">
      <c r="A27" s="106" t="s">
        <v>545</v>
      </c>
      <c r="B27" s="107"/>
      <c r="C27" s="107"/>
      <c r="D27" s="108"/>
      <c r="E27" s="109"/>
      <c r="F27" s="110">
        <v>0</v>
      </c>
      <c r="G27" s="111">
        <f>CHOOSE(BA27+1,HSV+PSV,HSV+PSV+Mont,HSV+PSV+Dodavka+Mont,HSV,PSV,Mont,Dodavka,Mont+Dodavka,0)</f>
        <v>0</v>
      </c>
      <c r="H27" s="112"/>
      <c r="I27" s="113">
        <f>E27+F27*G27/100</f>
        <v>0</v>
      </c>
      <c r="BA27">
        <v>0</v>
      </c>
    </row>
    <row r="28" spans="1:57" x14ac:dyDescent="0.2">
      <c r="A28" s="106" t="s">
        <v>546</v>
      </c>
      <c r="B28" s="107"/>
      <c r="C28" s="107"/>
      <c r="D28" s="108"/>
      <c r="E28" s="109"/>
      <c r="F28" s="110">
        <v>0</v>
      </c>
      <c r="G28" s="111">
        <f>CHOOSE(BA28+1,HSV+PSV,HSV+PSV+Mont,HSV+PSV+Dodavka+Mont,HSV,PSV,Mont,Dodavka,Mont+Dodavka,0)</f>
        <v>0</v>
      </c>
      <c r="H28" s="112"/>
      <c r="I28" s="113">
        <f>E28+F28*G28/100</f>
        <v>0</v>
      </c>
      <c r="BA28">
        <v>0</v>
      </c>
    </row>
    <row r="29" spans="1:57" ht="13.5" thickBot="1" x14ac:dyDescent="0.25">
      <c r="A29" s="114"/>
      <c r="B29" s="115" t="s">
        <v>56</v>
      </c>
      <c r="C29" s="116"/>
      <c r="D29" s="117"/>
      <c r="E29" s="118"/>
      <c r="F29" s="119"/>
      <c r="G29" s="119"/>
      <c r="H29" s="188">
        <f>SUM(I25:I28)</f>
        <v>0</v>
      </c>
      <c r="I29" s="189"/>
    </row>
    <row r="30" spans="1:57" x14ac:dyDescent="0.2">
      <c r="A30" s="97"/>
      <c r="B30" s="97"/>
      <c r="C30" s="97"/>
      <c r="D30" s="97"/>
      <c r="E30" s="97"/>
      <c r="F30" s="97"/>
      <c r="G30" s="97"/>
      <c r="H30" s="97"/>
      <c r="I30" s="97"/>
    </row>
    <row r="31" spans="1:57" x14ac:dyDescent="0.2">
      <c r="B31" s="94"/>
      <c r="F31" s="120"/>
      <c r="G31" s="121"/>
      <c r="H31" s="121"/>
      <c r="I31" s="122"/>
    </row>
    <row r="32" spans="1:57" x14ac:dyDescent="0.2">
      <c r="F32" s="120"/>
      <c r="G32" s="121"/>
      <c r="H32" s="121"/>
      <c r="I32" s="122"/>
    </row>
    <row r="33" spans="6:9" x14ac:dyDescent="0.2">
      <c r="F33" s="120"/>
      <c r="G33" s="121"/>
      <c r="H33" s="121"/>
      <c r="I33" s="122"/>
    </row>
    <row r="34" spans="6:9" x14ac:dyDescent="0.2">
      <c r="F34" s="120"/>
      <c r="G34" s="121"/>
      <c r="H34" s="121"/>
      <c r="I34" s="122"/>
    </row>
    <row r="35" spans="6:9" x14ac:dyDescent="0.2">
      <c r="F35" s="120"/>
      <c r="G35" s="121"/>
      <c r="H35" s="121"/>
      <c r="I35" s="122"/>
    </row>
    <row r="36" spans="6:9" x14ac:dyDescent="0.2">
      <c r="F36" s="120"/>
      <c r="G36" s="121"/>
      <c r="H36" s="121"/>
      <c r="I36" s="122"/>
    </row>
    <row r="37" spans="6:9" x14ac:dyDescent="0.2">
      <c r="F37" s="120"/>
      <c r="G37" s="121"/>
      <c r="H37" s="121"/>
      <c r="I37" s="122"/>
    </row>
    <row r="38" spans="6:9" x14ac:dyDescent="0.2">
      <c r="F38" s="120"/>
      <c r="G38" s="121"/>
      <c r="H38" s="121"/>
      <c r="I38" s="122"/>
    </row>
    <row r="39" spans="6:9" x14ac:dyDescent="0.2">
      <c r="F39" s="120"/>
      <c r="G39" s="121"/>
      <c r="H39" s="121"/>
      <c r="I39" s="122"/>
    </row>
    <row r="40" spans="6:9" x14ac:dyDescent="0.2">
      <c r="F40" s="120"/>
      <c r="G40" s="121"/>
      <c r="H40" s="121"/>
      <c r="I40" s="122"/>
    </row>
    <row r="41" spans="6:9" x14ac:dyDescent="0.2">
      <c r="F41" s="120"/>
      <c r="G41" s="121"/>
      <c r="H41" s="121"/>
      <c r="I41" s="122"/>
    </row>
    <row r="42" spans="6:9" x14ac:dyDescent="0.2">
      <c r="F42" s="120"/>
      <c r="G42" s="121"/>
      <c r="H42" s="121"/>
      <c r="I42" s="122"/>
    </row>
    <row r="43" spans="6:9" x14ac:dyDescent="0.2">
      <c r="F43" s="120"/>
      <c r="G43" s="121"/>
      <c r="H43" s="121"/>
      <c r="I43" s="122"/>
    </row>
    <row r="44" spans="6:9" x14ac:dyDescent="0.2">
      <c r="F44" s="120"/>
      <c r="G44" s="121"/>
      <c r="H44" s="121"/>
      <c r="I44" s="122"/>
    </row>
    <row r="45" spans="6:9" x14ac:dyDescent="0.2">
      <c r="F45" s="120"/>
      <c r="G45" s="121"/>
      <c r="H45" s="121"/>
      <c r="I45" s="122"/>
    </row>
    <row r="46" spans="6:9" x14ac:dyDescent="0.2">
      <c r="F46" s="120"/>
      <c r="G46" s="121"/>
      <c r="H46" s="121"/>
      <c r="I46" s="122"/>
    </row>
    <row r="47" spans="6:9" x14ac:dyDescent="0.2">
      <c r="F47" s="120"/>
      <c r="G47" s="121"/>
      <c r="H47" s="121"/>
      <c r="I47" s="122"/>
    </row>
    <row r="48" spans="6:9" x14ac:dyDescent="0.2">
      <c r="F48" s="120"/>
      <c r="G48" s="121"/>
      <c r="H48" s="121"/>
      <c r="I48" s="122"/>
    </row>
    <row r="49" spans="6:9" x14ac:dyDescent="0.2">
      <c r="F49" s="120"/>
      <c r="G49" s="121"/>
      <c r="H49" s="121"/>
      <c r="I49" s="122"/>
    </row>
    <row r="50" spans="6:9" x14ac:dyDescent="0.2">
      <c r="F50" s="120"/>
      <c r="G50" s="121"/>
      <c r="H50" s="121"/>
      <c r="I50" s="122"/>
    </row>
    <row r="51" spans="6:9" x14ac:dyDescent="0.2">
      <c r="F51" s="120"/>
      <c r="G51" s="121"/>
      <c r="H51" s="121"/>
      <c r="I51" s="122"/>
    </row>
    <row r="52" spans="6:9" x14ac:dyDescent="0.2">
      <c r="F52" s="120"/>
      <c r="G52" s="121"/>
      <c r="H52" s="121"/>
      <c r="I52" s="122"/>
    </row>
    <row r="53" spans="6:9" x14ac:dyDescent="0.2">
      <c r="F53" s="120"/>
      <c r="G53" s="121"/>
      <c r="H53" s="121"/>
      <c r="I53" s="122"/>
    </row>
    <row r="54" spans="6:9" x14ac:dyDescent="0.2">
      <c r="F54" s="120"/>
      <c r="G54" s="121"/>
      <c r="H54" s="121"/>
      <c r="I54" s="122"/>
    </row>
    <row r="55" spans="6:9" x14ac:dyDescent="0.2">
      <c r="F55" s="120"/>
      <c r="G55" s="121"/>
      <c r="H55" s="121"/>
      <c r="I55" s="122"/>
    </row>
    <row r="56" spans="6:9" x14ac:dyDescent="0.2">
      <c r="F56" s="120"/>
      <c r="G56" s="121"/>
      <c r="H56" s="121"/>
      <c r="I56" s="122"/>
    </row>
    <row r="57" spans="6:9" x14ac:dyDescent="0.2">
      <c r="F57" s="120"/>
      <c r="G57" s="121"/>
      <c r="H57" s="121"/>
      <c r="I57" s="122"/>
    </row>
    <row r="58" spans="6:9" x14ac:dyDescent="0.2">
      <c r="F58" s="120"/>
      <c r="G58" s="121"/>
      <c r="H58" s="121"/>
      <c r="I58" s="122"/>
    </row>
    <row r="59" spans="6:9" x14ac:dyDescent="0.2">
      <c r="F59" s="120"/>
      <c r="G59" s="121"/>
      <c r="H59" s="121"/>
      <c r="I59" s="122"/>
    </row>
    <row r="60" spans="6:9" x14ac:dyDescent="0.2">
      <c r="F60" s="120"/>
      <c r="G60" s="121"/>
      <c r="H60" s="121"/>
      <c r="I60" s="122"/>
    </row>
    <row r="61" spans="6:9" x14ac:dyDescent="0.2">
      <c r="F61" s="120"/>
      <c r="G61" s="121"/>
      <c r="H61" s="121"/>
      <c r="I61" s="122"/>
    </row>
    <row r="62" spans="6:9" x14ac:dyDescent="0.2">
      <c r="F62" s="120"/>
      <c r="G62" s="121"/>
      <c r="H62" s="121"/>
      <c r="I62" s="122"/>
    </row>
    <row r="63" spans="6:9" x14ac:dyDescent="0.2">
      <c r="F63" s="120"/>
      <c r="G63" s="121"/>
      <c r="H63" s="121"/>
      <c r="I63" s="122"/>
    </row>
    <row r="64" spans="6:9" x14ac:dyDescent="0.2">
      <c r="F64" s="120"/>
      <c r="G64" s="121"/>
      <c r="H64" s="121"/>
      <c r="I64" s="122"/>
    </row>
    <row r="65" spans="6:9" x14ac:dyDescent="0.2">
      <c r="F65" s="120"/>
      <c r="G65" s="121"/>
      <c r="H65" s="121"/>
      <c r="I65" s="122"/>
    </row>
    <row r="66" spans="6:9" x14ac:dyDescent="0.2">
      <c r="F66" s="120"/>
      <c r="G66" s="121"/>
      <c r="H66" s="121"/>
      <c r="I66" s="122"/>
    </row>
    <row r="67" spans="6:9" x14ac:dyDescent="0.2">
      <c r="F67" s="120"/>
      <c r="G67" s="121"/>
      <c r="H67" s="121"/>
      <c r="I67" s="122"/>
    </row>
    <row r="68" spans="6:9" x14ac:dyDescent="0.2">
      <c r="F68" s="120"/>
      <c r="G68" s="121"/>
      <c r="H68" s="121"/>
      <c r="I68" s="122"/>
    </row>
    <row r="69" spans="6:9" x14ac:dyDescent="0.2">
      <c r="F69" s="120"/>
      <c r="G69" s="121"/>
      <c r="H69" s="121"/>
      <c r="I69" s="122"/>
    </row>
    <row r="70" spans="6:9" x14ac:dyDescent="0.2">
      <c r="F70" s="120"/>
      <c r="G70" s="121"/>
      <c r="H70" s="121"/>
      <c r="I70" s="122"/>
    </row>
    <row r="71" spans="6:9" x14ac:dyDescent="0.2">
      <c r="F71" s="120"/>
      <c r="G71" s="121"/>
      <c r="H71" s="121"/>
      <c r="I71" s="122"/>
    </row>
    <row r="72" spans="6:9" x14ac:dyDescent="0.2">
      <c r="F72" s="120"/>
      <c r="G72" s="121"/>
      <c r="H72" s="121"/>
      <c r="I72" s="122"/>
    </row>
    <row r="73" spans="6:9" x14ac:dyDescent="0.2">
      <c r="F73" s="120"/>
      <c r="G73" s="121"/>
      <c r="H73" s="121"/>
      <c r="I73" s="122"/>
    </row>
    <row r="74" spans="6:9" x14ac:dyDescent="0.2">
      <c r="F74" s="120"/>
      <c r="G74" s="121"/>
      <c r="H74" s="121"/>
      <c r="I74" s="122"/>
    </row>
    <row r="75" spans="6:9" x14ac:dyDescent="0.2">
      <c r="F75" s="120"/>
      <c r="G75" s="121"/>
      <c r="H75" s="121"/>
      <c r="I75" s="122"/>
    </row>
    <row r="76" spans="6:9" x14ac:dyDescent="0.2">
      <c r="F76" s="120"/>
      <c r="G76" s="121"/>
      <c r="H76" s="121"/>
      <c r="I76" s="122"/>
    </row>
    <row r="77" spans="6:9" x14ac:dyDescent="0.2">
      <c r="F77" s="120"/>
      <c r="G77" s="121"/>
      <c r="H77" s="121"/>
      <c r="I77" s="122"/>
    </row>
    <row r="78" spans="6:9" x14ac:dyDescent="0.2">
      <c r="F78" s="120"/>
      <c r="G78" s="121"/>
      <c r="H78" s="121"/>
      <c r="I78" s="122"/>
    </row>
    <row r="79" spans="6:9" x14ac:dyDescent="0.2">
      <c r="F79" s="120"/>
      <c r="G79" s="121"/>
      <c r="H79" s="121"/>
      <c r="I79" s="122"/>
    </row>
    <row r="80" spans="6:9" x14ac:dyDescent="0.2">
      <c r="F80" s="120"/>
      <c r="G80" s="121"/>
      <c r="H80" s="121"/>
      <c r="I80" s="122"/>
    </row>
  </sheetData>
  <mergeCells count="4">
    <mergeCell ref="A1:B1"/>
    <mergeCell ref="A2:B2"/>
    <mergeCell ref="G2:I2"/>
    <mergeCell ref="H29:I29"/>
  </mergeCells>
  <phoneticPr fontId="0" type="noConversion"/>
  <pageMargins left="0.59055118110236227" right="0.39370078740157483" top="0.98425196850393704" bottom="0.98425196850393704" header="0.51181102362204722" footer="0.51181102362204722"/>
  <pageSetup paperSize="9" orientation="portrait" horizontalDpi="300" verticalDpi="300" r:id="rId1"/>
  <headerFooter alignWithMargins="0">
    <oddFooter>Strana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/>
  <dimension ref="A1:CZ439"/>
  <sheetViews>
    <sheetView showGridLines="0" showZeros="0" tabSelected="1" zoomScaleNormal="100" workbookViewId="0">
      <selection activeCell="M7" sqref="M7"/>
    </sheetView>
  </sheetViews>
  <sheetFormatPr defaultRowHeight="12.75" x14ac:dyDescent="0.2"/>
  <cols>
    <col min="1" max="1" width="3.85546875" style="123" customWidth="1"/>
    <col min="2" max="2" width="12" style="123" customWidth="1"/>
    <col min="3" max="3" width="40.42578125" style="123" customWidth="1"/>
    <col min="4" max="4" width="5.5703125" style="123" customWidth="1"/>
    <col min="5" max="5" width="8.5703125" style="165" customWidth="1"/>
    <col min="6" max="6" width="9.85546875" style="123" customWidth="1"/>
    <col min="7" max="7" width="13.85546875" style="123" customWidth="1"/>
    <col min="8" max="16384" width="9.140625" style="123"/>
  </cols>
  <sheetData>
    <row r="1" spans="1:104" ht="15.75" x14ac:dyDescent="0.25">
      <c r="A1" s="190" t="s">
        <v>550</v>
      </c>
      <c r="B1" s="190"/>
      <c r="C1" s="190"/>
      <c r="D1" s="190"/>
      <c r="E1" s="190"/>
      <c r="F1" s="190"/>
      <c r="G1" s="190"/>
    </row>
    <row r="2" spans="1:104" ht="13.5" thickBot="1" x14ac:dyDescent="0.25">
      <c r="A2" s="124"/>
      <c r="B2" s="125"/>
      <c r="C2" s="126"/>
      <c r="D2" s="126"/>
      <c r="E2" s="127"/>
      <c r="F2" s="126"/>
      <c r="G2" s="126"/>
    </row>
    <row r="3" spans="1:104" ht="13.5" thickTop="1" x14ac:dyDescent="0.2">
      <c r="A3" s="191" t="s">
        <v>5</v>
      </c>
      <c r="B3" s="192"/>
      <c r="C3" s="128" t="str">
        <f>CONCATENATE(cislostavby," ",nazevstavby)</f>
        <v xml:space="preserve"> 201 05 07</v>
      </c>
      <c r="D3" s="129"/>
      <c r="E3" s="130"/>
      <c r="F3" s="131">
        <f>Rekapitulace!H1</f>
        <v>0</v>
      </c>
      <c r="G3" s="132"/>
    </row>
    <row r="4" spans="1:104" ht="13.5" thickBot="1" x14ac:dyDescent="0.25">
      <c r="A4" s="193" t="s">
        <v>1</v>
      </c>
      <c r="B4" s="194"/>
      <c r="C4" s="133" t="str">
        <f>CONCATENATE(cisloobjektu," ",nazevobjektu)</f>
        <v xml:space="preserve"> kostel sv.Archanděla Michaela</v>
      </c>
      <c r="D4" s="134"/>
      <c r="E4" s="195"/>
      <c r="F4" s="195"/>
      <c r="G4" s="196"/>
    </row>
    <row r="5" spans="1:104" ht="13.5" thickTop="1" x14ac:dyDescent="0.2">
      <c r="A5" s="135"/>
      <c r="B5" s="136"/>
      <c r="C5" s="136"/>
      <c r="D5" s="124"/>
      <c r="E5" s="137"/>
      <c r="F5" s="124"/>
      <c r="G5" s="138"/>
    </row>
    <row r="6" spans="1:104" x14ac:dyDescent="0.2">
      <c r="A6" s="139" t="s">
        <v>57</v>
      </c>
      <c r="B6" s="140" t="s">
        <v>58</v>
      </c>
      <c r="C6" s="140" t="s">
        <v>59</v>
      </c>
      <c r="D6" s="140" t="s">
        <v>60</v>
      </c>
      <c r="E6" s="141" t="s">
        <v>61</v>
      </c>
      <c r="F6" s="140" t="s">
        <v>62</v>
      </c>
      <c r="G6" s="142" t="s">
        <v>63</v>
      </c>
    </row>
    <row r="7" spans="1:104" x14ac:dyDescent="0.2">
      <c r="A7" s="143" t="s">
        <v>64</v>
      </c>
      <c r="B7" s="144" t="s">
        <v>69</v>
      </c>
      <c r="C7" s="145" t="s">
        <v>70</v>
      </c>
      <c r="D7" s="146"/>
      <c r="E7" s="147"/>
      <c r="F7" s="147"/>
      <c r="G7" s="148"/>
      <c r="H7" s="149"/>
      <c r="I7" s="149"/>
      <c r="O7" s="150">
        <v>1</v>
      </c>
    </row>
    <row r="8" spans="1:104" ht="22.5" x14ac:dyDescent="0.2">
      <c r="A8" s="151">
        <v>1</v>
      </c>
      <c r="B8" s="152" t="s">
        <v>71</v>
      </c>
      <c r="C8" s="153" t="s">
        <v>72</v>
      </c>
      <c r="D8" s="154" t="s">
        <v>73</v>
      </c>
      <c r="E8" s="155">
        <v>2.8</v>
      </c>
      <c r="F8" s="155">
        <v>0</v>
      </c>
      <c r="G8" s="156">
        <f>E8*F8</f>
        <v>0</v>
      </c>
      <c r="O8" s="150">
        <v>2</v>
      </c>
      <c r="AA8" s="123">
        <v>12</v>
      </c>
      <c r="AB8" s="123">
        <v>0</v>
      </c>
      <c r="AC8" s="123">
        <v>1</v>
      </c>
      <c r="AZ8" s="123">
        <v>1</v>
      </c>
      <c r="BA8" s="123">
        <f>IF(AZ8=1,G8,0)</f>
        <v>0</v>
      </c>
      <c r="BB8" s="123">
        <f>IF(AZ8=2,G8,0)</f>
        <v>0</v>
      </c>
      <c r="BC8" s="123">
        <f>IF(AZ8=3,G8,0)</f>
        <v>0</v>
      </c>
      <c r="BD8" s="123">
        <f>IF(AZ8=4,G8,0)</f>
        <v>0</v>
      </c>
      <c r="BE8" s="123">
        <f>IF(AZ8=5,G8,0)</f>
        <v>0</v>
      </c>
      <c r="CZ8" s="123">
        <v>1.9825200000000001</v>
      </c>
    </row>
    <row r="9" spans="1:104" x14ac:dyDescent="0.2">
      <c r="A9" s="157"/>
      <c r="B9" s="158" t="s">
        <v>66</v>
      </c>
      <c r="C9" s="159" t="str">
        <f>CONCATENATE(B7," ",C7)</f>
        <v>3 Svislé a kompletní konstrukce</v>
      </c>
      <c r="D9" s="157"/>
      <c r="E9" s="160"/>
      <c r="F9" s="160"/>
      <c r="G9" s="161">
        <f>SUM(G7:G8)</f>
        <v>0</v>
      </c>
      <c r="O9" s="150">
        <v>4</v>
      </c>
      <c r="BA9" s="162">
        <f>SUM(BA7:BA8)</f>
        <v>0</v>
      </c>
      <c r="BB9" s="162">
        <f>SUM(BB7:BB8)</f>
        <v>0</v>
      </c>
      <c r="BC9" s="162">
        <f>SUM(BC7:BC8)</f>
        <v>0</v>
      </c>
      <c r="BD9" s="162">
        <f>SUM(BD7:BD8)</f>
        <v>0</v>
      </c>
      <c r="BE9" s="162">
        <f>SUM(BE7:BE8)</f>
        <v>0</v>
      </c>
    </row>
    <row r="10" spans="1:104" x14ac:dyDescent="0.2">
      <c r="A10" s="143" t="s">
        <v>64</v>
      </c>
      <c r="B10" s="144" t="s">
        <v>74</v>
      </c>
      <c r="C10" s="145" t="s">
        <v>75</v>
      </c>
      <c r="D10" s="146"/>
      <c r="E10" s="147"/>
      <c r="F10" s="147"/>
      <c r="G10" s="148"/>
      <c r="H10" s="149"/>
      <c r="I10" s="149"/>
      <c r="O10" s="150">
        <v>1</v>
      </c>
    </row>
    <row r="11" spans="1:104" ht="22.5" x14ac:dyDescent="0.2">
      <c r="A11" s="151">
        <v>2</v>
      </c>
      <c r="B11" s="152" t="s">
        <v>76</v>
      </c>
      <c r="C11" s="153" t="s">
        <v>77</v>
      </c>
      <c r="D11" s="154" t="s">
        <v>78</v>
      </c>
      <c r="E11" s="155">
        <v>624</v>
      </c>
      <c r="F11" s="155">
        <v>0</v>
      </c>
      <c r="G11" s="156">
        <f t="shared" ref="G11:G22" si="0">E11*F11</f>
        <v>0</v>
      </c>
      <c r="O11" s="150">
        <v>2</v>
      </c>
      <c r="AA11" s="123">
        <v>12</v>
      </c>
      <c r="AB11" s="123">
        <v>0</v>
      </c>
      <c r="AC11" s="123">
        <v>2</v>
      </c>
      <c r="AZ11" s="123">
        <v>1</v>
      </c>
      <c r="BA11" s="123">
        <f t="shared" ref="BA11:BA22" si="1">IF(AZ11=1,G11,0)</f>
        <v>0</v>
      </c>
      <c r="BB11" s="123">
        <f t="shared" ref="BB11:BB22" si="2">IF(AZ11=2,G11,0)</f>
        <v>0</v>
      </c>
      <c r="BC11" s="123">
        <f t="shared" ref="BC11:BC22" si="3">IF(AZ11=3,G11,0)</f>
        <v>0</v>
      </c>
      <c r="BD11" s="123">
        <f t="shared" ref="BD11:BD22" si="4">IF(AZ11=4,G11,0)</f>
        <v>0</v>
      </c>
      <c r="BE11" s="123">
        <f t="shared" ref="BE11:BE22" si="5">IF(AZ11=5,G11,0)</f>
        <v>0</v>
      </c>
      <c r="CZ11" s="123">
        <v>1.8380000000000001E-2</v>
      </c>
    </row>
    <row r="12" spans="1:104" ht="22.5" x14ac:dyDescent="0.2">
      <c r="A12" s="151">
        <v>3</v>
      </c>
      <c r="B12" s="152" t="s">
        <v>79</v>
      </c>
      <c r="C12" s="153" t="s">
        <v>80</v>
      </c>
      <c r="D12" s="154" t="s">
        <v>78</v>
      </c>
      <c r="E12" s="155">
        <v>100</v>
      </c>
      <c r="F12" s="155">
        <v>0</v>
      </c>
      <c r="G12" s="156">
        <f t="shared" si="0"/>
        <v>0</v>
      </c>
      <c r="O12" s="150">
        <v>2</v>
      </c>
      <c r="AA12" s="123">
        <v>12</v>
      </c>
      <c r="AB12" s="123">
        <v>0</v>
      </c>
      <c r="AC12" s="123">
        <v>3</v>
      </c>
      <c r="AZ12" s="123">
        <v>1</v>
      </c>
      <c r="BA12" s="123">
        <f t="shared" si="1"/>
        <v>0</v>
      </c>
      <c r="BB12" s="123">
        <f t="shared" si="2"/>
        <v>0</v>
      </c>
      <c r="BC12" s="123">
        <f t="shared" si="3"/>
        <v>0</v>
      </c>
      <c r="BD12" s="123">
        <f t="shared" si="4"/>
        <v>0</v>
      </c>
      <c r="BE12" s="123">
        <f t="shared" si="5"/>
        <v>0</v>
      </c>
      <c r="CZ12" s="123">
        <v>1.8380000000000001E-2</v>
      </c>
    </row>
    <row r="13" spans="1:104" ht="22.5" x14ac:dyDescent="0.2">
      <c r="A13" s="151">
        <v>4</v>
      </c>
      <c r="B13" s="152" t="s">
        <v>81</v>
      </c>
      <c r="C13" s="153" t="s">
        <v>82</v>
      </c>
      <c r="D13" s="154" t="s">
        <v>78</v>
      </c>
      <c r="E13" s="155">
        <v>200</v>
      </c>
      <c r="F13" s="155">
        <v>0</v>
      </c>
      <c r="G13" s="156">
        <f t="shared" si="0"/>
        <v>0</v>
      </c>
      <c r="O13" s="150">
        <v>2</v>
      </c>
      <c r="AA13" s="123">
        <v>12</v>
      </c>
      <c r="AB13" s="123">
        <v>0</v>
      </c>
      <c r="AC13" s="123">
        <v>4</v>
      </c>
      <c r="AZ13" s="123">
        <v>1</v>
      </c>
      <c r="BA13" s="123">
        <f t="shared" si="1"/>
        <v>0</v>
      </c>
      <c r="BB13" s="123">
        <f t="shared" si="2"/>
        <v>0</v>
      </c>
      <c r="BC13" s="123">
        <f t="shared" si="3"/>
        <v>0</v>
      </c>
      <c r="BD13" s="123">
        <f t="shared" si="4"/>
        <v>0</v>
      </c>
      <c r="BE13" s="123">
        <f t="shared" si="5"/>
        <v>0</v>
      </c>
      <c r="CZ13" s="123">
        <v>8.4999999999999995E-4</v>
      </c>
    </row>
    <row r="14" spans="1:104" ht="22.5" x14ac:dyDescent="0.2">
      <c r="A14" s="151">
        <v>5</v>
      </c>
      <c r="B14" s="152" t="s">
        <v>83</v>
      </c>
      <c r="C14" s="153" t="s">
        <v>84</v>
      </c>
      <c r="D14" s="154" t="s">
        <v>78</v>
      </c>
      <c r="E14" s="155">
        <v>100</v>
      </c>
      <c r="F14" s="155">
        <v>0</v>
      </c>
      <c r="G14" s="156">
        <f t="shared" si="0"/>
        <v>0</v>
      </c>
      <c r="O14" s="150">
        <v>2</v>
      </c>
      <c r="AA14" s="123">
        <v>12</v>
      </c>
      <c r="AB14" s="123">
        <v>0</v>
      </c>
      <c r="AC14" s="123">
        <v>5</v>
      </c>
      <c r="AZ14" s="123">
        <v>1</v>
      </c>
      <c r="BA14" s="123">
        <f t="shared" si="1"/>
        <v>0</v>
      </c>
      <c r="BB14" s="123">
        <f t="shared" si="2"/>
        <v>0</v>
      </c>
      <c r="BC14" s="123">
        <f t="shared" si="3"/>
        <v>0</v>
      </c>
      <c r="BD14" s="123">
        <f t="shared" si="4"/>
        <v>0</v>
      </c>
      <c r="BE14" s="123">
        <f t="shared" si="5"/>
        <v>0</v>
      </c>
      <c r="CZ14" s="123">
        <v>0</v>
      </c>
    </row>
    <row r="15" spans="1:104" x14ac:dyDescent="0.2">
      <c r="A15" s="151">
        <v>6</v>
      </c>
      <c r="B15" s="152" t="s">
        <v>85</v>
      </c>
      <c r="C15" s="153" t="s">
        <v>86</v>
      </c>
      <c r="D15" s="154" t="s">
        <v>78</v>
      </c>
      <c r="E15" s="155">
        <v>1872</v>
      </c>
      <c r="F15" s="155">
        <v>0</v>
      </c>
      <c r="G15" s="156">
        <f t="shared" si="0"/>
        <v>0</v>
      </c>
      <c r="O15" s="150">
        <v>2</v>
      </c>
      <c r="AA15" s="123">
        <v>12</v>
      </c>
      <c r="AB15" s="123">
        <v>0</v>
      </c>
      <c r="AC15" s="123">
        <v>6</v>
      </c>
      <c r="AZ15" s="123">
        <v>1</v>
      </c>
      <c r="BA15" s="123">
        <f t="shared" si="1"/>
        <v>0</v>
      </c>
      <c r="BB15" s="123">
        <f t="shared" si="2"/>
        <v>0</v>
      </c>
      <c r="BC15" s="123">
        <f t="shared" si="3"/>
        <v>0</v>
      </c>
      <c r="BD15" s="123">
        <f t="shared" si="4"/>
        <v>0</v>
      </c>
      <c r="BE15" s="123">
        <f t="shared" si="5"/>
        <v>0</v>
      </c>
      <c r="CZ15" s="123">
        <v>2.7E-4</v>
      </c>
    </row>
    <row r="16" spans="1:104" ht="22.5" x14ac:dyDescent="0.2">
      <c r="A16" s="151">
        <v>7</v>
      </c>
      <c r="B16" s="152" t="s">
        <v>87</v>
      </c>
      <c r="C16" s="153" t="s">
        <v>88</v>
      </c>
      <c r="D16" s="154" t="s">
        <v>78</v>
      </c>
      <c r="E16" s="155">
        <v>570</v>
      </c>
      <c r="F16" s="155">
        <v>0</v>
      </c>
      <c r="G16" s="156">
        <f t="shared" si="0"/>
        <v>0</v>
      </c>
      <c r="O16" s="150">
        <v>2</v>
      </c>
      <c r="AA16" s="123">
        <v>12</v>
      </c>
      <c r="AB16" s="123">
        <v>0</v>
      </c>
      <c r="AC16" s="123">
        <v>7</v>
      </c>
      <c r="AZ16" s="123">
        <v>1</v>
      </c>
      <c r="BA16" s="123">
        <f t="shared" si="1"/>
        <v>0</v>
      </c>
      <c r="BB16" s="123">
        <f t="shared" si="2"/>
        <v>0</v>
      </c>
      <c r="BC16" s="123">
        <f t="shared" si="3"/>
        <v>0</v>
      </c>
      <c r="BD16" s="123">
        <f t="shared" si="4"/>
        <v>0</v>
      </c>
      <c r="BE16" s="123">
        <f t="shared" si="5"/>
        <v>0</v>
      </c>
      <c r="CZ16" s="123">
        <v>1.8380000000000001E-2</v>
      </c>
    </row>
    <row r="17" spans="1:104" x14ac:dyDescent="0.2">
      <c r="A17" s="151">
        <v>8</v>
      </c>
      <c r="B17" s="152" t="s">
        <v>89</v>
      </c>
      <c r="C17" s="153" t="s">
        <v>90</v>
      </c>
      <c r="D17" s="154" t="s">
        <v>78</v>
      </c>
      <c r="E17" s="155">
        <v>1710</v>
      </c>
      <c r="F17" s="155">
        <v>0</v>
      </c>
      <c r="G17" s="156">
        <f t="shared" si="0"/>
        <v>0</v>
      </c>
      <c r="O17" s="150">
        <v>2</v>
      </c>
      <c r="AA17" s="123">
        <v>12</v>
      </c>
      <c r="AB17" s="123">
        <v>0</v>
      </c>
      <c r="AC17" s="123">
        <v>8</v>
      </c>
      <c r="AZ17" s="123">
        <v>1</v>
      </c>
      <c r="BA17" s="123">
        <f t="shared" si="1"/>
        <v>0</v>
      </c>
      <c r="BB17" s="123">
        <f t="shared" si="2"/>
        <v>0</v>
      </c>
      <c r="BC17" s="123">
        <f t="shared" si="3"/>
        <v>0</v>
      </c>
      <c r="BD17" s="123">
        <f t="shared" si="4"/>
        <v>0</v>
      </c>
      <c r="BE17" s="123">
        <f t="shared" si="5"/>
        <v>0</v>
      </c>
      <c r="CZ17" s="123">
        <v>2.9999999999999997E-4</v>
      </c>
    </row>
    <row r="18" spans="1:104" x14ac:dyDescent="0.2">
      <c r="A18" s="151">
        <v>9</v>
      </c>
      <c r="B18" s="152" t="s">
        <v>91</v>
      </c>
      <c r="C18" s="153" t="s">
        <v>92</v>
      </c>
      <c r="D18" s="154" t="s">
        <v>78</v>
      </c>
      <c r="E18" s="155">
        <v>624</v>
      </c>
      <c r="F18" s="155">
        <v>0</v>
      </c>
      <c r="G18" s="156">
        <f t="shared" si="0"/>
        <v>0</v>
      </c>
      <c r="O18" s="150">
        <v>2</v>
      </c>
      <c r="AA18" s="123">
        <v>12</v>
      </c>
      <c r="AB18" s="123">
        <v>0</v>
      </c>
      <c r="AC18" s="123">
        <v>9</v>
      </c>
      <c r="AZ18" s="123">
        <v>1</v>
      </c>
      <c r="BA18" s="123">
        <f t="shared" si="1"/>
        <v>0</v>
      </c>
      <c r="BB18" s="123">
        <f t="shared" si="2"/>
        <v>0</v>
      </c>
      <c r="BC18" s="123">
        <f t="shared" si="3"/>
        <v>0</v>
      </c>
      <c r="BD18" s="123">
        <f t="shared" si="4"/>
        <v>0</v>
      </c>
      <c r="BE18" s="123">
        <f t="shared" si="5"/>
        <v>0</v>
      </c>
      <c r="CZ18" s="123">
        <v>0</v>
      </c>
    </row>
    <row r="19" spans="1:104" x14ac:dyDescent="0.2">
      <c r="A19" s="151">
        <v>10</v>
      </c>
      <c r="B19" s="152" t="s">
        <v>83</v>
      </c>
      <c r="C19" s="153" t="s">
        <v>93</v>
      </c>
      <c r="D19" s="154" t="s">
        <v>78</v>
      </c>
      <c r="E19" s="155">
        <v>570</v>
      </c>
      <c r="F19" s="155">
        <v>0</v>
      </c>
      <c r="G19" s="156">
        <f t="shared" si="0"/>
        <v>0</v>
      </c>
      <c r="O19" s="150">
        <v>2</v>
      </c>
      <c r="AA19" s="123">
        <v>12</v>
      </c>
      <c r="AB19" s="123">
        <v>0</v>
      </c>
      <c r="AC19" s="123">
        <v>10</v>
      </c>
      <c r="AZ19" s="123">
        <v>1</v>
      </c>
      <c r="BA19" s="123">
        <f t="shared" si="1"/>
        <v>0</v>
      </c>
      <c r="BB19" s="123">
        <f t="shared" si="2"/>
        <v>0</v>
      </c>
      <c r="BC19" s="123">
        <f t="shared" si="3"/>
        <v>0</v>
      </c>
      <c r="BD19" s="123">
        <f t="shared" si="4"/>
        <v>0</v>
      </c>
      <c r="BE19" s="123">
        <f t="shared" si="5"/>
        <v>0</v>
      </c>
      <c r="CZ19" s="123">
        <v>0</v>
      </c>
    </row>
    <row r="20" spans="1:104" ht="22.5" x14ac:dyDescent="0.2">
      <c r="A20" s="151">
        <v>11</v>
      </c>
      <c r="B20" s="152" t="s">
        <v>94</v>
      </c>
      <c r="C20" s="153" t="s">
        <v>95</v>
      </c>
      <c r="D20" s="154" t="s">
        <v>78</v>
      </c>
      <c r="E20" s="155">
        <v>270</v>
      </c>
      <c r="F20" s="155">
        <v>0</v>
      </c>
      <c r="G20" s="156">
        <f t="shared" si="0"/>
        <v>0</v>
      </c>
      <c r="O20" s="150">
        <v>2</v>
      </c>
      <c r="AA20" s="123">
        <v>12</v>
      </c>
      <c r="AB20" s="123">
        <v>0</v>
      </c>
      <c r="AC20" s="123">
        <v>11</v>
      </c>
      <c r="AZ20" s="123">
        <v>1</v>
      </c>
      <c r="BA20" s="123">
        <f t="shared" si="1"/>
        <v>0</v>
      </c>
      <c r="BB20" s="123">
        <f t="shared" si="2"/>
        <v>0</v>
      </c>
      <c r="BC20" s="123">
        <f t="shared" si="3"/>
        <v>0</v>
      </c>
      <c r="BD20" s="123">
        <f t="shared" si="4"/>
        <v>0</v>
      </c>
      <c r="BE20" s="123">
        <f t="shared" si="5"/>
        <v>0</v>
      </c>
      <c r="CZ20" s="123">
        <v>3.3079999999999998E-2</v>
      </c>
    </row>
    <row r="21" spans="1:104" ht="22.5" x14ac:dyDescent="0.2">
      <c r="A21" s="151">
        <v>12</v>
      </c>
      <c r="B21" s="152" t="s">
        <v>96</v>
      </c>
      <c r="C21" s="153" t="s">
        <v>97</v>
      </c>
      <c r="D21" s="154" t="s">
        <v>78</v>
      </c>
      <c r="E21" s="155">
        <v>540</v>
      </c>
      <c r="F21" s="155">
        <v>0</v>
      </c>
      <c r="G21" s="156">
        <f t="shared" si="0"/>
        <v>0</v>
      </c>
      <c r="O21" s="150">
        <v>2</v>
      </c>
      <c r="AA21" s="123">
        <v>12</v>
      </c>
      <c r="AB21" s="123">
        <v>0</v>
      </c>
      <c r="AC21" s="123">
        <v>12</v>
      </c>
      <c r="AZ21" s="123">
        <v>1</v>
      </c>
      <c r="BA21" s="123">
        <f t="shared" si="1"/>
        <v>0</v>
      </c>
      <c r="BB21" s="123">
        <f t="shared" si="2"/>
        <v>0</v>
      </c>
      <c r="BC21" s="123">
        <f t="shared" si="3"/>
        <v>0</v>
      </c>
      <c r="BD21" s="123">
        <f t="shared" si="4"/>
        <v>0</v>
      </c>
      <c r="BE21" s="123">
        <f t="shared" si="5"/>
        <v>0</v>
      </c>
      <c r="CZ21" s="123">
        <v>0</v>
      </c>
    </row>
    <row r="22" spans="1:104" x14ac:dyDescent="0.2">
      <c r="A22" s="151">
        <v>13</v>
      </c>
      <c r="B22" s="152" t="s">
        <v>98</v>
      </c>
      <c r="C22" s="153" t="s">
        <v>99</v>
      </c>
      <c r="D22" s="154" t="s">
        <v>100</v>
      </c>
      <c r="E22" s="155">
        <v>20</v>
      </c>
      <c r="F22" s="155">
        <v>0</v>
      </c>
      <c r="G22" s="156">
        <f t="shared" si="0"/>
        <v>0</v>
      </c>
      <c r="O22" s="150">
        <v>2</v>
      </c>
      <c r="AA22" s="123">
        <v>12</v>
      </c>
      <c r="AB22" s="123">
        <v>0</v>
      </c>
      <c r="AC22" s="123">
        <v>13</v>
      </c>
      <c r="AZ22" s="123">
        <v>1</v>
      </c>
      <c r="BA22" s="123">
        <f t="shared" si="1"/>
        <v>0</v>
      </c>
      <c r="BB22" s="123">
        <f t="shared" si="2"/>
        <v>0</v>
      </c>
      <c r="BC22" s="123">
        <f t="shared" si="3"/>
        <v>0</v>
      </c>
      <c r="BD22" s="123">
        <f t="shared" si="4"/>
        <v>0</v>
      </c>
      <c r="BE22" s="123">
        <f t="shared" si="5"/>
        <v>0</v>
      </c>
      <c r="CZ22" s="123">
        <v>0</v>
      </c>
    </row>
    <row r="23" spans="1:104" x14ac:dyDescent="0.2">
      <c r="A23" s="157"/>
      <c r="B23" s="158" t="s">
        <v>66</v>
      </c>
      <c r="C23" s="159" t="str">
        <f>CONCATENATE(B10," ",C10)</f>
        <v>94 Lešení a stavební výtahy</v>
      </c>
      <c r="D23" s="157"/>
      <c r="E23" s="160"/>
      <c r="F23" s="160"/>
      <c r="G23" s="161">
        <f>SUM(G10:G22)</f>
        <v>0</v>
      </c>
      <c r="O23" s="150">
        <v>4</v>
      </c>
      <c r="BA23" s="162">
        <f>SUM(BA10:BA22)</f>
        <v>0</v>
      </c>
      <c r="BB23" s="162">
        <f>SUM(BB10:BB22)</f>
        <v>0</v>
      </c>
      <c r="BC23" s="162">
        <f>SUM(BC10:BC22)</f>
        <v>0</v>
      </c>
      <c r="BD23" s="162">
        <f>SUM(BD10:BD22)</f>
        <v>0</v>
      </c>
      <c r="BE23" s="162">
        <f>SUM(BE10:BE22)</f>
        <v>0</v>
      </c>
    </row>
    <row r="24" spans="1:104" x14ac:dyDescent="0.2">
      <c r="A24" s="143" t="s">
        <v>64</v>
      </c>
      <c r="B24" s="144" t="s">
        <v>101</v>
      </c>
      <c r="C24" s="145" t="s">
        <v>102</v>
      </c>
      <c r="D24" s="146"/>
      <c r="E24" s="147"/>
      <c r="F24" s="147"/>
      <c r="G24" s="148"/>
      <c r="H24" s="149"/>
      <c r="I24" s="149"/>
      <c r="O24" s="150">
        <v>1</v>
      </c>
    </row>
    <row r="25" spans="1:104" ht="22.5" x14ac:dyDescent="0.2">
      <c r="A25" s="151">
        <v>14</v>
      </c>
      <c r="B25" s="152" t="s">
        <v>103</v>
      </c>
      <c r="C25" s="153" t="s">
        <v>104</v>
      </c>
      <c r="D25" s="154" t="s">
        <v>78</v>
      </c>
      <c r="E25" s="155">
        <v>440</v>
      </c>
      <c r="F25" s="155">
        <v>0</v>
      </c>
      <c r="G25" s="156">
        <f>E25*F25</f>
        <v>0</v>
      </c>
      <c r="O25" s="150">
        <v>2</v>
      </c>
      <c r="AA25" s="123">
        <v>12</v>
      </c>
      <c r="AB25" s="123">
        <v>0</v>
      </c>
      <c r="AC25" s="123">
        <v>14</v>
      </c>
      <c r="AZ25" s="123">
        <v>1</v>
      </c>
      <c r="BA25" s="123">
        <f>IF(AZ25=1,G25,0)</f>
        <v>0</v>
      </c>
      <c r="BB25" s="123">
        <f>IF(AZ25=2,G25,0)</f>
        <v>0</v>
      </c>
      <c r="BC25" s="123">
        <f>IF(AZ25=3,G25,0)</f>
        <v>0</v>
      </c>
      <c r="BD25" s="123">
        <f>IF(AZ25=4,G25,0)</f>
        <v>0</v>
      </c>
      <c r="BE25" s="123">
        <f>IF(AZ25=5,G25,0)</f>
        <v>0</v>
      </c>
      <c r="CZ25" s="123">
        <v>5</v>
      </c>
    </row>
    <row r="26" spans="1:104" x14ac:dyDescent="0.2">
      <c r="A26" s="151">
        <v>15</v>
      </c>
      <c r="B26" s="152" t="s">
        <v>105</v>
      </c>
      <c r="C26" s="153" t="s">
        <v>106</v>
      </c>
      <c r="D26" s="154" t="s">
        <v>107</v>
      </c>
      <c r="E26" s="155">
        <v>5</v>
      </c>
      <c r="F26" s="155">
        <v>0</v>
      </c>
      <c r="G26" s="156">
        <f>E26*F26</f>
        <v>0</v>
      </c>
      <c r="O26" s="150">
        <v>2</v>
      </c>
      <c r="AA26" s="123">
        <v>12</v>
      </c>
      <c r="AB26" s="123">
        <v>0</v>
      </c>
      <c r="AC26" s="123">
        <v>15</v>
      </c>
      <c r="AZ26" s="123">
        <v>1</v>
      </c>
      <c r="BA26" s="123">
        <f>IF(AZ26=1,G26,0)</f>
        <v>0</v>
      </c>
      <c r="BB26" s="123">
        <f>IF(AZ26=2,G26,0)</f>
        <v>0</v>
      </c>
      <c r="BC26" s="123">
        <f>IF(AZ26=3,G26,0)</f>
        <v>0</v>
      </c>
      <c r="BD26" s="123">
        <f>IF(AZ26=4,G26,0)</f>
        <v>0</v>
      </c>
      <c r="BE26" s="123">
        <f>IF(AZ26=5,G26,0)</f>
        <v>0</v>
      </c>
      <c r="CZ26" s="123">
        <v>0</v>
      </c>
    </row>
    <row r="27" spans="1:104" x14ac:dyDescent="0.2">
      <c r="A27" s="157"/>
      <c r="B27" s="158" t="s">
        <v>66</v>
      </c>
      <c r="C27" s="159" t="str">
        <f>CONCATENATE(B24," ",C24)</f>
        <v>95 Dokončovací kce na pozem.stav.</v>
      </c>
      <c r="D27" s="157"/>
      <c r="E27" s="160"/>
      <c r="F27" s="160"/>
      <c r="G27" s="161">
        <f>SUM(G24:G26)</f>
        <v>0</v>
      </c>
      <c r="O27" s="150">
        <v>4</v>
      </c>
      <c r="BA27" s="162">
        <f>SUM(BA24:BA26)</f>
        <v>0</v>
      </c>
      <c r="BB27" s="162">
        <f>SUM(BB24:BB26)</f>
        <v>0</v>
      </c>
      <c r="BC27" s="162">
        <f>SUM(BC24:BC26)</f>
        <v>0</v>
      </c>
      <c r="BD27" s="162">
        <f>SUM(BD24:BD26)</f>
        <v>0</v>
      </c>
      <c r="BE27" s="162">
        <f>SUM(BE24:BE26)</f>
        <v>0</v>
      </c>
    </row>
    <row r="28" spans="1:104" x14ac:dyDescent="0.2">
      <c r="A28" s="143" t="s">
        <v>64</v>
      </c>
      <c r="B28" s="144" t="s">
        <v>108</v>
      </c>
      <c r="C28" s="145" t="s">
        <v>109</v>
      </c>
      <c r="D28" s="146"/>
      <c r="E28" s="147"/>
      <c r="F28" s="147"/>
      <c r="G28" s="148"/>
      <c r="H28" s="149"/>
      <c r="I28" s="149"/>
      <c r="O28" s="150">
        <v>1</v>
      </c>
    </row>
    <row r="29" spans="1:104" ht="22.5" x14ac:dyDescent="0.2">
      <c r="A29" s="151">
        <v>16</v>
      </c>
      <c r="B29" s="152" t="s">
        <v>110</v>
      </c>
      <c r="C29" s="153" t="s">
        <v>111</v>
      </c>
      <c r="D29" s="154" t="s">
        <v>73</v>
      </c>
      <c r="E29" s="155">
        <v>4.2</v>
      </c>
      <c r="F29" s="155">
        <v>0</v>
      </c>
      <c r="G29" s="156">
        <f>E29*F29</f>
        <v>0</v>
      </c>
      <c r="O29" s="150">
        <v>2</v>
      </c>
      <c r="AA29" s="123">
        <v>12</v>
      </c>
      <c r="AB29" s="123">
        <v>0</v>
      </c>
      <c r="AC29" s="123">
        <v>16</v>
      </c>
      <c r="AZ29" s="123">
        <v>1</v>
      </c>
      <c r="BA29" s="123">
        <f>IF(AZ29=1,G29,0)</f>
        <v>0</v>
      </c>
      <c r="BB29" s="123">
        <f>IF(AZ29=2,G29,0)</f>
        <v>0</v>
      </c>
      <c r="BC29" s="123">
        <f>IF(AZ29=3,G29,0)</f>
        <v>0</v>
      </c>
      <c r="BD29" s="123">
        <f>IF(AZ29=4,G29,0)</f>
        <v>0</v>
      </c>
      <c r="BE29" s="123">
        <f>IF(AZ29=5,G29,0)</f>
        <v>0</v>
      </c>
      <c r="CZ29" s="123">
        <v>0</v>
      </c>
    </row>
    <row r="30" spans="1:104" x14ac:dyDescent="0.2">
      <c r="A30" s="157"/>
      <c r="B30" s="158" t="s">
        <v>66</v>
      </c>
      <c r="C30" s="159" t="str">
        <f>CONCATENATE(B28," ",C28)</f>
        <v>96 Bourání konstrukcí</v>
      </c>
      <c r="D30" s="157"/>
      <c r="E30" s="160"/>
      <c r="F30" s="160"/>
      <c r="G30" s="161">
        <f>SUM(G28:G29)</f>
        <v>0</v>
      </c>
      <c r="O30" s="150">
        <v>4</v>
      </c>
      <c r="BA30" s="162">
        <f>SUM(BA28:BA29)</f>
        <v>0</v>
      </c>
      <c r="BB30" s="162">
        <f>SUM(BB28:BB29)</f>
        <v>0</v>
      </c>
      <c r="BC30" s="162">
        <f>SUM(BC28:BC29)</f>
        <v>0</v>
      </c>
      <c r="BD30" s="162">
        <f>SUM(BD28:BD29)</f>
        <v>0</v>
      </c>
      <c r="BE30" s="162">
        <f>SUM(BE28:BE29)</f>
        <v>0</v>
      </c>
    </row>
    <row r="31" spans="1:104" x14ac:dyDescent="0.2">
      <c r="A31" s="143" t="s">
        <v>64</v>
      </c>
      <c r="B31" s="144" t="s">
        <v>112</v>
      </c>
      <c r="C31" s="145" t="s">
        <v>113</v>
      </c>
      <c r="D31" s="146"/>
      <c r="E31" s="147"/>
      <c r="F31" s="147"/>
      <c r="G31" s="148"/>
      <c r="H31" s="149"/>
      <c r="I31" s="149"/>
      <c r="O31" s="150">
        <v>1</v>
      </c>
    </row>
    <row r="32" spans="1:104" x14ac:dyDescent="0.2">
      <c r="A32" s="151">
        <v>17</v>
      </c>
      <c r="B32" s="152" t="s">
        <v>114</v>
      </c>
      <c r="C32" s="153" t="s">
        <v>115</v>
      </c>
      <c r="D32" s="154" t="s">
        <v>107</v>
      </c>
      <c r="E32" s="155">
        <v>20</v>
      </c>
      <c r="F32" s="155">
        <v>0</v>
      </c>
      <c r="G32" s="156">
        <f>E32*F32</f>
        <v>0</v>
      </c>
      <c r="O32" s="150">
        <v>2</v>
      </c>
      <c r="AA32" s="123">
        <v>12</v>
      </c>
      <c r="AB32" s="123">
        <v>0</v>
      </c>
      <c r="AC32" s="123">
        <v>17</v>
      </c>
      <c r="AZ32" s="123">
        <v>1</v>
      </c>
      <c r="BA32" s="123">
        <f>IF(AZ32=1,G32,0)</f>
        <v>0</v>
      </c>
      <c r="BB32" s="123">
        <f>IF(AZ32=2,G32,0)</f>
        <v>0</v>
      </c>
      <c r="BC32" s="123">
        <f>IF(AZ32=3,G32,0)</f>
        <v>0</v>
      </c>
      <c r="BD32" s="123">
        <f>IF(AZ32=4,G32,0)</f>
        <v>0</v>
      </c>
      <c r="BE32" s="123">
        <f>IF(AZ32=5,G32,0)</f>
        <v>0</v>
      </c>
      <c r="CZ32" s="123">
        <v>0</v>
      </c>
    </row>
    <row r="33" spans="1:104" x14ac:dyDescent="0.2">
      <c r="A33" s="151">
        <v>18</v>
      </c>
      <c r="B33" s="152" t="s">
        <v>116</v>
      </c>
      <c r="C33" s="153" t="s">
        <v>117</v>
      </c>
      <c r="D33" s="154" t="s">
        <v>107</v>
      </c>
      <c r="E33" s="155">
        <v>60</v>
      </c>
      <c r="F33" s="155">
        <v>0</v>
      </c>
      <c r="G33" s="156">
        <f>E33*F33</f>
        <v>0</v>
      </c>
      <c r="O33" s="150">
        <v>2</v>
      </c>
      <c r="AA33" s="123">
        <v>12</v>
      </c>
      <c r="AB33" s="123">
        <v>0</v>
      </c>
      <c r="AC33" s="123">
        <v>18</v>
      </c>
      <c r="AZ33" s="123">
        <v>1</v>
      </c>
      <c r="BA33" s="123">
        <f>IF(AZ33=1,G33,0)</f>
        <v>0</v>
      </c>
      <c r="BB33" s="123">
        <f>IF(AZ33=2,G33,0)</f>
        <v>0</v>
      </c>
      <c r="BC33" s="123">
        <f>IF(AZ33=3,G33,0)</f>
        <v>0</v>
      </c>
      <c r="BD33" s="123">
        <f>IF(AZ33=4,G33,0)</f>
        <v>0</v>
      </c>
      <c r="BE33" s="123">
        <f>IF(AZ33=5,G33,0)</f>
        <v>0</v>
      </c>
      <c r="CZ33" s="123">
        <v>0</v>
      </c>
    </row>
    <row r="34" spans="1:104" x14ac:dyDescent="0.2">
      <c r="A34" s="151">
        <v>19</v>
      </c>
      <c r="B34" s="152" t="s">
        <v>118</v>
      </c>
      <c r="C34" s="153" t="s">
        <v>119</v>
      </c>
      <c r="D34" s="154" t="s">
        <v>107</v>
      </c>
      <c r="E34" s="155">
        <v>18</v>
      </c>
      <c r="F34" s="155">
        <v>0</v>
      </c>
      <c r="G34" s="156">
        <f>E34*F34</f>
        <v>0</v>
      </c>
      <c r="O34" s="150">
        <v>2</v>
      </c>
      <c r="AA34" s="123">
        <v>12</v>
      </c>
      <c r="AB34" s="123">
        <v>0</v>
      </c>
      <c r="AC34" s="123">
        <v>19</v>
      </c>
      <c r="AZ34" s="123">
        <v>1</v>
      </c>
      <c r="BA34" s="123">
        <f>IF(AZ34=1,G34,0)</f>
        <v>0</v>
      </c>
      <c r="BB34" s="123">
        <f>IF(AZ34=2,G34,0)</f>
        <v>0</v>
      </c>
      <c r="BC34" s="123">
        <f>IF(AZ34=3,G34,0)</f>
        <v>0</v>
      </c>
      <c r="BD34" s="123">
        <f>IF(AZ34=4,G34,0)</f>
        <v>0</v>
      </c>
      <c r="BE34" s="123">
        <f>IF(AZ34=5,G34,0)</f>
        <v>0</v>
      </c>
      <c r="CZ34" s="123">
        <v>0</v>
      </c>
    </row>
    <row r="35" spans="1:104" ht="22.5" x14ac:dyDescent="0.2">
      <c r="A35" s="151">
        <v>20</v>
      </c>
      <c r="B35" s="152" t="s">
        <v>118</v>
      </c>
      <c r="C35" s="153" t="s">
        <v>120</v>
      </c>
      <c r="D35" s="154" t="s">
        <v>107</v>
      </c>
      <c r="E35" s="155">
        <v>2</v>
      </c>
      <c r="F35" s="155">
        <v>0</v>
      </c>
      <c r="G35" s="156">
        <f>E35*F35</f>
        <v>0</v>
      </c>
      <c r="O35" s="150">
        <v>2</v>
      </c>
      <c r="AA35" s="123">
        <v>12</v>
      </c>
      <c r="AB35" s="123">
        <v>0</v>
      </c>
      <c r="AC35" s="123">
        <v>20</v>
      </c>
      <c r="AZ35" s="123">
        <v>1</v>
      </c>
      <c r="BA35" s="123">
        <f>IF(AZ35=1,G35,0)</f>
        <v>0</v>
      </c>
      <c r="BB35" s="123">
        <f>IF(AZ35=2,G35,0)</f>
        <v>0</v>
      </c>
      <c r="BC35" s="123">
        <f>IF(AZ35=3,G35,0)</f>
        <v>0</v>
      </c>
      <c r="BD35" s="123">
        <f>IF(AZ35=4,G35,0)</f>
        <v>0</v>
      </c>
      <c r="BE35" s="123">
        <f>IF(AZ35=5,G35,0)</f>
        <v>0</v>
      </c>
      <c r="CZ35" s="123">
        <v>0</v>
      </c>
    </row>
    <row r="36" spans="1:104" x14ac:dyDescent="0.2">
      <c r="A36" s="157"/>
      <c r="B36" s="158" t="s">
        <v>66</v>
      </c>
      <c r="C36" s="159" t="str">
        <f>CONCATENATE(B31," ",C31)</f>
        <v>97 Prorážení otvorů</v>
      </c>
      <c r="D36" s="157"/>
      <c r="E36" s="160"/>
      <c r="F36" s="160"/>
      <c r="G36" s="161">
        <f>SUM(G31:G35)</f>
        <v>0</v>
      </c>
      <c r="O36" s="150">
        <v>4</v>
      </c>
      <c r="BA36" s="162">
        <f>SUM(BA31:BA35)</f>
        <v>0</v>
      </c>
      <c r="BB36" s="162">
        <f>SUM(BB31:BB35)</f>
        <v>0</v>
      </c>
      <c r="BC36" s="162">
        <f>SUM(BC31:BC35)</f>
        <v>0</v>
      </c>
      <c r="BD36" s="162">
        <f>SUM(BD31:BD35)</f>
        <v>0</v>
      </c>
      <c r="BE36" s="162">
        <f>SUM(BE31:BE35)</f>
        <v>0</v>
      </c>
    </row>
    <row r="37" spans="1:104" x14ac:dyDescent="0.2">
      <c r="A37" s="143" t="s">
        <v>64</v>
      </c>
      <c r="B37" s="144" t="s">
        <v>121</v>
      </c>
      <c r="C37" s="145" t="s">
        <v>122</v>
      </c>
      <c r="D37" s="146"/>
      <c r="E37" s="147"/>
      <c r="F37" s="147"/>
      <c r="G37" s="148"/>
      <c r="H37" s="149"/>
      <c r="I37" s="149"/>
      <c r="O37" s="150">
        <v>1</v>
      </c>
    </row>
    <row r="38" spans="1:104" ht="22.5" x14ac:dyDescent="0.2">
      <c r="A38" s="151">
        <v>21</v>
      </c>
      <c r="B38" s="152" t="s">
        <v>123</v>
      </c>
      <c r="C38" s="153" t="s">
        <v>124</v>
      </c>
      <c r="D38" s="154" t="s">
        <v>107</v>
      </c>
      <c r="E38" s="155">
        <v>20</v>
      </c>
      <c r="F38" s="155">
        <v>0</v>
      </c>
      <c r="G38" s="156">
        <f>E38*F38</f>
        <v>0</v>
      </c>
      <c r="O38" s="150">
        <v>2</v>
      </c>
      <c r="AA38" s="123">
        <v>12</v>
      </c>
      <c r="AB38" s="123">
        <v>0</v>
      </c>
      <c r="AC38" s="123">
        <v>21</v>
      </c>
      <c r="AZ38" s="123">
        <v>1</v>
      </c>
      <c r="BA38" s="123">
        <f>IF(AZ38=1,G38,0)</f>
        <v>0</v>
      </c>
      <c r="BB38" s="123">
        <f>IF(AZ38=2,G38,0)</f>
        <v>0</v>
      </c>
      <c r="BC38" s="123">
        <f>IF(AZ38=3,G38,0)</f>
        <v>0</v>
      </c>
      <c r="BD38" s="123">
        <f>IF(AZ38=4,G38,0)</f>
        <v>0</v>
      </c>
      <c r="BE38" s="123">
        <f>IF(AZ38=5,G38,0)</f>
        <v>0</v>
      </c>
      <c r="CZ38" s="123">
        <v>0</v>
      </c>
    </row>
    <row r="39" spans="1:104" x14ac:dyDescent="0.2">
      <c r="A39" s="151">
        <v>22</v>
      </c>
      <c r="B39" s="152" t="s">
        <v>125</v>
      </c>
      <c r="C39" s="153" t="s">
        <v>126</v>
      </c>
      <c r="D39" s="154" t="s">
        <v>107</v>
      </c>
      <c r="E39" s="155">
        <v>33.9</v>
      </c>
      <c r="F39" s="155">
        <v>0</v>
      </c>
      <c r="G39" s="156">
        <f>E39*F39</f>
        <v>0</v>
      </c>
      <c r="O39" s="150">
        <v>2</v>
      </c>
      <c r="AA39" s="123">
        <v>12</v>
      </c>
      <c r="AB39" s="123">
        <v>0</v>
      </c>
      <c r="AC39" s="123">
        <v>22</v>
      </c>
      <c r="AZ39" s="123">
        <v>1</v>
      </c>
      <c r="BA39" s="123">
        <f>IF(AZ39=1,G39,0)</f>
        <v>0</v>
      </c>
      <c r="BB39" s="123">
        <f>IF(AZ39=2,G39,0)</f>
        <v>0</v>
      </c>
      <c r="BC39" s="123">
        <f>IF(AZ39=3,G39,0)</f>
        <v>0</v>
      </c>
      <c r="BD39" s="123">
        <f>IF(AZ39=4,G39,0)</f>
        <v>0</v>
      </c>
      <c r="BE39" s="123">
        <f>IF(AZ39=5,G39,0)</f>
        <v>0</v>
      </c>
      <c r="CZ39" s="123">
        <v>0</v>
      </c>
    </row>
    <row r="40" spans="1:104" x14ac:dyDescent="0.2">
      <c r="A40" s="157"/>
      <c r="B40" s="158" t="s">
        <v>66</v>
      </c>
      <c r="C40" s="159" t="str">
        <f>CONCATENATE(B37," ",C37)</f>
        <v>99 Staveništní přesun hmot</v>
      </c>
      <c r="D40" s="157"/>
      <c r="E40" s="160"/>
      <c r="F40" s="160"/>
      <c r="G40" s="161">
        <f>SUM(G37:G39)</f>
        <v>0</v>
      </c>
      <c r="O40" s="150">
        <v>4</v>
      </c>
      <c r="BA40" s="162">
        <f>SUM(BA37:BA39)</f>
        <v>0</v>
      </c>
      <c r="BB40" s="162">
        <f>SUM(BB37:BB39)</f>
        <v>0</v>
      </c>
      <c r="BC40" s="162">
        <f>SUM(BC37:BC39)</f>
        <v>0</v>
      </c>
      <c r="BD40" s="162">
        <f>SUM(BD37:BD39)</f>
        <v>0</v>
      </c>
      <c r="BE40" s="162">
        <f>SUM(BE37:BE39)</f>
        <v>0</v>
      </c>
    </row>
    <row r="41" spans="1:104" x14ac:dyDescent="0.2">
      <c r="A41" s="143" t="s">
        <v>64</v>
      </c>
      <c r="B41" s="144" t="s">
        <v>127</v>
      </c>
      <c r="C41" s="145" t="s">
        <v>128</v>
      </c>
      <c r="D41" s="146"/>
      <c r="E41" s="147"/>
      <c r="F41" s="147"/>
      <c r="G41" s="148"/>
      <c r="H41" s="149"/>
      <c r="I41" s="149"/>
      <c r="O41" s="150">
        <v>1</v>
      </c>
    </row>
    <row r="42" spans="1:104" ht="22.5" x14ac:dyDescent="0.2">
      <c r="A42" s="151">
        <v>23</v>
      </c>
      <c r="B42" s="152" t="s">
        <v>129</v>
      </c>
      <c r="C42" s="153" t="s">
        <v>130</v>
      </c>
      <c r="D42" s="154" t="s">
        <v>78</v>
      </c>
      <c r="E42" s="155">
        <v>524</v>
      </c>
      <c r="F42" s="155">
        <v>0</v>
      </c>
      <c r="G42" s="156">
        <f>E42*F42</f>
        <v>0</v>
      </c>
      <c r="O42" s="150">
        <v>2</v>
      </c>
      <c r="AA42" s="123">
        <v>12</v>
      </c>
      <c r="AB42" s="123">
        <v>1</v>
      </c>
      <c r="AC42" s="123">
        <v>23</v>
      </c>
      <c r="AZ42" s="123">
        <v>2</v>
      </c>
      <c r="BA42" s="123">
        <f>IF(AZ42=1,G42,0)</f>
        <v>0</v>
      </c>
      <c r="BB42" s="123">
        <f>IF(AZ42=2,G42,0)</f>
        <v>0</v>
      </c>
      <c r="BC42" s="123">
        <f>IF(AZ42=3,G42,0)</f>
        <v>0</v>
      </c>
      <c r="BD42" s="123">
        <f>IF(AZ42=4,G42,0)</f>
        <v>0</v>
      </c>
      <c r="BE42" s="123">
        <f>IF(AZ42=5,G42,0)</f>
        <v>0</v>
      </c>
      <c r="CZ42" s="123">
        <v>1.1999999999999999E-3</v>
      </c>
    </row>
    <row r="43" spans="1:104" x14ac:dyDescent="0.2">
      <c r="A43" s="157"/>
      <c r="B43" s="158" t="s">
        <v>66</v>
      </c>
      <c r="C43" s="159" t="str">
        <f>CONCATENATE(B41," ",C41)</f>
        <v>712 Živičné krytiny</v>
      </c>
      <c r="D43" s="157"/>
      <c r="E43" s="160"/>
      <c r="F43" s="160"/>
      <c r="G43" s="161">
        <f>SUM(G41:G42)</f>
        <v>0</v>
      </c>
      <c r="O43" s="150">
        <v>4</v>
      </c>
      <c r="BA43" s="162">
        <f>SUM(BA41:BA42)</f>
        <v>0</v>
      </c>
      <c r="BB43" s="162">
        <f>SUM(BB41:BB42)</f>
        <v>0</v>
      </c>
      <c r="BC43" s="162">
        <f>SUM(BC41:BC42)</f>
        <v>0</v>
      </c>
      <c r="BD43" s="162">
        <f>SUM(BD41:BD42)</f>
        <v>0</v>
      </c>
      <c r="BE43" s="162">
        <f>SUM(BE41:BE42)</f>
        <v>0</v>
      </c>
    </row>
    <row r="44" spans="1:104" x14ac:dyDescent="0.2">
      <c r="A44" s="143" t="s">
        <v>64</v>
      </c>
      <c r="B44" s="144" t="s">
        <v>131</v>
      </c>
      <c r="C44" s="145" t="s">
        <v>132</v>
      </c>
      <c r="D44" s="146"/>
      <c r="E44" s="147"/>
      <c r="F44" s="147"/>
      <c r="G44" s="148"/>
      <c r="H44" s="149"/>
      <c r="I44" s="149"/>
      <c r="O44" s="150">
        <v>1</v>
      </c>
    </row>
    <row r="45" spans="1:104" x14ac:dyDescent="0.2">
      <c r="A45" s="151">
        <v>24</v>
      </c>
      <c r="B45" s="152" t="s">
        <v>133</v>
      </c>
      <c r="C45" s="153" t="s">
        <v>134</v>
      </c>
      <c r="D45" s="154"/>
      <c r="E45" s="155">
        <v>0</v>
      </c>
      <c r="F45" s="155">
        <v>0</v>
      </c>
      <c r="G45" s="156">
        <f t="shared" ref="G45:G108" si="6">E45*F45</f>
        <v>0</v>
      </c>
      <c r="O45" s="150">
        <v>2</v>
      </c>
      <c r="AA45" s="123">
        <v>12</v>
      </c>
      <c r="AB45" s="123">
        <v>0</v>
      </c>
      <c r="AC45" s="123">
        <v>24</v>
      </c>
      <c r="AZ45" s="123">
        <v>2</v>
      </c>
      <c r="BA45" s="123">
        <f t="shared" ref="BA45:BA108" si="7">IF(AZ45=1,G45,0)</f>
        <v>0</v>
      </c>
      <c r="BB45" s="123">
        <f t="shared" ref="BB45:BB108" si="8">IF(AZ45=2,G45,0)</f>
        <v>0</v>
      </c>
      <c r="BC45" s="123">
        <f t="shared" ref="BC45:BC108" si="9">IF(AZ45=3,G45,0)</f>
        <v>0</v>
      </c>
      <c r="BD45" s="123">
        <f t="shared" ref="BD45:BD108" si="10">IF(AZ45=4,G45,0)</f>
        <v>0</v>
      </c>
      <c r="BE45" s="123">
        <f t="shared" ref="BE45:BE108" si="11">IF(AZ45=5,G45,0)</f>
        <v>0</v>
      </c>
      <c r="CZ45" s="123">
        <v>0</v>
      </c>
    </row>
    <row r="46" spans="1:104" ht="22.5" x14ac:dyDescent="0.2">
      <c r="A46" s="151">
        <v>25</v>
      </c>
      <c r="B46" s="152" t="s">
        <v>135</v>
      </c>
      <c r="C46" s="153" t="s">
        <v>136</v>
      </c>
      <c r="D46" s="154" t="s">
        <v>78</v>
      </c>
      <c r="E46" s="155">
        <v>524</v>
      </c>
      <c r="F46" s="155">
        <v>0</v>
      </c>
      <c r="G46" s="156">
        <f t="shared" si="6"/>
        <v>0</v>
      </c>
      <c r="O46" s="150">
        <v>2</v>
      </c>
      <c r="AA46" s="123">
        <v>12</v>
      </c>
      <c r="AB46" s="123">
        <v>0</v>
      </c>
      <c r="AC46" s="123">
        <v>25</v>
      </c>
      <c r="AZ46" s="123">
        <v>2</v>
      </c>
      <c r="BA46" s="123">
        <f t="shared" si="7"/>
        <v>0</v>
      </c>
      <c r="BB46" s="123">
        <f t="shared" si="8"/>
        <v>0</v>
      </c>
      <c r="BC46" s="123">
        <f t="shared" si="9"/>
        <v>0</v>
      </c>
      <c r="BD46" s="123">
        <f t="shared" si="10"/>
        <v>0</v>
      </c>
      <c r="BE46" s="123">
        <f t="shared" si="11"/>
        <v>0</v>
      </c>
      <c r="CZ46" s="123">
        <v>0</v>
      </c>
    </row>
    <row r="47" spans="1:104" x14ac:dyDescent="0.2">
      <c r="A47" s="151">
        <v>26</v>
      </c>
      <c r="B47" s="152" t="s">
        <v>137</v>
      </c>
      <c r="C47" s="153" t="s">
        <v>138</v>
      </c>
      <c r="D47" s="154" t="s">
        <v>139</v>
      </c>
      <c r="E47" s="155">
        <v>20</v>
      </c>
      <c r="F47" s="155">
        <v>0</v>
      </c>
      <c r="G47" s="156">
        <f t="shared" si="6"/>
        <v>0</v>
      </c>
      <c r="O47" s="150">
        <v>2</v>
      </c>
      <c r="AA47" s="123">
        <v>12</v>
      </c>
      <c r="AB47" s="123">
        <v>0</v>
      </c>
      <c r="AC47" s="123">
        <v>26</v>
      </c>
      <c r="AZ47" s="123">
        <v>2</v>
      </c>
      <c r="BA47" s="123">
        <f t="shared" si="7"/>
        <v>0</v>
      </c>
      <c r="BB47" s="123">
        <f t="shared" si="8"/>
        <v>0</v>
      </c>
      <c r="BC47" s="123">
        <f t="shared" si="9"/>
        <v>0</v>
      </c>
      <c r="BD47" s="123">
        <f t="shared" si="10"/>
        <v>0</v>
      </c>
      <c r="BE47" s="123">
        <f t="shared" si="11"/>
        <v>0</v>
      </c>
      <c r="CZ47" s="123">
        <v>0</v>
      </c>
    </row>
    <row r="48" spans="1:104" x14ac:dyDescent="0.2">
      <c r="A48" s="151">
        <v>27</v>
      </c>
      <c r="B48" s="152" t="s">
        <v>140</v>
      </c>
      <c r="C48" s="153" t="s">
        <v>141</v>
      </c>
      <c r="D48" s="154" t="s">
        <v>142</v>
      </c>
      <c r="E48" s="155">
        <v>60</v>
      </c>
      <c r="F48" s="155">
        <v>0</v>
      </c>
      <c r="G48" s="156">
        <f t="shared" si="6"/>
        <v>0</v>
      </c>
      <c r="O48" s="150">
        <v>2</v>
      </c>
      <c r="AA48" s="123">
        <v>12</v>
      </c>
      <c r="AB48" s="123">
        <v>0</v>
      </c>
      <c r="AC48" s="123">
        <v>27</v>
      </c>
      <c r="AZ48" s="123">
        <v>2</v>
      </c>
      <c r="BA48" s="123">
        <f t="shared" si="7"/>
        <v>0</v>
      </c>
      <c r="BB48" s="123">
        <f t="shared" si="8"/>
        <v>0</v>
      </c>
      <c r="BC48" s="123">
        <f t="shared" si="9"/>
        <v>0</v>
      </c>
      <c r="BD48" s="123">
        <f t="shared" si="10"/>
        <v>0</v>
      </c>
      <c r="BE48" s="123">
        <f t="shared" si="11"/>
        <v>0</v>
      </c>
      <c r="CZ48" s="123">
        <v>0</v>
      </c>
    </row>
    <row r="49" spans="1:104" x14ac:dyDescent="0.2">
      <c r="A49" s="151">
        <v>28</v>
      </c>
      <c r="B49" s="152" t="s">
        <v>143</v>
      </c>
      <c r="C49" s="153" t="s">
        <v>144</v>
      </c>
      <c r="D49" s="154" t="s">
        <v>78</v>
      </c>
      <c r="E49" s="155">
        <v>100</v>
      </c>
      <c r="F49" s="155">
        <v>0</v>
      </c>
      <c r="G49" s="156">
        <f t="shared" si="6"/>
        <v>0</v>
      </c>
      <c r="O49" s="150">
        <v>2</v>
      </c>
      <c r="AA49" s="123">
        <v>12</v>
      </c>
      <c r="AB49" s="123">
        <v>0</v>
      </c>
      <c r="AC49" s="123">
        <v>28</v>
      </c>
      <c r="AZ49" s="123">
        <v>2</v>
      </c>
      <c r="BA49" s="123">
        <f t="shared" si="7"/>
        <v>0</v>
      </c>
      <c r="BB49" s="123">
        <f t="shared" si="8"/>
        <v>0</v>
      </c>
      <c r="BC49" s="123">
        <f t="shared" si="9"/>
        <v>0</v>
      </c>
      <c r="BD49" s="123">
        <f t="shared" si="10"/>
        <v>0</v>
      </c>
      <c r="BE49" s="123">
        <f t="shared" si="11"/>
        <v>0</v>
      </c>
      <c r="CZ49" s="123">
        <v>6.0000000000000002E-5</v>
      </c>
    </row>
    <row r="50" spans="1:104" ht="22.5" x14ac:dyDescent="0.2">
      <c r="A50" s="151">
        <v>29</v>
      </c>
      <c r="B50" s="152" t="s">
        <v>145</v>
      </c>
      <c r="C50" s="153" t="s">
        <v>146</v>
      </c>
      <c r="D50" s="154" t="s">
        <v>78</v>
      </c>
      <c r="E50" s="155">
        <v>524</v>
      </c>
      <c r="F50" s="155">
        <v>0</v>
      </c>
      <c r="G50" s="156">
        <f t="shared" si="6"/>
        <v>0</v>
      </c>
      <c r="O50" s="150">
        <v>2</v>
      </c>
      <c r="AA50" s="123">
        <v>12</v>
      </c>
      <c r="AB50" s="123">
        <v>0</v>
      </c>
      <c r="AC50" s="123">
        <v>29</v>
      </c>
      <c r="AZ50" s="123">
        <v>2</v>
      </c>
      <c r="BA50" s="123">
        <f t="shared" si="7"/>
        <v>0</v>
      </c>
      <c r="BB50" s="123">
        <f t="shared" si="8"/>
        <v>0</v>
      </c>
      <c r="BC50" s="123">
        <f t="shared" si="9"/>
        <v>0</v>
      </c>
      <c r="BD50" s="123">
        <f t="shared" si="10"/>
        <v>0</v>
      </c>
      <c r="BE50" s="123">
        <f t="shared" si="11"/>
        <v>0</v>
      </c>
      <c r="CZ50" s="123">
        <v>1.452E-2</v>
      </c>
    </row>
    <row r="51" spans="1:104" ht="22.5" x14ac:dyDescent="0.2">
      <c r="A51" s="151">
        <v>30</v>
      </c>
      <c r="B51" s="152" t="s">
        <v>147</v>
      </c>
      <c r="C51" s="153" t="s">
        <v>148</v>
      </c>
      <c r="D51" s="154" t="s">
        <v>78</v>
      </c>
      <c r="E51" s="155">
        <v>60</v>
      </c>
      <c r="F51" s="155">
        <v>0</v>
      </c>
      <c r="G51" s="156">
        <f t="shared" si="6"/>
        <v>0</v>
      </c>
      <c r="O51" s="150">
        <v>2</v>
      </c>
      <c r="AA51" s="123">
        <v>12</v>
      </c>
      <c r="AB51" s="123">
        <v>0</v>
      </c>
      <c r="AC51" s="123">
        <v>30</v>
      </c>
      <c r="AZ51" s="123">
        <v>2</v>
      </c>
      <c r="BA51" s="123">
        <f t="shared" si="7"/>
        <v>0</v>
      </c>
      <c r="BB51" s="123">
        <f t="shared" si="8"/>
        <v>0</v>
      </c>
      <c r="BC51" s="123">
        <f t="shared" si="9"/>
        <v>0</v>
      </c>
      <c r="BD51" s="123">
        <f t="shared" si="10"/>
        <v>0</v>
      </c>
      <c r="BE51" s="123">
        <f t="shared" si="11"/>
        <v>0</v>
      </c>
      <c r="CZ51" s="123">
        <v>1.452E-2</v>
      </c>
    </row>
    <row r="52" spans="1:104" ht="22.5" x14ac:dyDescent="0.2">
      <c r="A52" s="151">
        <v>31</v>
      </c>
      <c r="B52" s="152" t="s">
        <v>149</v>
      </c>
      <c r="C52" s="153" t="s">
        <v>150</v>
      </c>
      <c r="D52" s="154" t="s">
        <v>78</v>
      </c>
      <c r="E52" s="155">
        <v>22</v>
      </c>
      <c r="F52" s="155">
        <v>0</v>
      </c>
      <c r="G52" s="156">
        <f t="shared" si="6"/>
        <v>0</v>
      </c>
      <c r="O52" s="150">
        <v>2</v>
      </c>
      <c r="AA52" s="123">
        <v>12</v>
      </c>
      <c r="AB52" s="123">
        <v>0</v>
      </c>
      <c r="AC52" s="123">
        <v>31</v>
      </c>
      <c r="AZ52" s="123">
        <v>2</v>
      </c>
      <c r="BA52" s="123">
        <f t="shared" si="7"/>
        <v>0</v>
      </c>
      <c r="BB52" s="123">
        <f t="shared" si="8"/>
        <v>0</v>
      </c>
      <c r="BC52" s="123">
        <f t="shared" si="9"/>
        <v>0</v>
      </c>
      <c r="BD52" s="123">
        <f t="shared" si="10"/>
        <v>0</v>
      </c>
      <c r="BE52" s="123">
        <f t="shared" si="11"/>
        <v>0</v>
      </c>
      <c r="CZ52" s="123">
        <v>1.452E-2</v>
      </c>
    </row>
    <row r="53" spans="1:104" x14ac:dyDescent="0.2">
      <c r="A53" s="151">
        <v>32</v>
      </c>
      <c r="B53" s="152" t="s">
        <v>151</v>
      </c>
      <c r="C53" s="153" t="s">
        <v>152</v>
      </c>
      <c r="D53" s="154" t="s">
        <v>73</v>
      </c>
      <c r="E53" s="155">
        <v>28</v>
      </c>
      <c r="F53" s="155">
        <v>0</v>
      </c>
      <c r="G53" s="156">
        <f t="shared" si="6"/>
        <v>0</v>
      </c>
      <c r="O53" s="150">
        <v>2</v>
      </c>
      <c r="AA53" s="123">
        <v>12</v>
      </c>
      <c r="AB53" s="123">
        <v>0</v>
      </c>
      <c r="AC53" s="123">
        <v>32</v>
      </c>
      <c r="AZ53" s="123">
        <v>2</v>
      </c>
      <c r="BA53" s="123">
        <f t="shared" si="7"/>
        <v>0</v>
      </c>
      <c r="BB53" s="123">
        <f t="shared" si="8"/>
        <v>0</v>
      </c>
      <c r="BC53" s="123">
        <f t="shared" si="9"/>
        <v>0</v>
      </c>
      <c r="BD53" s="123">
        <f t="shared" si="10"/>
        <v>0</v>
      </c>
      <c r="BE53" s="123">
        <f t="shared" si="11"/>
        <v>0</v>
      </c>
      <c r="CZ53" s="123">
        <v>2.3570000000000001E-2</v>
      </c>
    </row>
    <row r="54" spans="1:104" x14ac:dyDescent="0.2">
      <c r="A54" s="151">
        <v>33</v>
      </c>
      <c r="B54" s="152" t="s">
        <v>153</v>
      </c>
      <c r="C54" s="153" t="s">
        <v>154</v>
      </c>
      <c r="D54" s="154" t="s">
        <v>107</v>
      </c>
      <c r="E54" s="155">
        <v>5</v>
      </c>
      <c r="F54" s="155">
        <v>0</v>
      </c>
      <c r="G54" s="156">
        <f t="shared" si="6"/>
        <v>0</v>
      </c>
      <c r="O54" s="150">
        <v>2</v>
      </c>
      <c r="AA54" s="123">
        <v>12</v>
      </c>
      <c r="AB54" s="123">
        <v>0</v>
      </c>
      <c r="AC54" s="123">
        <v>33</v>
      </c>
      <c r="AZ54" s="123">
        <v>2</v>
      </c>
      <c r="BA54" s="123">
        <f t="shared" si="7"/>
        <v>0</v>
      </c>
      <c r="BB54" s="123">
        <f t="shared" si="8"/>
        <v>0</v>
      </c>
      <c r="BC54" s="123">
        <f t="shared" si="9"/>
        <v>0</v>
      </c>
      <c r="BD54" s="123">
        <f t="shared" si="10"/>
        <v>0</v>
      </c>
      <c r="BE54" s="123">
        <f t="shared" si="11"/>
        <v>0</v>
      </c>
      <c r="CZ54" s="123">
        <v>8.0000000000000007E-5</v>
      </c>
    </row>
    <row r="55" spans="1:104" ht="22.5" x14ac:dyDescent="0.2">
      <c r="A55" s="151">
        <v>34</v>
      </c>
      <c r="B55" s="152" t="s">
        <v>155</v>
      </c>
      <c r="C55" s="153" t="s">
        <v>156</v>
      </c>
      <c r="D55" s="154" t="s">
        <v>139</v>
      </c>
      <c r="E55" s="155">
        <v>3.5</v>
      </c>
      <c r="F55" s="155">
        <v>0</v>
      </c>
      <c r="G55" s="156">
        <f t="shared" si="6"/>
        <v>0</v>
      </c>
      <c r="O55" s="150">
        <v>2</v>
      </c>
      <c r="AA55" s="123">
        <v>12</v>
      </c>
      <c r="AB55" s="123">
        <v>0</v>
      </c>
      <c r="AC55" s="123">
        <v>34</v>
      </c>
      <c r="AZ55" s="123">
        <v>2</v>
      </c>
      <c r="BA55" s="123">
        <f t="shared" si="7"/>
        <v>0</v>
      </c>
      <c r="BB55" s="123">
        <f t="shared" si="8"/>
        <v>0</v>
      </c>
      <c r="BC55" s="123">
        <f t="shared" si="9"/>
        <v>0</v>
      </c>
      <c r="BD55" s="123">
        <f t="shared" si="10"/>
        <v>0</v>
      </c>
      <c r="BE55" s="123">
        <f t="shared" si="11"/>
        <v>0</v>
      </c>
      <c r="CZ55" s="123">
        <v>2.1569999999999999E-2</v>
      </c>
    </row>
    <row r="56" spans="1:104" x14ac:dyDescent="0.2">
      <c r="A56" s="151">
        <v>35</v>
      </c>
      <c r="B56" s="152" t="s">
        <v>153</v>
      </c>
      <c r="C56" s="153" t="s">
        <v>157</v>
      </c>
      <c r="D56" s="154" t="s">
        <v>107</v>
      </c>
      <c r="E56" s="155">
        <v>1</v>
      </c>
      <c r="F56" s="155">
        <v>0</v>
      </c>
      <c r="G56" s="156">
        <f t="shared" si="6"/>
        <v>0</v>
      </c>
      <c r="O56" s="150">
        <v>2</v>
      </c>
      <c r="AA56" s="123">
        <v>12</v>
      </c>
      <c r="AB56" s="123">
        <v>0</v>
      </c>
      <c r="AC56" s="123">
        <v>35</v>
      </c>
      <c r="AZ56" s="123">
        <v>2</v>
      </c>
      <c r="BA56" s="123">
        <f t="shared" si="7"/>
        <v>0</v>
      </c>
      <c r="BB56" s="123">
        <f t="shared" si="8"/>
        <v>0</v>
      </c>
      <c r="BC56" s="123">
        <f t="shared" si="9"/>
        <v>0</v>
      </c>
      <c r="BD56" s="123">
        <f t="shared" si="10"/>
        <v>0</v>
      </c>
      <c r="BE56" s="123">
        <f t="shared" si="11"/>
        <v>0</v>
      </c>
      <c r="CZ56" s="123">
        <v>8.0000000000000007E-5</v>
      </c>
    </row>
    <row r="57" spans="1:104" x14ac:dyDescent="0.2">
      <c r="A57" s="151">
        <v>36</v>
      </c>
      <c r="B57" s="152" t="s">
        <v>158</v>
      </c>
      <c r="C57" s="153" t="s">
        <v>159</v>
      </c>
      <c r="D57" s="154" t="s">
        <v>139</v>
      </c>
      <c r="E57" s="155">
        <v>5</v>
      </c>
      <c r="F57" s="155">
        <v>0</v>
      </c>
      <c r="G57" s="156">
        <f t="shared" si="6"/>
        <v>0</v>
      </c>
      <c r="O57" s="150">
        <v>2</v>
      </c>
      <c r="AA57" s="123">
        <v>12</v>
      </c>
      <c r="AB57" s="123">
        <v>0</v>
      </c>
      <c r="AC57" s="123">
        <v>36</v>
      </c>
      <c r="AZ57" s="123">
        <v>2</v>
      </c>
      <c r="BA57" s="123">
        <f t="shared" si="7"/>
        <v>0</v>
      </c>
      <c r="BB57" s="123">
        <f t="shared" si="8"/>
        <v>0</v>
      </c>
      <c r="BC57" s="123">
        <f t="shared" si="9"/>
        <v>0</v>
      </c>
      <c r="BD57" s="123">
        <f t="shared" si="10"/>
        <v>0</v>
      </c>
      <c r="BE57" s="123">
        <f t="shared" si="11"/>
        <v>0</v>
      </c>
      <c r="CZ57" s="123">
        <v>1.6000000000000001E-4</v>
      </c>
    </row>
    <row r="58" spans="1:104" ht="22.5" x14ac:dyDescent="0.2">
      <c r="A58" s="151">
        <v>37</v>
      </c>
      <c r="B58" s="152" t="s">
        <v>160</v>
      </c>
      <c r="C58" s="153" t="s">
        <v>161</v>
      </c>
      <c r="D58" s="154" t="s">
        <v>139</v>
      </c>
      <c r="E58" s="155">
        <v>5</v>
      </c>
      <c r="F58" s="155">
        <v>0</v>
      </c>
      <c r="G58" s="156">
        <f t="shared" si="6"/>
        <v>0</v>
      </c>
      <c r="O58" s="150">
        <v>2</v>
      </c>
      <c r="AA58" s="123">
        <v>12</v>
      </c>
      <c r="AB58" s="123">
        <v>0</v>
      </c>
      <c r="AC58" s="123">
        <v>37</v>
      </c>
      <c r="AZ58" s="123">
        <v>2</v>
      </c>
      <c r="BA58" s="123">
        <f t="shared" si="7"/>
        <v>0</v>
      </c>
      <c r="BB58" s="123">
        <f t="shared" si="8"/>
        <v>0</v>
      </c>
      <c r="BC58" s="123">
        <f t="shared" si="9"/>
        <v>0</v>
      </c>
      <c r="BD58" s="123">
        <f t="shared" si="10"/>
        <v>0</v>
      </c>
      <c r="BE58" s="123">
        <f t="shared" si="11"/>
        <v>0</v>
      </c>
      <c r="CZ58" s="123">
        <v>2.75E-2</v>
      </c>
    </row>
    <row r="59" spans="1:104" x14ac:dyDescent="0.2">
      <c r="A59" s="151">
        <v>38</v>
      </c>
      <c r="B59" s="152" t="s">
        <v>162</v>
      </c>
      <c r="C59" s="153" t="s">
        <v>163</v>
      </c>
      <c r="D59" s="154" t="s">
        <v>139</v>
      </c>
      <c r="E59" s="155">
        <v>3</v>
      </c>
      <c r="F59" s="155">
        <v>0</v>
      </c>
      <c r="G59" s="156">
        <f t="shared" si="6"/>
        <v>0</v>
      </c>
      <c r="O59" s="150">
        <v>2</v>
      </c>
      <c r="AA59" s="123">
        <v>12</v>
      </c>
      <c r="AB59" s="123">
        <v>0</v>
      </c>
      <c r="AC59" s="123">
        <v>38</v>
      </c>
      <c r="AZ59" s="123">
        <v>2</v>
      </c>
      <c r="BA59" s="123">
        <f t="shared" si="7"/>
        <v>0</v>
      </c>
      <c r="BB59" s="123">
        <f t="shared" si="8"/>
        <v>0</v>
      </c>
      <c r="BC59" s="123">
        <f t="shared" si="9"/>
        <v>0</v>
      </c>
      <c r="BD59" s="123">
        <f t="shared" si="10"/>
        <v>0</v>
      </c>
      <c r="BE59" s="123">
        <f t="shared" si="11"/>
        <v>0</v>
      </c>
      <c r="CZ59" s="123">
        <v>1.4670000000000001E-2</v>
      </c>
    </row>
    <row r="60" spans="1:104" ht="22.5" x14ac:dyDescent="0.2">
      <c r="A60" s="151">
        <v>39</v>
      </c>
      <c r="B60" s="152" t="s">
        <v>153</v>
      </c>
      <c r="C60" s="153" t="s">
        <v>164</v>
      </c>
      <c r="D60" s="154" t="s">
        <v>107</v>
      </c>
      <c r="E60" s="155">
        <v>12</v>
      </c>
      <c r="F60" s="155">
        <v>0</v>
      </c>
      <c r="G60" s="156">
        <f t="shared" si="6"/>
        <v>0</v>
      </c>
      <c r="O60" s="150">
        <v>2</v>
      </c>
      <c r="AA60" s="123">
        <v>12</v>
      </c>
      <c r="AB60" s="123">
        <v>0</v>
      </c>
      <c r="AC60" s="123">
        <v>39</v>
      </c>
      <c r="AZ60" s="123">
        <v>2</v>
      </c>
      <c r="BA60" s="123">
        <f t="shared" si="7"/>
        <v>0</v>
      </c>
      <c r="BB60" s="123">
        <f t="shared" si="8"/>
        <v>0</v>
      </c>
      <c r="BC60" s="123">
        <f t="shared" si="9"/>
        <v>0</v>
      </c>
      <c r="BD60" s="123">
        <f t="shared" si="10"/>
        <v>0</v>
      </c>
      <c r="BE60" s="123">
        <f t="shared" si="11"/>
        <v>0</v>
      </c>
      <c r="CZ60" s="123">
        <v>8.0000000000000007E-5</v>
      </c>
    </row>
    <row r="61" spans="1:104" ht="22.5" x14ac:dyDescent="0.2">
      <c r="A61" s="151">
        <v>40</v>
      </c>
      <c r="B61" s="152" t="s">
        <v>165</v>
      </c>
      <c r="C61" s="153" t="s">
        <v>166</v>
      </c>
      <c r="D61" s="154" t="s">
        <v>139</v>
      </c>
      <c r="E61" s="155">
        <v>5.5</v>
      </c>
      <c r="F61" s="155">
        <v>0</v>
      </c>
      <c r="G61" s="156">
        <f t="shared" si="6"/>
        <v>0</v>
      </c>
      <c r="O61" s="150">
        <v>2</v>
      </c>
      <c r="AA61" s="123">
        <v>12</v>
      </c>
      <c r="AB61" s="123">
        <v>0</v>
      </c>
      <c r="AC61" s="123">
        <v>40</v>
      </c>
      <c r="AZ61" s="123">
        <v>2</v>
      </c>
      <c r="BA61" s="123">
        <f t="shared" si="7"/>
        <v>0</v>
      </c>
      <c r="BB61" s="123">
        <f t="shared" si="8"/>
        <v>0</v>
      </c>
      <c r="BC61" s="123">
        <f t="shared" si="9"/>
        <v>0</v>
      </c>
      <c r="BD61" s="123">
        <f t="shared" si="10"/>
        <v>0</v>
      </c>
      <c r="BE61" s="123">
        <f t="shared" si="11"/>
        <v>0</v>
      </c>
      <c r="CZ61" s="123">
        <v>1.6000000000000001E-4</v>
      </c>
    </row>
    <row r="62" spans="1:104" ht="22.5" x14ac:dyDescent="0.2">
      <c r="A62" s="151">
        <v>41</v>
      </c>
      <c r="B62" s="152" t="s">
        <v>167</v>
      </c>
      <c r="C62" s="153" t="s">
        <v>168</v>
      </c>
      <c r="D62" s="154" t="s">
        <v>139</v>
      </c>
      <c r="E62" s="155">
        <v>5.5</v>
      </c>
      <c r="F62" s="155">
        <v>0</v>
      </c>
      <c r="G62" s="156">
        <f t="shared" si="6"/>
        <v>0</v>
      </c>
      <c r="O62" s="150">
        <v>2</v>
      </c>
      <c r="AA62" s="123">
        <v>12</v>
      </c>
      <c r="AB62" s="123">
        <v>0</v>
      </c>
      <c r="AC62" s="123">
        <v>41</v>
      </c>
      <c r="AZ62" s="123">
        <v>2</v>
      </c>
      <c r="BA62" s="123">
        <f t="shared" si="7"/>
        <v>0</v>
      </c>
      <c r="BB62" s="123">
        <f t="shared" si="8"/>
        <v>0</v>
      </c>
      <c r="BC62" s="123">
        <f t="shared" si="9"/>
        <v>0</v>
      </c>
      <c r="BD62" s="123">
        <f t="shared" si="10"/>
        <v>0</v>
      </c>
      <c r="BE62" s="123">
        <f t="shared" si="11"/>
        <v>0</v>
      </c>
      <c r="CZ62" s="123">
        <v>3.6569999999999998E-2</v>
      </c>
    </row>
    <row r="63" spans="1:104" x14ac:dyDescent="0.2">
      <c r="A63" s="151">
        <v>42</v>
      </c>
      <c r="B63" s="152" t="s">
        <v>153</v>
      </c>
      <c r="C63" s="153" t="s">
        <v>169</v>
      </c>
      <c r="D63" s="154" t="s">
        <v>107</v>
      </c>
      <c r="E63" s="155">
        <v>15</v>
      </c>
      <c r="F63" s="155">
        <v>0</v>
      </c>
      <c r="G63" s="156">
        <f t="shared" si="6"/>
        <v>0</v>
      </c>
      <c r="O63" s="150">
        <v>2</v>
      </c>
      <c r="AA63" s="123">
        <v>12</v>
      </c>
      <c r="AB63" s="123">
        <v>0</v>
      </c>
      <c r="AC63" s="123">
        <v>42</v>
      </c>
      <c r="AZ63" s="123">
        <v>2</v>
      </c>
      <c r="BA63" s="123">
        <f t="shared" si="7"/>
        <v>0</v>
      </c>
      <c r="BB63" s="123">
        <f t="shared" si="8"/>
        <v>0</v>
      </c>
      <c r="BC63" s="123">
        <f t="shared" si="9"/>
        <v>0</v>
      </c>
      <c r="BD63" s="123">
        <f t="shared" si="10"/>
        <v>0</v>
      </c>
      <c r="BE63" s="123">
        <f t="shared" si="11"/>
        <v>0</v>
      </c>
      <c r="CZ63" s="123">
        <v>8.0000000000000007E-5</v>
      </c>
    </row>
    <row r="64" spans="1:104" x14ac:dyDescent="0.2">
      <c r="A64" s="151">
        <v>43</v>
      </c>
      <c r="B64" s="152" t="s">
        <v>158</v>
      </c>
      <c r="C64" s="153" t="s">
        <v>170</v>
      </c>
      <c r="D64" s="154" t="s">
        <v>139</v>
      </c>
      <c r="E64" s="155">
        <v>62</v>
      </c>
      <c r="F64" s="155">
        <v>0</v>
      </c>
      <c r="G64" s="156">
        <f t="shared" si="6"/>
        <v>0</v>
      </c>
      <c r="O64" s="150">
        <v>2</v>
      </c>
      <c r="AA64" s="123">
        <v>12</v>
      </c>
      <c r="AB64" s="123">
        <v>0</v>
      </c>
      <c r="AC64" s="123">
        <v>43</v>
      </c>
      <c r="AZ64" s="123">
        <v>2</v>
      </c>
      <c r="BA64" s="123">
        <f t="shared" si="7"/>
        <v>0</v>
      </c>
      <c r="BB64" s="123">
        <f t="shared" si="8"/>
        <v>0</v>
      </c>
      <c r="BC64" s="123">
        <f t="shared" si="9"/>
        <v>0</v>
      </c>
      <c r="BD64" s="123">
        <f t="shared" si="10"/>
        <v>0</v>
      </c>
      <c r="BE64" s="123">
        <f t="shared" si="11"/>
        <v>0</v>
      </c>
      <c r="CZ64" s="123">
        <v>1.6000000000000001E-4</v>
      </c>
    </row>
    <row r="65" spans="1:104" ht="22.5" x14ac:dyDescent="0.2">
      <c r="A65" s="151">
        <v>44</v>
      </c>
      <c r="B65" s="152" t="s">
        <v>155</v>
      </c>
      <c r="C65" s="153" t="s">
        <v>171</v>
      </c>
      <c r="D65" s="154" t="s">
        <v>139</v>
      </c>
      <c r="E65" s="155">
        <v>62</v>
      </c>
      <c r="F65" s="155">
        <v>0</v>
      </c>
      <c r="G65" s="156">
        <f t="shared" si="6"/>
        <v>0</v>
      </c>
      <c r="O65" s="150">
        <v>2</v>
      </c>
      <c r="AA65" s="123">
        <v>12</v>
      </c>
      <c r="AB65" s="123">
        <v>0</v>
      </c>
      <c r="AC65" s="123">
        <v>44</v>
      </c>
      <c r="AZ65" s="123">
        <v>2</v>
      </c>
      <c r="BA65" s="123">
        <f t="shared" si="7"/>
        <v>0</v>
      </c>
      <c r="BB65" s="123">
        <f t="shared" si="8"/>
        <v>0</v>
      </c>
      <c r="BC65" s="123">
        <f t="shared" si="9"/>
        <v>0</v>
      </c>
      <c r="BD65" s="123">
        <f t="shared" si="10"/>
        <v>0</v>
      </c>
      <c r="BE65" s="123">
        <f t="shared" si="11"/>
        <v>0</v>
      </c>
      <c r="CZ65" s="123">
        <v>2.1569999999999999E-2</v>
      </c>
    </row>
    <row r="66" spans="1:104" ht="22.5" x14ac:dyDescent="0.2">
      <c r="A66" s="151">
        <v>45</v>
      </c>
      <c r="B66" s="152" t="s">
        <v>153</v>
      </c>
      <c r="C66" s="153" t="s">
        <v>172</v>
      </c>
      <c r="D66" s="154" t="s">
        <v>107</v>
      </c>
      <c r="E66" s="155">
        <v>10</v>
      </c>
      <c r="F66" s="155">
        <v>0</v>
      </c>
      <c r="G66" s="156">
        <f t="shared" si="6"/>
        <v>0</v>
      </c>
      <c r="O66" s="150">
        <v>2</v>
      </c>
      <c r="AA66" s="123">
        <v>12</v>
      </c>
      <c r="AB66" s="123">
        <v>0</v>
      </c>
      <c r="AC66" s="123">
        <v>45</v>
      </c>
      <c r="AZ66" s="123">
        <v>2</v>
      </c>
      <c r="BA66" s="123">
        <f t="shared" si="7"/>
        <v>0</v>
      </c>
      <c r="BB66" s="123">
        <f t="shared" si="8"/>
        <v>0</v>
      </c>
      <c r="BC66" s="123">
        <f t="shared" si="9"/>
        <v>0</v>
      </c>
      <c r="BD66" s="123">
        <f t="shared" si="10"/>
        <v>0</v>
      </c>
      <c r="BE66" s="123">
        <f t="shared" si="11"/>
        <v>0</v>
      </c>
      <c r="CZ66" s="123">
        <v>8.0000000000000007E-5</v>
      </c>
    </row>
    <row r="67" spans="1:104" ht="22.5" x14ac:dyDescent="0.2">
      <c r="A67" s="151">
        <v>46</v>
      </c>
      <c r="B67" s="152" t="s">
        <v>173</v>
      </c>
      <c r="C67" s="153" t="s">
        <v>174</v>
      </c>
      <c r="D67" s="154" t="s">
        <v>139</v>
      </c>
      <c r="E67" s="155">
        <v>13.2</v>
      </c>
      <c r="F67" s="155">
        <v>0</v>
      </c>
      <c r="G67" s="156">
        <f t="shared" si="6"/>
        <v>0</v>
      </c>
      <c r="O67" s="150">
        <v>2</v>
      </c>
      <c r="AA67" s="123">
        <v>12</v>
      </c>
      <c r="AB67" s="123">
        <v>0</v>
      </c>
      <c r="AC67" s="123">
        <v>46</v>
      </c>
      <c r="AZ67" s="123">
        <v>2</v>
      </c>
      <c r="BA67" s="123">
        <f t="shared" si="7"/>
        <v>0</v>
      </c>
      <c r="BB67" s="123">
        <f t="shared" si="8"/>
        <v>0</v>
      </c>
      <c r="BC67" s="123">
        <f t="shared" si="9"/>
        <v>0</v>
      </c>
      <c r="BD67" s="123">
        <f t="shared" si="10"/>
        <v>0</v>
      </c>
      <c r="BE67" s="123">
        <f t="shared" si="11"/>
        <v>0</v>
      </c>
      <c r="CZ67" s="123">
        <v>1.6000000000000001E-4</v>
      </c>
    </row>
    <row r="68" spans="1:104" ht="22.5" x14ac:dyDescent="0.2">
      <c r="A68" s="151">
        <v>47</v>
      </c>
      <c r="B68" s="152" t="s">
        <v>167</v>
      </c>
      <c r="C68" s="153" t="s">
        <v>175</v>
      </c>
      <c r="D68" s="154" t="s">
        <v>139</v>
      </c>
      <c r="E68" s="155">
        <v>13.2</v>
      </c>
      <c r="F68" s="155">
        <v>0</v>
      </c>
      <c r="G68" s="156">
        <f t="shared" si="6"/>
        <v>0</v>
      </c>
      <c r="O68" s="150">
        <v>2</v>
      </c>
      <c r="AA68" s="123">
        <v>12</v>
      </c>
      <c r="AB68" s="123">
        <v>0</v>
      </c>
      <c r="AC68" s="123">
        <v>47</v>
      </c>
      <c r="AZ68" s="123">
        <v>2</v>
      </c>
      <c r="BA68" s="123">
        <f t="shared" si="7"/>
        <v>0</v>
      </c>
      <c r="BB68" s="123">
        <f t="shared" si="8"/>
        <v>0</v>
      </c>
      <c r="BC68" s="123">
        <f t="shared" si="9"/>
        <v>0</v>
      </c>
      <c r="BD68" s="123">
        <f t="shared" si="10"/>
        <v>0</v>
      </c>
      <c r="BE68" s="123">
        <f t="shared" si="11"/>
        <v>0</v>
      </c>
      <c r="CZ68" s="123">
        <v>3.6569999999999998E-2</v>
      </c>
    </row>
    <row r="69" spans="1:104" ht="22.5" x14ac:dyDescent="0.2">
      <c r="A69" s="151">
        <v>48</v>
      </c>
      <c r="B69" s="152" t="s">
        <v>153</v>
      </c>
      <c r="C69" s="153" t="s">
        <v>176</v>
      </c>
      <c r="D69" s="154" t="s">
        <v>107</v>
      </c>
      <c r="E69" s="155">
        <v>10</v>
      </c>
      <c r="F69" s="155">
        <v>0</v>
      </c>
      <c r="G69" s="156">
        <f t="shared" si="6"/>
        <v>0</v>
      </c>
      <c r="O69" s="150">
        <v>2</v>
      </c>
      <c r="AA69" s="123">
        <v>12</v>
      </c>
      <c r="AB69" s="123">
        <v>0</v>
      </c>
      <c r="AC69" s="123">
        <v>48</v>
      </c>
      <c r="AZ69" s="123">
        <v>2</v>
      </c>
      <c r="BA69" s="123">
        <f t="shared" si="7"/>
        <v>0</v>
      </c>
      <c r="BB69" s="123">
        <f t="shared" si="8"/>
        <v>0</v>
      </c>
      <c r="BC69" s="123">
        <f t="shared" si="9"/>
        <v>0</v>
      </c>
      <c r="BD69" s="123">
        <f t="shared" si="10"/>
        <v>0</v>
      </c>
      <c r="BE69" s="123">
        <f t="shared" si="11"/>
        <v>0</v>
      </c>
      <c r="CZ69" s="123">
        <v>8.0000000000000007E-5</v>
      </c>
    </row>
    <row r="70" spans="1:104" ht="22.5" x14ac:dyDescent="0.2">
      <c r="A70" s="151">
        <v>49</v>
      </c>
      <c r="B70" s="152" t="s">
        <v>177</v>
      </c>
      <c r="C70" s="153" t="s">
        <v>178</v>
      </c>
      <c r="D70" s="154" t="s">
        <v>139</v>
      </c>
      <c r="E70" s="155">
        <v>4.7</v>
      </c>
      <c r="F70" s="155">
        <v>0</v>
      </c>
      <c r="G70" s="156">
        <f t="shared" si="6"/>
        <v>0</v>
      </c>
      <c r="O70" s="150">
        <v>2</v>
      </c>
      <c r="AA70" s="123">
        <v>12</v>
      </c>
      <c r="AB70" s="123">
        <v>0</v>
      </c>
      <c r="AC70" s="123">
        <v>49</v>
      </c>
      <c r="AZ70" s="123">
        <v>2</v>
      </c>
      <c r="BA70" s="123">
        <f t="shared" si="7"/>
        <v>0</v>
      </c>
      <c r="BB70" s="123">
        <f t="shared" si="8"/>
        <v>0</v>
      </c>
      <c r="BC70" s="123">
        <f t="shared" si="9"/>
        <v>0</v>
      </c>
      <c r="BD70" s="123">
        <f t="shared" si="10"/>
        <v>0</v>
      </c>
      <c r="BE70" s="123">
        <f t="shared" si="11"/>
        <v>0</v>
      </c>
      <c r="CZ70" s="123">
        <v>1.6000000000000001E-4</v>
      </c>
    </row>
    <row r="71" spans="1:104" ht="22.5" x14ac:dyDescent="0.2">
      <c r="A71" s="151">
        <v>50</v>
      </c>
      <c r="B71" s="152" t="s">
        <v>179</v>
      </c>
      <c r="C71" s="153" t="s">
        <v>180</v>
      </c>
      <c r="D71" s="154" t="s">
        <v>139</v>
      </c>
      <c r="E71" s="155">
        <v>4.7</v>
      </c>
      <c r="F71" s="155">
        <v>0</v>
      </c>
      <c r="G71" s="156">
        <f t="shared" si="6"/>
        <v>0</v>
      </c>
      <c r="O71" s="150">
        <v>2</v>
      </c>
      <c r="AA71" s="123">
        <v>12</v>
      </c>
      <c r="AB71" s="123">
        <v>0</v>
      </c>
      <c r="AC71" s="123">
        <v>50</v>
      </c>
      <c r="AZ71" s="123">
        <v>2</v>
      </c>
      <c r="BA71" s="123">
        <f t="shared" si="7"/>
        <v>0</v>
      </c>
      <c r="BB71" s="123">
        <f t="shared" si="8"/>
        <v>0</v>
      </c>
      <c r="BC71" s="123">
        <f t="shared" si="9"/>
        <v>0</v>
      </c>
      <c r="BD71" s="123">
        <f t="shared" si="10"/>
        <v>0</v>
      </c>
      <c r="BE71" s="123">
        <f t="shared" si="11"/>
        <v>0</v>
      </c>
      <c r="CZ71" s="123">
        <v>3.9690000000000003E-2</v>
      </c>
    </row>
    <row r="72" spans="1:104" x14ac:dyDescent="0.2">
      <c r="A72" s="151">
        <v>51</v>
      </c>
      <c r="B72" s="152" t="s">
        <v>153</v>
      </c>
      <c r="C72" s="153" t="s">
        <v>181</v>
      </c>
      <c r="D72" s="154" t="s">
        <v>107</v>
      </c>
      <c r="E72" s="155">
        <v>10</v>
      </c>
      <c r="F72" s="155">
        <v>0</v>
      </c>
      <c r="G72" s="156">
        <f t="shared" si="6"/>
        <v>0</v>
      </c>
      <c r="O72" s="150">
        <v>2</v>
      </c>
      <c r="AA72" s="123">
        <v>12</v>
      </c>
      <c r="AB72" s="123">
        <v>0</v>
      </c>
      <c r="AC72" s="123">
        <v>51</v>
      </c>
      <c r="AZ72" s="123">
        <v>2</v>
      </c>
      <c r="BA72" s="123">
        <f t="shared" si="7"/>
        <v>0</v>
      </c>
      <c r="BB72" s="123">
        <f t="shared" si="8"/>
        <v>0</v>
      </c>
      <c r="BC72" s="123">
        <f t="shared" si="9"/>
        <v>0</v>
      </c>
      <c r="BD72" s="123">
        <f t="shared" si="10"/>
        <v>0</v>
      </c>
      <c r="BE72" s="123">
        <f t="shared" si="11"/>
        <v>0</v>
      </c>
      <c r="CZ72" s="123">
        <v>8.0000000000000007E-5</v>
      </c>
    </row>
    <row r="73" spans="1:104" ht="22.5" x14ac:dyDescent="0.2">
      <c r="A73" s="151">
        <v>52</v>
      </c>
      <c r="B73" s="152" t="s">
        <v>182</v>
      </c>
      <c r="C73" s="153" t="s">
        <v>183</v>
      </c>
      <c r="D73" s="154" t="s">
        <v>139</v>
      </c>
      <c r="E73" s="155">
        <v>9</v>
      </c>
      <c r="F73" s="155">
        <v>0</v>
      </c>
      <c r="G73" s="156">
        <f t="shared" si="6"/>
        <v>0</v>
      </c>
      <c r="O73" s="150">
        <v>2</v>
      </c>
      <c r="AA73" s="123">
        <v>12</v>
      </c>
      <c r="AB73" s="123">
        <v>0</v>
      </c>
      <c r="AC73" s="123">
        <v>52</v>
      </c>
      <c r="AZ73" s="123">
        <v>2</v>
      </c>
      <c r="BA73" s="123">
        <f t="shared" si="7"/>
        <v>0</v>
      </c>
      <c r="BB73" s="123">
        <f t="shared" si="8"/>
        <v>0</v>
      </c>
      <c r="BC73" s="123">
        <f t="shared" si="9"/>
        <v>0</v>
      </c>
      <c r="BD73" s="123">
        <f t="shared" si="10"/>
        <v>0</v>
      </c>
      <c r="BE73" s="123">
        <f t="shared" si="11"/>
        <v>0</v>
      </c>
      <c r="CZ73" s="123">
        <v>1.6000000000000001E-4</v>
      </c>
    </row>
    <row r="74" spans="1:104" ht="22.5" x14ac:dyDescent="0.2">
      <c r="A74" s="151">
        <v>53</v>
      </c>
      <c r="B74" s="152" t="s">
        <v>160</v>
      </c>
      <c r="C74" s="153" t="s">
        <v>184</v>
      </c>
      <c r="D74" s="154" t="s">
        <v>139</v>
      </c>
      <c r="E74" s="155">
        <v>9</v>
      </c>
      <c r="F74" s="155">
        <v>0</v>
      </c>
      <c r="G74" s="156">
        <f t="shared" si="6"/>
        <v>0</v>
      </c>
      <c r="O74" s="150">
        <v>2</v>
      </c>
      <c r="AA74" s="123">
        <v>12</v>
      </c>
      <c r="AB74" s="123">
        <v>0</v>
      </c>
      <c r="AC74" s="123">
        <v>53</v>
      </c>
      <c r="AZ74" s="123">
        <v>2</v>
      </c>
      <c r="BA74" s="123">
        <f t="shared" si="7"/>
        <v>0</v>
      </c>
      <c r="BB74" s="123">
        <f t="shared" si="8"/>
        <v>0</v>
      </c>
      <c r="BC74" s="123">
        <f t="shared" si="9"/>
        <v>0</v>
      </c>
      <c r="BD74" s="123">
        <f t="shared" si="10"/>
        <v>0</v>
      </c>
      <c r="BE74" s="123">
        <f t="shared" si="11"/>
        <v>0</v>
      </c>
      <c r="CZ74" s="123">
        <v>2.75E-2</v>
      </c>
    </row>
    <row r="75" spans="1:104" ht="22.5" x14ac:dyDescent="0.2">
      <c r="A75" s="151">
        <v>54</v>
      </c>
      <c r="B75" s="152" t="s">
        <v>153</v>
      </c>
      <c r="C75" s="153" t="s">
        <v>185</v>
      </c>
      <c r="D75" s="154" t="s">
        <v>107</v>
      </c>
      <c r="E75" s="155">
        <v>10</v>
      </c>
      <c r="F75" s="155">
        <v>0</v>
      </c>
      <c r="G75" s="156">
        <f t="shared" si="6"/>
        <v>0</v>
      </c>
      <c r="O75" s="150">
        <v>2</v>
      </c>
      <c r="AA75" s="123">
        <v>12</v>
      </c>
      <c r="AB75" s="123">
        <v>0</v>
      </c>
      <c r="AC75" s="123">
        <v>54</v>
      </c>
      <c r="AZ75" s="123">
        <v>2</v>
      </c>
      <c r="BA75" s="123">
        <f t="shared" si="7"/>
        <v>0</v>
      </c>
      <c r="BB75" s="123">
        <f t="shared" si="8"/>
        <v>0</v>
      </c>
      <c r="BC75" s="123">
        <f t="shared" si="9"/>
        <v>0</v>
      </c>
      <c r="BD75" s="123">
        <f t="shared" si="10"/>
        <v>0</v>
      </c>
      <c r="BE75" s="123">
        <f t="shared" si="11"/>
        <v>0</v>
      </c>
      <c r="CZ75" s="123">
        <v>8.0000000000000007E-5</v>
      </c>
    </row>
    <row r="76" spans="1:104" x14ac:dyDescent="0.2">
      <c r="A76" s="151">
        <v>55</v>
      </c>
      <c r="B76" s="152" t="s">
        <v>158</v>
      </c>
      <c r="C76" s="153" t="s">
        <v>186</v>
      </c>
      <c r="D76" s="154" t="s">
        <v>139</v>
      </c>
      <c r="E76" s="155">
        <v>2.2000000000000002</v>
      </c>
      <c r="F76" s="155">
        <v>0</v>
      </c>
      <c r="G76" s="156">
        <f t="shared" si="6"/>
        <v>0</v>
      </c>
      <c r="O76" s="150">
        <v>2</v>
      </c>
      <c r="AA76" s="123">
        <v>12</v>
      </c>
      <c r="AB76" s="123">
        <v>0</v>
      </c>
      <c r="AC76" s="123">
        <v>55</v>
      </c>
      <c r="AZ76" s="123">
        <v>2</v>
      </c>
      <c r="BA76" s="123">
        <f t="shared" si="7"/>
        <v>0</v>
      </c>
      <c r="BB76" s="123">
        <f t="shared" si="8"/>
        <v>0</v>
      </c>
      <c r="BC76" s="123">
        <f t="shared" si="9"/>
        <v>0</v>
      </c>
      <c r="BD76" s="123">
        <f t="shared" si="10"/>
        <v>0</v>
      </c>
      <c r="BE76" s="123">
        <f t="shared" si="11"/>
        <v>0</v>
      </c>
      <c r="CZ76" s="123">
        <v>1.6000000000000001E-4</v>
      </c>
    </row>
    <row r="77" spans="1:104" ht="22.5" x14ac:dyDescent="0.2">
      <c r="A77" s="151">
        <v>56</v>
      </c>
      <c r="B77" s="152" t="s">
        <v>160</v>
      </c>
      <c r="C77" s="153" t="s">
        <v>187</v>
      </c>
      <c r="D77" s="154" t="s">
        <v>139</v>
      </c>
      <c r="E77" s="155">
        <v>2.2000000000000002</v>
      </c>
      <c r="F77" s="155">
        <v>0</v>
      </c>
      <c r="G77" s="156">
        <f t="shared" si="6"/>
        <v>0</v>
      </c>
      <c r="O77" s="150">
        <v>2</v>
      </c>
      <c r="AA77" s="123">
        <v>12</v>
      </c>
      <c r="AB77" s="123">
        <v>0</v>
      </c>
      <c r="AC77" s="123">
        <v>56</v>
      </c>
      <c r="AZ77" s="123">
        <v>2</v>
      </c>
      <c r="BA77" s="123">
        <f t="shared" si="7"/>
        <v>0</v>
      </c>
      <c r="BB77" s="123">
        <f t="shared" si="8"/>
        <v>0</v>
      </c>
      <c r="BC77" s="123">
        <f t="shared" si="9"/>
        <v>0</v>
      </c>
      <c r="BD77" s="123">
        <f t="shared" si="10"/>
        <v>0</v>
      </c>
      <c r="BE77" s="123">
        <f t="shared" si="11"/>
        <v>0</v>
      </c>
      <c r="CZ77" s="123">
        <v>2.75E-2</v>
      </c>
    </row>
    <row r="78" spans="1:104" ht="22.5" x14ac:dyDescent="0.2">
      <c r="A78" s="151">
        <v>57</v>
      </c>
      <c r="B78" s="152" t="s">
        <v>153</v>
      </c>
      <c r="C78" s="153" t="s">
        <v>188</v>
      </c>
      <c r="D78" s="154" t="s">
        <v>107</v>
      </c>
      <c r="E78" s="155">
        <v>10</v>
      </c>
      <c r="F78" s="155">
        <v>0</v>
      </c>
      <c r="G78" s="156">
        <f t="shared" si="6"/>
        <v>0</v>
      </c>
      <c r="O78" s="150">
        <v>2</v>
      </c>
      <c r="AA78" s="123">
        <v>12</v>
      </c>
      <c r="AB78" s="123">
        <v>0</v>
      </c>
      <c r="AC78" s="123">
        <v>57</v>
      </c>
      <c r="AZ78" s="123">
        <v>2</v>
      </c>
      <c r="BA78" s="123">
        <f t="shared" si="7"/>
        <v>0</v>
      </c>
      <c r="BB78" s="123">
        <f t="shared" si="8"/>
        <v>0</v>
      </c>
      <c r="BC78" s="123">
        <f t="shared" si="9"/>
        <v>0</v>
      </c>
      <c r="BD78" s="123">
        <f t="shared" si="10"/>
        <v>0</v>
      </c>
      <c r="BE78" s="123">
        <f t="shared" si="11"/>
        <v>0</v>
      </c>
      <c r="CZ78" s="123">
        <v>8.0000000000000007E-5</v>
      </c>
    </row>
    <row r="79" spans="1:104" ht="22.5" x14ac:dyDescent="0.2">
      <c r="A79" s="151">
        <v>58</v>
      </c>
      <c r="B79" s="152" t="s">
        <v>189</v>
      </c>
      <c r="C79" s="153" t="s">
        <v>190</v>
      </c>
      <c r="D79" s="154" t="s">
        <v>139</v>
      </c>
      <c r="E79" s="155">
        <v>2.85</v>
      </c>
      <c r="F79" s="155">
        <v>0</v>
      </c>
      <c r="G79" s="156">
        <f t="shared" si="6"/>
        <v>0</v>
      </c>
      <c r="O79" s="150">
        <v>2</v>
      </c>
      <c r="AA79" s="123">
        <v>12</v>
      </c>
      <c r="AB79" s="123">
        <v>0</v>
      </c>
      <c r="AC79" s="123">
        <v>58</v>
      </c>
      <c r="AZ79" s="123">
        <v>2</v>
      </c>
      <c r="BA79" s="123">
        <f t="shared" si="7"/>
        <v>0</v>
      </c>
      <c r="BB79" s="123">
        <f t="shared" si="8"/>
        <v>0</v>
      </c>
      <c r="BC79" s="123">
        <f t="shared" si="9"/>
        <v>0</v>
      </c>
      <c r="BD79" s="123">
        <f t="shared" si="10"/>
        <v>0</v>
      </c>
      <c r="BE79" s="123">
        <f t="shared" si="11"/>
        <v>0</v>
      </c>
      <c r="CZ79" s="123">
        <v>1.6000000000000001E-4</v>
      </c>
    </row>
    <row r="80" spans="1:104" ht="22.5" x14ac:dyDescent="0.2">
      <c r="A80" s="151">
        <v>59</v>
      </c>
      <c r="B80" s="152" t="s">
        <v>167</v>
      </c>
      <c r="C80" s="153" t="s">
        <v>191</v>
      </c>
      <c r="D80" s="154" t="s">
        <v>139</v>
      </c>
      <c r="E80" s="155">
        <v>2.85</v>
      </c>
      <c r="F80" s="155">
        <v>0</v>
      </c>
      <c r="G80" s="156">
        <f t="shared" si="6"/>
        <v>0</v>
      </c>
      <c r="O80" s="150">
        <v>2</v>
      </c>
      <c r="AA80" s="123">
        <v>12</v>
      </c>
      <c r="AB80" s="123">
        <v>0</v>
      </c>
      <c r="AC80" s="123">
        <v>59</v>
      </c>
      <c r="AZ80" s="123">
        <v>2</v>
      </c>
      <c r="BA80" s="123">
        <f t="shared" si="7"/>
        <v>0</v>
      </c>
      <c r="BB80" s="123">
        <f t="shared" si="8"/>
        <v>0</v>
      </c>
      <c r="BC80" s="123">
        <f t="shared" si="9"/>
        <v>0</v>
      </c>
      <c r="BD80" s="123">
        <f t="shared" si="10"/>
        <v>0</v>
      </c>
      <c r="BE80" s="123">
        <f t="shared" si="11"/>
        <v>0</v>
      </c>
      <c r="CZ80" s="123">
        <v>3.6569999999999998E-2</v>
      </c>
    </row>
    <row r="81" spans="1:104" x14ac:dyDescent="0.2">
      <c r="A81" s="151">
        <v>60</v>
      </c>
      <c r="B81" s="152" t="s">
        <v>153</v>
      </c>
      <c r="C81" s="153" t="s">
        <v>192</v>
      </c>
      <c r="D81" s="154" t="s">
        <v>107</v>
      </c>
      <c r="E81" s="155">
        <v>10</v>
      </c>
      <c r="F81" s="155">
        <v>0</v>
      </c>
      <c r="G81" s="156">
        <f t="shared" si="6"/>
        <v>0</v>
      </c>
      <c r="O81" s="150">
        <v>2</v>
      </c>
      <c r="AA81" s="123">
        <v>12</v>
      </c>
      <c r="AB81" s="123">
        <v>0</v>
      </c>
      <c r="AC81" s="123">
        <v>60</v>
      </c>
      <c r="AZ81" s="123">
        <v>2</v>
      </c>
      <c r="BA81" s="123">
        <f t="shared" si="7"/>
        <v>0</v>
      </c>
      <c r="BB81" s="123">
        <f t="shared" si="8"/>
        <v>0</v>
      </c>
      <c r="BC81" s="123">
        <f t="shared" si="9"/>
        <v>0</v>
      </c>
      <c r="BD81" s="123">
        <f t="shared" si="10"/>
        <v>0</v>
      </c>
      <c r="BE81" s="123">
        <f t="shared" si="11"/>
        <v>0</v>
      </c>
      <c r="CZ81" s="123">
        <v>8.0000000000000007E-5</v>
      </c>
    </row>
    <row r="82" spans="1:104" x14ac:dyDescent="0.2">
      <c r="A82" s="151">
        <v>61</v>
      </c>
      <c r="B82" s="152" t="s">
        <v>189</v>
      </c>
      <c r="C82" s="153" t="s">
        <v>193</v>
      </c>
      <c r="D82" s="154" t="s">
        <v>139</v>
      </c>
      <c r="E82" s="155">
        <v>2</v>
      </c>
      <c r="F82" s="155">
        <v>0</v>
      </c>
      <c r="G82" s="156">
        <f t="shared" si="6"/>
        <v>0</v>
      </c>
      <c r="O82" s="150">
        <v>2</v>
      </c>
      <c r="AA82" s="123">
        <v>12</v>
      </c>
      <c r="AB82" s="123">
        <v>0</v>
      </c>
      <c r="AC82" s="123">
        <v>61</v>
      </c>
      <c r="AZ82" s="123">
        <v>2</v>
      </c>
      <c r="BA82" s="123">
        <f t="shared" si="7"/>
        <v>0</v>
      </c>
      <c r="BB82" s="123">
        <f t="shared" si="8"/>
        <v>0</v>
      </c>
      <c r="BC82" s="123">
        <f t="shared" si="9"/>
        <v>0</v>
      </c>
      <c r="BD82" s="123">
        <f t="shared" si="10"/>
        <v>0</v>
      </c>
      <c r="BE82" s="123">
        <f t="shared" si="11"/>
        <v>0</v>
      </c>
      <c r="CZ82" s="123">
        <v>1.6000000000000001E-4</v>
      </c>
    </row>
    <row r="83" spans="1:104" ht="22.5" x14ac:dyDescent="0.2">
      <c r="A83" s="151">
        <v>62</v>
      </c>
      <c r="B83" s="152" t="s">
        <v>155</v>
      </c>
      <c r="C83" s="153" t="s">
        <v>194</v>
      </c>
      <c r="D83" s="154" t="s">
        <v>139</v>
      </c>
      <c r="E83" s="155">
        <v>2</v>
      </c>
      <c r="F83" s="155">
        <v>0</v>
      </c>
      <c r="G83" s="156">
        <f t="shared" si="6"/>
        <v>0</v>
      </c>
      <c r="O83" s="150">
        <v>2</v>
      </c>
      <c r="AA83" s="123">
        <v>12</v>
      </c>
      <c r="AB83" s="123">
        <v>0</v>
      </c>
      <c r="AC83" s="123">
        <v>62</v>
      </c>
      <c r="AZ83" s="123">
        <v>2</v>
      </c>
      <c r="BA83" s="123">
        <f t="shared" si="7"/>
        <v>0</v>
      </c>
      <c r="BB83" s="123">
        <f t="shared" si="8"/>
        <v>0</v>
      </c>
      <c r="BC83" s="123">
        <f t="shared" si="9"/>
        <v>0</v>
      </c>
      <c r="BD83" s="123">
        <f t="shared" si="10"/>
        <v>0</v>
      </c>
      <c r="BE83" s="123">
        <f t="shared" si="11"/>
        <v>0</v>
      </c>
      <c r="CZ83" s="123">
        <v>2.1569999999999999E-2</v>
      </c>
    </row>
    <row r="84" spans="1:104" ht="22.5" x14ac:dyDescent="0.2">
      <c r="A84" s="151">
        <v>63</v>
      </c>
      <c r="B84" s="152" t="s">
        <v>153</v>
      </c>
      <c r="C84" s="153" t="s">
        <v>195</v>
      </c>
      <c r="D84" s="154" t="s">
        <v>107</v>
      </c>
      <c r="E84" s="155">
        <v>10</v>
      </c>
      <c r="F84" s="155">
        <v>0</v>
      </c>
      <c r="G84" s="156">
        <f t="shared" si="6"/>
        <v>0</v>
      </c>
      <c r="O84" s="150">
        <v>2</v>
      </c>
      <c r="AA84" s="123">
        <v>12</v>
      </c>
      <c r="AB84" s="123">
        <v>0</v>
      </c>
      <c r="AC84" s="123">
        <v>63</v>
      </c>
      <c r="AZ84" s="123">
        <v>2</v>
      </c>
      <c r="BA84" s="123">
        <f t="shared" si="7"/>
        <v>0</v>
      </c>
      <c r="BB84" s="123">
        <f t="shared" si="8"/>
        <v>0</v>
      </c>
      <c r="BC84" s="123">
        <f t="shared" si="9"/>
        <v>0</v>
      </c>
      <c r="BD84" s="123">
        <f t="shared" si="10"/>
        <v>0</v>
      </c>
      <c r="BE84" s="123">
        <f t="shared" si="11"/>
        <v>0</v>
      </c>
      <c r="CZ84" s="123">
        <v>8.0000000000000007E-5</v>
      </c>
    </row>
    <row r="85" spans="1:104" x14ac:dyDescent="0.2">
      <c r="A85" s="151">
        <v>64</v>
      </c>
      <c r="B85" s="152" t="s">
        <v>189</v>
      </c>
      <c r="C85" s="153" t="s">
        <v>196</v>
      </c>
      <c r="D85" s="154" t="s">
        <v>139</v>
      </c>
      <c r="E85" s="155">
        <v>2.5</v>
      </c>
      <c r="F85" s="155">
        <v>0</v>
      </c>
      <c r="G85" s="156">
        <f t="shared" si="6"/>
        <v>0</v>
      </c>
      <c r="O85" s="150">
        <v>2</v>
      </c>
      <c r="AA85" s="123">
        <v>12</v>
      </c>
      <c r="AB85" s="123">
        <v>0</v>
      </c>
      <c r="AC85" s="123">
        <v>64</v>
      </c>
      <c r="AZ85" s="123">
        <v>2</v>
      </c>
      <c r="BA85" s="123">
        <f t="shared" si="7"/>
        <v>0</v>
      </c>
      <c r="BB85" s="123">
        <f t="shared" si="8"/>
        <v>0</v>
      </c>
      <c r="BC85" s="123">
        <f t="shared" si="9"/>
        <v>0</v>
      </c>
      <c r="BD85" s="123">
        <f t="shared" si="10"/>
        <v>0</v>
      </c>
      <c r="BE85" s="123">
        <f t="shared" si="11"/>
        <v>0</v>
      </c>
      <c r="CZ85" s="123">
        <v>1.6000000000000001E-4</v>
      </c>
    </row>
    <row r="86" spans="1:104" ht="22.5" x14ac:dyDescent="0.2">
      <c r="A86" s="151">
        <v>65</v>
      </c>
      <c r="B86" s="152" t="s">
        <v>167</v>
      </c>
      <c r="C86" s="153" t="s">
        <v>197</v>
      </c>
      <c r="D86" s="154" t="s">
        <v>139</v>
      </c>
      <c r="E86" s="155">
        <v>2.5</v>
      </c>
      <c r="F86" s="155">
        <v>0</v>
      </c>
      <c r="G86" s="156">
        <f t="shared" si="6"/>
        <v>0</v>
      </c>
      <c r="O86" s="150">
        <v>2</v>
      </c>
      <c r="AA86" s="123">
        <v>12</v>
      </c>
      <c r="AB86" s="123">
        <v>0</v>
      </c>
      <c r="AC86" s="123">
        <v>65</v>
      </c>
      <c r="AZ86" s="123">
        <v>2</v>
      </c>
      <c r="BA86" s="123">
        <f t="shared" si="7"/>
        <v>0</v>
      </c>
      <c r="BB86" s="123">
        <f t="shared" si="8"/>
        <v>0</v>
      </c>
      <c r="BC86" s="123">
        <f t="shared" si="9"/>
        <v>0</v>
      </c>
      <c r="BD86" s="123">
        <f t="shared" si="10"/>
        <v>0</v>
      </c>
      <c r="BE86" s="123">
        <f t="shared" si="11"/>
        <v>0</v>
      </c>
      <c r="CZ86" s="123">
        <v>3.6569999999999998E-2</v>
      </c>
    </row>
    <row r="87" spans="1:104" x14ac:dyDescent="0.2">
      <c r="A87" s="151">
        <v>66</v>
      </c>
      <c r="B87" s="152" t="s">
        <v>153</v>
      </c>
      <c r="C87" s="153" t="s">
        <v>198</v>
      </c>
      <c r="D87" s="154" t="s">
        <v>107</v>
      </c>
      <c r="E87" s="155">
        <v>10</v>
      </c>
      <c r="F87" s="155">
        <v>0</v>
      </c>
      <c r="G87" s="156">
        <f t="shared" si="6"/>
        <v>0</v>
      </c>
      <c r="O87" s="150">
        <v>2</v>
      </c>
      <c r="AA87" s="123">
        <v>12</v>
      </c>
      <c r="AB87" s="123">
        <v>0</v>
      </c>
      <c r="AC87" s="123">
        <v>66</v>
      </c>
      <c r="AZ87" s="123">
        <v>2</v>
      </c>
      <c r="BA87" s="123">
        <f t="shared" si="7"/>
        <v>0</v>
      </c>
      <c r="BB87" s="123">
        <f t="shared" si="8"/>
        <v>0</v>
      </c>
      <c r="BC87" s="123">
        <f t="shared" si="9"/>
        <v>0</v>
      </c>
      <c r="BD87" s="123">
        <f t="shared" si="10"/>
        <v>0</v>
      </c>
      <c r="BE87" s="123">
        <f t="shared" si="11"/>
        <v>0</v>
      </c>
      <c r="CZ87" s="123">
        <v>8.0000000000000007E-5</v>
      </c>
    </row>
    <row r="88" spans="1:104" x14ac:dyDescent="0.2">
      <c r="A88" s="151">
        <v>67</v>
      </c>
      <c r="B88" s="152" t="s">
        <v>199</v>
      </c>
      <c r="C88" s="153" t="s">
        <v>200</v>
      </c>
      <c r="D88" s="154" t="s">
        <v>139</v>
      </c>
      <c r="E88" s="155">
        <v>3.5</v>
      </c>
      <c r="F88" s="155">
        <v>0</v>
      </c>
      <c r="G88" s="156">
        <f t="shared" si="6"/>
        <v>0</v>
      </c>
      <c r="O88" s="150">
        <v>2</v>
      </c>
      <c r="AA88" s="123">
        <v>12</v>
      </c>
      <c r="AB88" s="123">
        <v>0</v>
      </c>
      <c r="AC88" s="123">
        <v>67</v>
      </c>
      <c r="AZ88" s="123">
        <v>2</v>
      </c>
      <c r="BA88" s="123">
        <f t="shared" si="7"/>
        <v>0</v>
      </c>
      <c r="BB88" s="123">
        <f t="shared" si="8"/>
        <v>0</v>
      </c>
      <c r="BC88" s="123">
        <f t="shared" si="9"/>
        <v>0</v>
      </c>
      <c r="BD88" s="123">
        <f t="shared" si="10"/>
        <v>0</v>
      </c>
      <c r="BE88" s="123">
        <f t="shared" si="11"/>
        <v>0</v>
      </c>
      <c r="CZ88" s="123">
        <v>1.6000000000000001E-4</v>
      </c>
    </row>
    <row r="89" spans="1:104" ht="22.5" x14ac:dyDescent="0.2">
      <c r="A89" s="151">
        <v>68</v>
      </c>
      <c r="B89" s="152" t="s">
        <v>201</v>
      </c>
      <c r="C89" s="153" t="s">
        <v>202</v>
      </c>
      <c r="D89" s="154" t="s">
        <v>139</v>
      </c>
      <c r="E89" s="155">
        <v>3.5</v>
      </c>
      <c r="F89" s="155">
        <v>0</v>
      </c>
      <c r="G89" s="156">
        <f t="shared" si="6"/>
        <v>0</v>
      </c>
      <c r="O89" s="150">
        <v>2</v>
      </c>
      <c r="AA89" s="123">
        <v>12</v>
      </c>
      <c r="AB89" s="123">
        <v>0</v>
      </c>
      <c r="AC89" s="123">
        <v>68</v>
      </c>
      <c r="AZ89" s="123">
        <v>2</v>
      </c>
      <c r="BA89" s="123">
        <f t="shared" si="7"/>
        <v>0</v>
      </c>
      <c r="BB89" s="123">
        <f t="shared" si="8"/>
        <v>0</v>
      </c>
      <c r="BC89" s="123">
        <f t="shared" si="9"/>
        <v>0</v>
      </c>
      <c r="BD89" s="123">
        <f t="shared" si="10"/>
        <v>0</v>
      </c>
      <c r="BE89" s="123">
        <f t="shared" si="11"/>
        <v>0</v>
      </c>
      <c r="CZ89" s="123">
        <v>1.7520000000000001E-2</v>
      </c>
    </row>
    <row r="90" spans="1:104" ht="22.5" x14ac:dyDescent="0.2">
      <c r="A90" s="151">
        <v>69</v>
      </c>
      <c r="B90" s="152" t="s">
        <v>153</v>
      </c>
      <c r="C90" s="153" t="s">
        <v>203</v>
      </c>
      <c r="D90" s="154" t="s">
        <v>107</v>
      </c>
      <c r="E90" s="155">
        <v>10</v>
      </c>
      <c r="F90" s="155">
        <v>0</v>
      </c>
      <c r="G90" s="156">
        <f t="shared" si="6"/>
        <v>0</v>
      </c>
      <c r="O90" s="150">
        <v>2</v>
      </c>
      <c r="AA90" s="123">
        <v>12</v>
      </c>
      <c r="AB90" s="123">
        <v>0</v>
      </c>
      <c r="AC90" s="123">
        <v>69</v>
      </c>
      <c r="AZ90" s="123">
        <v>2</v>
      </c>
      <c r="BA90" s="123">
        <f t="shared" si="7"/>
        <v>0</v>
      </c>
      <c r="BB90" s="123">
        <f t="shared" si="8"/>
        <v>0</v>
      </c>
      <c r="BC90" s="123">
        <f t="shared" si="9"/>
        <v>0</v>
      </c>
      <c r="BD90" s="123">
        <f t="shared" si="10"/>
        <v>0</v>
      </c>
      <c r="BE90" s="123">
        <f t="shared" si="11"/>
        <v>0</v>
      </c>
      <c r="CZ90" s="123">
        <v>8.0000000000000007E-5</v>
      </c>
    </row>
    <row r="91" spans="1:104" ht="22.5" x14ac:dyDescent="0.2">
      <c r="A91" s="151">
        <v>70</v>
      </c>
      <c r="B91" s="152" t="s">
        <v>189</v>
      </c>
      <c r="C91" s="153" t="s">
        <v>204</v>
      </c>
      <c r="D91" s="154" t="s">
        <v>139</v>
      </c>
      <c r="E91" s="155">
        <v>2.5</v>
      </c>
      <c r="F91" s="155">
        <v>0</v>
      </c>
      <c r="G91" s="156">
        <f t="shared" si="6"/>
        <v>0</v>
      </c>
      <c r="O91" s="150">
        <v>2</v>
      </c>
      <c r="AA91" s="123">
        <v>12</v>
      </c>
      <c r="AB91" s="123">
        <v>0</v>
      </c>
      <c r="AC91" s="123">
        <v>70</v>
      </c>
      <c r="AZ91" s="123">
        <v>2</v>
      </c>
      <c r="BA91" s="123">
        <f t="shared" si="7"/>
        <v>0</v>
      </c>
      <c r="BB91" s="123">
        <f t="shared" si="8"/>
        <v>0</v>
      </c>
      <c r="BC91" s="123">
        <f t="shared" si="9"/>
        <v>0</v>
      </c>
      <c r="BD91" s="123">
        <f t="shared" si="10"/>
        <v>0</v>
      </c>
      <c r="BE91" s="123">
        <f t="shared" si="11"/>
        <v>0</v>
      </c>
      <c r="CZ91" s="123">
        <v>1.6000000000000001E-4</v>
      </c>
    </row>
    <row r="92" spans="1:104" ht="22.5" x14ac:dyDescent="0.2">
      <c r="A92" s="151">
        <v>71</v>
      </c>
      <c r="B92" s="152" t="s">
        <v>167</v>
      </c>
      <c r="C92" s="153" t="s">
        <v>205</v>
      </c>
      <c r="D92" s="154" t="s">
        <v>139</v>
      </c>
      <c r="E92" s="155">
        <v>4.4000000000000004</v>
      </c>
      <c r="F92" s="155">
        <v>0</v>
      </c>
      <c r="G92" s="156">
        <f t="shared" si="6"/>
        <v>0</v>
      </c>
      <c r="O92" s="150">
        <v>2</v>
      </c>
      <c r="AA92" s="123">
        <v>12</v>
      </c>
      <c r="AB92" s="123">
        <v>0</v>
      </c>
      <c r="AC92" s="123">
        <v>71</v>
      </c>
      <c r="AZ92" s="123">
        <v>2</v>
      </c>
      <c r="BA92" s="123">
        <f t="shared" si="7"/>
        <v>0</v>
      </c>
      <c r="BB92" s="123">
        <f t="shared" si="8"/>
        <v>0</v>
      </c>
      <c r="BC92" s="123">
        <f t="shared" si="9"/>
        <v>0</v>
      </c>
      <c r="BD92" s="123">
        <f t="shared" si="10"/>
        <v>0</v>
      </c>
      <c r="BE92" s="123">
        <f t="shared" si="11"/>
        <v>0</v>
      </c>
      <c r="CZ92" s="123">
        <v>3.6569999999999998E-2</v>
      </c>
    </row>
    <row r="93" spans="1:104" x14ac:dyDescent="0.2">
      <c r="A93" s="151">
        <v>72</v>
      </c>
      <c r="B93" s="152" t="s">
        <v>153</v>
      </c>
      <c r="C93" s="153" t="s">
        <v>206</v>
      </c>
      <c r="D93" s="154" t="s">
        <v>107</v>
      </c>
      <c r="E93" s="155">
        <v>10</v>
      </c>
      <c r="F93" s="155">
        <v>0</v>
      </c>
      <c r="G93" s="156">
        <f t="shared" si="6"/>
        <v>0</v>
      </c>
      <c r="O93" s="150">
        <v>2</v>
      </c>
      <c r="AA93" s="123">
        <v>12</v>
      </c>
      <c r="AB93" s="123">
        <v>0</v>
      </c>
      <c r="AC93" s="123">
        <v>72</v>
      </c>
      <c r="AZ93" s="123">
        <v>2</v>
      </c>
      <c r="BA93" s="123">
        <f t="shared" si="7"/>
        <v>0</v>
      </c>
      <c r="BB93" s="123">
        <f t="shared" si="8"/>
        <v>0</v>
      </c>
      <c r="BC93" s="123">
        <f t="shared" si="9"/>
        <v>0</v>
      </c>
      <c r="BD93" s="123">
        <f t="shared" si="10"/>
        <v>0</v>
      </c>
      <c r="BE93" s="123">
        <f t="shared" si="11"/>
        <v>0</v>
      </c>
      <c r="CZ93" s="123">
        <v>8.0000000000000007E-5</v>
      </c>
    </row>
    <row r="94" spans="1:104" x14ac:dyDescent="0.2">
      <c r="A94" s="151">
        <v>73</v>
      </c>
      <c r="B94" s="152" t="s">
        <v>199</v>
      </c>
      <c r="C94" s="153" t="s">
        <v>207</v>
      </c>
      <c r="D94" s="154" t="s">
        <v>139</v>
      </c>
      <c r="E94" s="155">
        <v>3.5</v>
      </c>
      <c r="F94" s="155">
        <v>0</v>
      </c>
      <c r="G94" s="156">
        <f t="shared" si="6"/>
        <v>0</v>
      </c>
      <c r="O94" s="150">
        <v>2</v>
      </c>
      <c r="AA94" s="123">
        <v>12</v>
      </c>
      <c r="AB94" s="123">
        <v>0</v>
      </c>
      <c r="AC94" s="123">
        <v>73</v>
      </c>
      <c r="AZ94" s="123">
        <v>2</v>
      </c>
      <c r="BA94" s="123">
        <f t="shared" si="7"/>
        <v>0</v>
      </c>
      <c r="BB94" s="123">
        <f t="shared" si="8"/>
        <v>0</v>
      </c>
      <c r="BC94" s="123">
        <f t="shared" si="9"/>
        <v>0</v>
      </c>
      <c r="BD94" s="123">
        <f t="shared" si="10"/>
        <v>0</v>
      </c>
      <c r="BE94" s="123">
        <f t="shared" si="11"/>
        <v>0</v>
      </c>
      <c r="CZ94" s="123">
        <v>1.6000000000000001E-4</v>
      </c>
    </row>
    <row r="95" spans="1:104" ht="22.5" x14ac:dyDescent="0.2">
      <c r="A95" s="151">
        <v>74</v>
      </c>
      <c r="B95" s="152" t="s">
        <v>155</v>
      </c>
      <c r="C95" s="153" t="s">
        <v>208</v>
      </c>
      <c r="D95" s="154" t="s">
        <v>139</v>
      </c>
      <c r="E95" s="155">
        <v>3.5</v>
      </c>
      <c r="F95" s="155">
        <v>0</v>
      </c>
      <c r="G95" s="156">
        <f t="shared" si="6"/>
        <v>0</v>
      </c>
      <c r="O95" s="150">
        <v>2</v>
      </c>
      <c r="AA95" s="123">
        <v>12</v>
      </c>
      <c r="AB95" s="123">
        <v>0</v>
      </c>
      <c r="AC95" s="123">
        <v>74</v>
      </c>
      <c r="AZ95" s="123">
        <v>2</v>
      </c>
      <c r="BA95" s="123">
        <f t="shared" si="7"/>
        <v>0</v>
      </c>
      <c r="BB95" s="123">
        <f t="shared" si="8"/>
        <v>0</v>
      </c>
      <c r="BC95" s="123">
        <f t="shared" si="9"/>
        <v>0</v>
      </c>
      <c r="BD95" s="123">
        <f t="shared" si="10"/>
        <v>0</v>
      </c>
      <c r="BE95" s="123">
        <f t="shared" si="11"/>
        <v>0</v>
      </c>
      <c r="CZ95" s="123">
        <v>2.1569999999999999E-2</v>
      </c>
    </row>
    <row r="96" spans="1:104" ht="22.5" x14ac:dyDescent="0.2">
      <c r="A96" s="151">
        <v>75</v>
      </c>
      <c r="B96" s="152" t="s">
        <v>153</v>
      </c>
      <c r="C96" s="153" t="s">
        <v>209</v>
      </c>
      <c r="D96" s="154" t="s">
        <v>107</v>
      </c>
      <c r="E96" s="155">
        <v>10</v>
      </c>
      <c r="F96" s="155">
        <v>0</v>
      </c>
      <c r="G96" s="156">
        <f t="shared" si="6"/>
        <v>0</v>
      </c>
      <c r="O96" s="150">
        <v>2</v>
      </c>
      <c r="AA96" s="123">
        <v>12</v>
      </c>
      <c r="AB96" s="123">
        <v>0</v>
      </c>
      <c r="AC96" s="123">
        <v>75</v>
      </c>
      <c r="AZ96" s="123">
        <v>2</v>
      </c>
      <c r="BA96" s="123">
        <f t="shared" si="7"/>
        <v>0</v>
      </c>
      <c r="BB96" s="123">
        <f t="shared" si="8"/>
        <v>0</v>
      </c>
      <c r="BC96" s="123">
        <f t="shared" si="9"/>
        <v>0</v>
      </c>
      <c r="BD96" s="123">
        <f t="shared" si="10"/>
        <v>0</v>
      </c>
      <c r="BE96" s="123">
        <f t="shared" si="11"/>
        <v>0</v>
      </c>
      <c r="CZ96" s="123">
        <v>8.0000000000000007E-5</v>
      </c>
    </row>
    <row r="97" spans="1:104" x14ac:dyDescent="0.2">
      <c r="A97" s="151">
        <v>76</v>
      </c>
      <c r="B97" s="152" t="s">
        <v>210</v>
      </c>
      <c r="C97" s="153" t="s">
        <v>211</v>
      </c>
      <c r="D97" s="154" t="s">
        <v>139</v>
      </c>
      <c r="E97" s="155">
        <v>2.0499999999999998</v>
      </c>
      <c r="F97" s="155">
        <v>0</v>
      </c>
      <c r="G97" s="156">
        <f t="shared" si="6"/>
        <v>0</v>
      </c>
      <c r="O97" s="150">
        <v>2</v>
      </c>
      <c r="AA97" s="123">
        <v>12</v>
      </c>
      <c r="AB97" s="123">
        <v>0</v>
      </c>
      <c r="AC97" s="123">
        <v>76</v>
      </c>
      <c r="AZ97" s="123">
        <v>2</v>
      </c>
      <c r="BA97" s="123">
        <f t="shared" si="7"/>
        <v>0</v>
      </c>
      <c r="BB97" s="123">
        <f t="shared" si="8"/>
        <v>0</v>
      </c>
      <c r="BC97" s="123">
        <f t="shared" si="9"/>
        <v>0</v>
      </c>
      <c r="BD97" s="123">
        <f t="shared" si="10"/>
        <v>0</v>
      </c>
      <c r="BE97" s="123">
        <f t="shared" si="11"/>
        <v>0</v>
      </c>
      <c r="CZ97" s="123">
        <v>1.6000000000000001E-4</v>
      </c>
    </row>
    <row r="98" spans="1:104" ht="22.5" x14ac:dyDescent="0.2">
      <c r="A98" s="151">
        <v>77</v>
      </c>
      <c r="B98" s="152" t="s">
        <v>167</v>
      </c>
      <c r="C98" s="153" t="s">
        <v>212</v>
      </c>
      <c r="D98" s="154" t="s">
        <v>139</v>
      </c>
      <c r="E98" s="155">
        <v>2.0499999999999998</v>
      </c>
      <c r="F98" s="155">
        <v>0</v>
      </c>
      <c r="G98" s="156">
        <f t="shared" si="6"/>
        <v>0</v>
      </c>
      <c r="O98" s="150">
        <v>2</v>
      </c>
      <c r="AA98" s="123">
        <v>12</v>
      </c>
      <c r="AB98" s="123">
        <v>0</v>
      </c>
      <c r="AC98" s="123">
        <v>77</v>
      </c>
      <c r="AZ98" s="123">
        <v>2</v>
      </c>
      <c r="BA98" s="123">
        <f t="shared" si="7"/>
        <v>0</v>
      </c>
      <c r="BB98" s="123">
        <f t="shared" si="8"/>
        <v>0</v>
      </c>
      <c r="BC98" s="123">
        <f t="shared" si="9"/>
        <v>0</v>
      </c>
      <c r="BD98" s="123">
        <f t="shared" si="10"/>
        <v>0</v>
      </c>
      <c r="BE98" s="123">
        <f t="shared" si="11"/>
        <v>0</v>
      </c>
      <c r="CZ98" s="123">
        <v>3.6569999999999998E-2</v>
      </c>
    </row>
    <row r="99" spans="1:104" ht="22.5" x14ac:dyDescent="0.2">
      <c r="A99" s="151">
        <v>78</v>
      </c>
      <c r="B99" s="152" t="s">
        <v>189</v>
      </c>
      <c r="C99" s="153" t="s">
        <v>213</v>
      </c>
      <c r="D99" s="154" t="s">
        <v>139</v>
      </c>
      <c r="E99" s="155">
        <v>2.9</v>
      </c>
      <c r="F99" s="155">
        <v>0</v>
      </c>
      <c r="G99" s="156">
        <f t="shared" si="6"/>
        <v>0</v>
      </c>
      <c r="O99" s="150">
        <v>2</v>
      </c>
      <c r="AA99" s="123">
        <v>12</v>
      </c>
      <c r="AB99" s="123">
        <v>0</v>
      </c>
      <c r="AC99" s="123">
        <v>78</v>
      </c>
      <c r="AZ99" s="123">
        <v>2</v>
      </c>
      <c r="BA99" s="123">
        <f t="shared" si="7"/>
        <v>0</v>
      </c>
      <c r="BB99" s="123">
        <f t="shared" si="8"/>
        <v>0</v>
      </c>
      <c r="BC99" s="123">
        <f t="shared" si="9"/>
        <v>0</v>
      </c>
      <c r="BD99" s="123">
        <f t="shared" si="10"/>
        <v>0</v>
      </c>
      <c r="BE99" s="123">
        <f t="shared" si="11"/>
        <v>0</v>
      </c>
      <c r="CZ99" s="123">
        <v>1.6000000000000001E-4</v>
      </c>
    </row>
    <row r="100" spans="1:104" ht="22.5" x14ac:dyDescent="0.2">
      <c r="A100" s="151">
        <v>79</v>
      </c>
      <c r="B100" s="152" t="s">
        <v>153</v>
      </c>
      <c r="C100" s="153" t="s">
        <v>214</v>
      </c>
      <c r="D100" s="154" t="s">
        <v>107</v>
      </c>
      <c r="E100" s="155">
        <v>10</v>
      </c>
      <c r="F100" s="155">
        <v>0</v>
      </c>
      <c r="G100" s="156">
        <f t="shared" si="6"/>
        <v>0</v>
      </c>
      <c r="O100" s="150">
        <v>2</v>
      </c>
      <c r="AA100" s="123">
        <v>12</v>
      </c>
      <c r="AB100" s="123">
        <v>0</v>
      </c>
      <c r="AC100" s="123">
        <v>79</v>
      </c>
      <c r="AZ100" s="123">
        <v>2</v>
      </c>
      <c r="BA100" s="123">
        <f t="shared" si="7"/>
        <v>0</v>
      </c>
      <c r="BB100" s="123">
        <f t="shared" si="8"/>
        <v>0</v>
      </c>
      <c r="BC100" s="123">
        <f t="shared" si="9"/>
        <v>0</v>
      </c>
      <c r="BD100" s="123">
        <f t="shared" si="10"/>
        <v>0</v>
      </c>
      <c r="BE100" s="123">
        <f t="shared" si="11"/>
        <v>0</v>
      </c>
      <c r="CZ100" s="123">
        <v>8.0000000000000007E-5</v>
      </c>
    </row>
    <row r="101" spans="1:104" ht="22.5" x14ac:dyDescent="0.2">
      <c r="A101" s="151">
        <v>80</v>
      </c>
      <c r="B101" s="152" t="s">
        <v>167</v>
      </c>
      <c r="C101" s="153" t="s">
        <v>215</v>
      </c>
      <c r="D101" s="154" t="s">
        <v>139</v>
      </c>
      <c r="E101" s="155">
        <v>2.9</v>
      </c>
      <c r="F101" s="155">
        <v>0</v>
      </c>
      <c r="G101" s="156">
        <f t="shared" si="6"/>
        <v>0</v>
      </c>
      <c r="O101" s="150">
        <v>2</v>
      </c>
      <c r="AA101" s="123">
        <v>12</v>
      </c>
      <c r="AB101" s="123">
        <v>0</v>
      </c>
      <c r="AC101" s="123">
        <v>80</v>
      </c>
      <c r="AZ101" s="123">
        <v>2</v>
      </c>
      <c r="BA101" s="123">
        <f t="shared" si="7"/>
        <v>0</v>
      </c>
      <c r="BB101" s="123">
        <f t="shared" si="8"/>
        <v>0</v>
      </c>
      <c r="BC101" s="123">
        <f t="shared" si="9"/>
        <v>0</v>
      </c>
      <c r="BD101" s="123">
        <f t="shared" si="10"/>
        <v>0</v>
      </c>
      <c r="BE101" s="123">
        <f t="shared" si="11"/>
        <v>0</v>
      </c>
      <c r="CZ101" s="123">
        <v>3.6569999999999998E-2</v>
      </c>
    </row>
    <row r="102" spans="1:104" ht="22.5" x14ac:dyDescent="0.2">
      <c r="A102" s="151">
        <v>81</v>
      </c>
      <c r="B102" s="152" t="s">
        <v>153</v>
      </c>
      <c r="C102" s="153" t="s">
        <v>216</v>
      </c>
      <c r="D102" s="154" t="s">
        <v>107</v>
      </c>
      <c r="E102" s="155">
        <v>10</v>
      </c>
      <c r="F102" s="155">
        <v>0</v>
      </c>
      <c r="G102" s="156">
        <f t="shared" si="6"/>
        <v>0</v>
      </c>
      <c r="O102" s="150">
        <v>2</v>
      </c>
      <c r="AA102" s="123">
        <v>12</v>
      </c>
      <c r="AB102" s="123">
        <v>0</v>
      </c>
      <c r="AC102" s="123">
        <v>81</v>
      </c>
      <c r="AZ102" s="123">
        <v>2</v>
      </c>
      <c r="BA102" s="123">
        <f t="shared" si="7"/>
        <v>0</v>
      </c>
      <c r="BB102" s="123">
        <f t="shared" si="8"/>
        <v>0</v>
      </c>
      <c r="BC102" s="123">
        <f t="shared" si="9"/>
        <v>0</v>
      </c>
      <c r="BD102" s="123">
        <f t="shared" si="10"/>
        <v>0</v>
      </c>
      <c r="BE102" s="123">
        <f t="shared" si="11"/>
        <v>0</v>
      </c>
      <c r="CZ102" s="123">
        <v>8.0000000000000007E-5</v>
      </c>
    </row>
    <row r="103" spans="1:104" x14ac:dyDescent="0.2">
      <c r="A103" s="151">
        <v>82</v>
      </c>
      <c r="B103" s="152" t="s">
        <v>189</v>
      </c>
      <c r="C103" s="153" t="s">
        <v>217</v>
      </c>
      <c r="D103" s="154" t="s">
        <v>139</v>
      </c>
      <c r="E103" s="155">
        <v>1</v>
      </c>
      <c r="F103" s="155">
        <v>0</v>
      </c>
      <c r="G103" s="156">
        <f t="shared" si="6"/>
        <v>0</v>
      </c>
      <c r="O103" s="150">
        <v>2</v>
      </c>
      <c r="AA103" s="123">
        <v>12</v>
      </c>
      <c r="AB103" s="123">
        <v>0</v>
      </c>
      <c r="AC103" s="123">
        <v>82</v>
      </c>
      <c r="AZ103" s="123">
        <v>2</v>
      </c>
      <c r="BA103" s="123">
        <f t="shared" si="7"/>
        <v>0</v>
      </c>
      <c r="BB103" s="123">
        <f t="shared" si="8"/>
        <v>0</v>
      </c>
      <c r="BC103" s="123">
        <f t="shared" si="9"/>
        <v>0</v>
      </c>
      <c r="BD103" s="123">
        <f t="shared" si="10"/>
        <v>0</v>
      </c>
      <c r="BE103" s="123">
        <f t="shared" si="11"/>
        <v>0</v>
      </c>
      <c r="CZ103" s="123">
        <v>1.6000000000000001E-4</v>
      </c>
    </row>
    <row r="104" spans="1:104" ht="22.5" x14ac:dyDescent="0.2">
      <c r="A104" s="151">
        <v>83</v>
      </c>
      <c r="B104" s="152" t="s">
        <v>167</v>
      </c>
      <c r="C104" s="153" t="s">
        <v>218</v>
      </c>
      <c r="D104" s="154" t="s">
        <v>139</v>
      </c>
      <c r="E104" s="155">
        <v>1</v>
      </c>
      <c r="F104" s="155">
        <v>0</v>
      </c>
      <c r="G104" s="156">
        <f t="shared" si="6"/>
        <v>0</v>
      </c>
      <c r="O104" s="150">
        <v>2</v>
      </c>
      <c r="AA104" s="123">
        <v>12</v>
      </c>
      <c r="AB104" s="123">
        <v>0</v>
      </c>
      <c r="AC104" s="123">
        <v>83</v>
      </c>
      <c r="AZ104" s="123">
        <v>2</v>
      </c>
      <c r="BA104" s="123">
        <f t="shared" si="7"/>
        <v>0</v>
      </c>
      <c r="BB104" s="123">
        <f t="shared" si="8"/>
        <v>0</v>
      </c>
      <c r="BC104" s="123">
        <f t="shared" si="9"/>
        <v>0</v>
      </c>
      <c r="BD104" s="123">
        <f t="shared" si="10"/>
        <v>0</v>
      </c>
      <c r="BE104" s="123">
        <f t="shared" si="11"/>
        <v>0</v>
      </c>
      <c r="CZ104" s="123">
        <v>3.6569999999999998E-2</v>
      </c>
    </row>
    <row r="105" spans="1:104" x14ac:dyDescent="0.2">
      <c r="A105" s="151">
        <v>84</v>
      </c>
      <c r="B105" s="152" t="s">
        <v>153</v>
      </c>
      <c r="C105" s="153" t="s">
        <v>219</v>
      </c>
      <c r="D105" s="154" t="s">
        <v>107</v>
      </c>
      <c r="E105" s="155">
        <v>10</v>
      </c>
      <c r="F105" s="155">
        <v>0</v>
      </c>
      <c r="G105" s="156">
        <f t="shared" si="6"/>
        <v>0</v>
      </c>
      <c r="O105" s="150">
        <v>2</v>
      </c>
      <c r="AA105" s="123">
        <v>12</v>
      </c>
      <c r="AB105" s="123">
        <v>0</v>
      </c>
      <c r="AC105" s="123">
        <v>84</v>
      </c>
      <c r="AZ105" s="123">
        <v>2</v>
      </c>
      <c r="BA105" s="123">
        <f t="shared" si="7"/>
        <v>0</v>
      </c>
      <c r="BB105" s="123">
        <f t="shared" si="8"/>
        <v>0</v>
      </c>
      <c r="BC105" s="123">
        <f t="shared" si="9"/>
        <v>0</v>
      </c>
      <c r="BD105" s="123">
        <f t="shared" si="10"/>
        <v>0</v>
      </c>
      <c r="BE105" s="123">
        <f t="shared" si="11"/>
        <v>0</v>
      </c>
      <c r="CZ105" s="123">
        <v>8.0000000000000007E-5</v>
      </c>
    </row>
    <row r="106" spans="1:104" x14ac:dyDescent="0.2">
      <c r="A106" s="151">
        <v>85</v>
      </c>
      <c r="B106" s="152" t="s">
        <v>220</v>
      </c>
      <c r="C106" s="153" t="s">
        <v>221</v>
      </c>
      <c r="D106" s="154" t="s">
        <v>139</v>
      </c>
      <c r="E106" s="155">
        <v>2.9</v>
      </c>
      <c r="F106" s="155">
        <v>0</v>
      </c>
      <c r="G106" s="156">
        <f t="shared" si="6"/>
        <v>0</v>
      </c>
      <c r="O106" s="150">
        <v>2</v>
      </c>
      <c r="AA106" s="123">
        <v>12</v>
      </c>
      <c r="AB106" s="123">
        <v>0</v>
      </c>
      <c r="AC106" s="123">
        <v>85</v>
      </c>
      <c r="AZ106" s="123">
        <v>2</v>
      </c>
      <c r="BA106" s="123">
        <f t="shared" si="7"/>
        <v>0</v>
      </c>
      <c r="BB106" s="123">
        <f t="shared" si="8"/>
        <v>0</v>
      </c>
      <c r="BC106" s="123">
        <f t="shared" si="9"/>
        <v>0</v>
      </c>
      <c r="BD106" s="123">
        <f t="shared" si="10"/>
        <v>0</v>
      </c>
      <c r="BE106" s="123">
        <f t="shared" si="11"/>
        <v>0</v>
      </c>
      <c r="CZ106" s="123">
        <v>1.6000000000000001E-4</v>
      </c>
    </row>
    <row r="107" spans="1:104" ht="22.5" x14ac:dyDescent="0.2">
      <c r="A107" s="151">
        <v>86</v>
      </c>
      <c r="B107" s="152" t="s">
        <v>222</v>
      </c>
      <c r="C107" s="153" t="s">
        <v>223</v>
      </c>
      <c r="D107" s="154" t="s">
        <v>139</v>
      </c>
      <c r="E107" s="155">
        <v>2.9</v>
      </c>
      <c r="F107" s="155">
        <v>0</v>
      </c>
      <c r="G107" s="156">
        <f t="shared" si="6"/>
        <v>0</v>
      </c>
      <c r="O107" s="150">
        <v>2</v>
      </c>
      <c r="AA107" s="123">
        <v>12</v>
      </c>
      <c r="AB107" s="123">
        <v>0</v>
      </c>
      <c r="AC107" s="123">
        <v>86</v>
      </c>
      <c r="AZ107" s="123">
        <v>2</v>
      </c>
      <c r="BA107" s="123">
        <f t="shared" si="7"/>
        <v>0</v>
      </c>
      <c r="BB107" s="123">
        <f t="shared" si="8"/>
        <v>0</v>
      </c>
      <c r="BC107" s="123">
        <f t="shared" si="9"/>
        <v>0</v>
      </c>
      <c r="BD107" s="123">
        <f t="shared" si="10"/>
        <v>0</v>
      </c>
      <c r="BE107" s="123">
        <f t="shared" si="11"/>
        <v>0</v>
      </c>
      <c r="CZ107" s="123">
        <v>1.025E-2</v>
      </c>
    </row>
    <row r="108" spans="1:104" ht="22.5" x14ac:dyDescent="0.2">
      <c r="A108" s="151">
        <v>87</v>
      </c>
      <c r="B108" s="152" t="s">
        <v>153</v>
      </c>
      <c r="C108" s="153" t="s">
        <v>224</v>
      </c>
      <c r="D108" s="154" t="s">
        <v>107</v>
      </c>
      <c r="E108" s="155">
        <v>10</v>
      </c>
      <c r="F108" s="155">
        <v>0</v>
      </c>
      <c r="G108" s="156">
        <f t="shared" si="6"/>
        <v>0</v>
      </c>
      <c r="O108" s="150">
        <v>2</v>
      </c>
      <c r="AA108" s="123">
        <v>12</v>
      </c>
      <c r="AB108" s="123">
        <v>0</v>
      </c>
      <c r="AC108" s="123">
        <v>87</v>
      </c>
      <c r="AZ108" s="123">
        <v>2</v>
      </c>
      <c r="BA108" s="123">
        <f t="shared" si="7"/>
        <v>0</v>
      </c>
      <c r="BB108" s="123">
        <f t="shared" si="8"/>
        <v>0</v>
      </c>
      <c r="BC108" s="123">
        <f t="shared" si="9"/>
        <v>0</v>
      </c>
      <c r="BD108" s="123">
        <f t="shared" si="10"/>
        <v>0</v>
      </c>
      <c r="BE108" s="123">
        <f t="shared" si="11"/>
        <v>0</v>
      </c>
      <c r="CZ108" s="123">
        <v>8.0000000000000007E-5</v>
      </c>
    </row>
    <row r="109" spans="1:104" x14ac:dyDescent="0.2">
      <c r="A109" s="151">
        <v>88</v>
      </c>
      <c r="B109" s="152" t="s">
        <v>220</v>
      </c>
      <c r="C109" s="153" t="s">
        <v>225</v>
      </c>
      <c r="D109" s="154" t="s">
        <v>139</v>
      </c>
      <c r="E109" s="155">
        <v>3.4</v>
      </c>
      <c r="F109" s="155">
        <v>0</v>
      </c>
      <c r="G109" s="156">
        <f t="shared" ref="G109:G172" si="12">E109*F109</f>
        <v>0</v>
      </c>
      <c r="O109" s="150">
        <v>2</v>
      </c>
      <c r="AA109" s="123">
        <v>12</v>
      </c>
      <c r="AB109" s="123">
        <v>0</v>
      </c>
      <c r="AC109" s="123">
        <v>88</v>
      </c>
      <c r="AZ109" s="123">
        <v>2</v>
      </c>
      <c r="BA109" s="123">
        <f t="shared" ref="BA109:BA172" si="13">IF(AZ109=1,G109,0)</f>
        <v>0</v>
      </c>
      <c r="BB109" s="123">
        <f t="shared" ref="BB109:BB172" si="14">IF(AZ109=2,G109,0)</f>
        <v>0</v>
      </c>
      <c r="BC109" s="123">
        <f t="shared" ref="BC109:BC172" si="15">IF(AZ109=3,G109,0)</f>
        <v>0</v>
      </c>
      <c r="BD109" s="123">
        <f t="shared" ref="BD109:BD172" si="16">IF(AZ109=4,G109,0)</f>
        <v>0</v>
      </c>
      <c r="BE109" s="123">
        <f t="shared" ref="BE109:BE172" si="17">IF(AZ109=5,G109,0)</f>
        <v>0</v>
      </c>
      <c r="CZ109" s="123">
        <v>1.6000000000000001E-4</v>
      </c>
    </row>
    <row r="110" spans="1:104" ht="22.5" x14ac:dyDescent="0.2">
      <c r="A110" s="151">
        <v>89</v>
      </c>
      <c r="B110" s="152" t="s">
        <v>167</v>
      </c>
      <c r="C110" s="153" t="s">
        <v>226</v>
      </c>
      <c r="D110" s="154" t="s">
        <v>139</v>
      </c>
      <c r="E110" s="155">
        <v>2.35</v>
      </c>
      <c r="F110" s="155">
        <v>0</v>
      </c>
      <c r="G110" s="156">
        <f t="shared" si="12"/>
        <v>0</v>
      </c>
      <c r="O110" s="150">
        <v>2</v>
      </c>
      <c r="AA110" s="123">
        <v>12</v>
      </c>
      <c r="AB110" s="123">
        <v>0</v>
      </c>
      <c r="AC110" s="123">
        <v>89</v>
      </c>
      <c r="AZ110" s="123">
        <v>2</v>
      </c>
      <c r="BA110" s="123">
        <f t="shared" si="13"/>
        <v>0</v>
      </c>
      <c r="BB110" s="123">
        <f t="shared" si="14"/>
        <v>0</v>
      </c>
      <c r="BC110" s="123">
        <f t="shared" si="15"/>
        <v>0</v>
      </c>
      <c r="BD110" s="123">
        <f t="shared" si="16"/>
        <v>0</v>
      </c>
      <c r="BE110" s="123">
        <f t="shared" si="17"/>
        <v>0</v>
      </c>
      <c r="CZ110" s="123">
        <v>3.6569999999999998E-2</v>
      </c>
    </row>
    <row r="111" spans="1:104" x14ac:dyDescent="0.2">
      <c r="A111" s="151">
        <v>90</v>
      </c>
      <c r="B111" s="152" t="s">
        <v>153</v>
      </c>
      <c r="C111" s="153" t="s">
        <v>227</v>
      </c>
      <c r="D111" s="154" t="s">
        <v>107</v>
      </c>
      <c r="E111" s="155">
        <v>10</v>
      </c>
      <c r="F111" s="155">
        <v>0</v>
      </c>
      <c r="G111" s="156">
        <f t="shared" si="12"/>
        <v>0</v>
      </c>
      <c r="O111" s="150">
        <v>2</v>
      </c>
      <c r="AA111" s="123">
        <v>12</v>
      </c>
      <c r="AB111" s="123">
        <v>0</v>
      </c>
      <c r="AC111" s="123">
        <v>90</v>
      </c>
      <c r="AZ111" s="123">
        <v>2</v>
      </c>
      <c r="BA111" s="123">
        <f t="shared" si="13"/>
        <v>0</v>
      </c>
      <c r="BB111" s="123">
        <f t="shared" si="14"/>
        <v>0</v>
      </c>
      <c r="BC111" s="123">
        <f t="shared" si="15"/>
        <v>0</v>
      </c>
      <c r="BD111" s="123">
        <f t="shared" si="16"/>
        <v>0</v>
      </c>
      <c r="BE111" s="123">
        <f t="shared" si="17"/>
        <v>0</v>
      </c>
      <c r="CZ111" s="123">
        <v>8.0000000000000007E-5</v>
      </c>
    </row>
    <row r="112" spans="1:104" x14ac:dyDescent="0.2">
      <c r="A112" s="151">
        <v>91</v>
      </c>
      <c r="B112" s="152" t="s">
        <v>189</v>
      </c>
      <c r="C112" s="153" t="s">
        <v>228</v>
      </c>
      <c r="D112" s="154" t="s">
        <v>139</v>
      </c>
      <c r="E112" s="155">
        <v>1.9</v>
      </c>
      <c r="F112" s="155">
        <v>0</v>
      </c>
      <c r="G112" s="156">
        <f t="shared" si="12"/>
        <v>0</v>
      </c>
      <c r="O112" s="150">
        <v>2</v>
      </c>
      <c r="AA112" s="123">
        <v>12</v>
      </c>
      <c r="AB112" s="123">
        <v>0</v>
      </c>
      <c r="AC112" s="123">
        <v>91</v>
      </c>
      <c r="AZ112" s="123">
        <v>2</v>
      </c>
      <c r="BA112" s="123">
        <f t="shared" si="13"/>
        <v>0</v>
      </c>
      <c r="BB112" s="123">
        <f t="shared" si="14"/>
        <v>0</v>
      </c>
      <c r="BC112" s="123">
        <f t="shared" si="15"/>
        <v>0</v>
      </c>
      <c r="BD112" s="123">
        <f t="shared" si="16"/>
        <v>0</v>
      </c>
      <c r="BE112" s="123">
        <f t="shared" si="17"/>
        <v>0</v>
      </c>
      <c r="CZ112" s="123">
        <v>1.6000000000000001E-4</v>
      </c>
    </row>
    <row r="113" spans="1:104" ht="22.5" x14ac:dyDescent="0.2">
      <c r="A113" s="151">
        <v>92</v>
      </c>
      <c r="B113" s="152" t="s">
        <v>155</v>
      </c>
      <c r="C113" s="153" t="s">
        <v>229</v>
      </c>
      <c r="D113" s="154" t="s">
        <v>139</v>
      </c>
      <c r="E113" s="155">
        <v>1</v>
      </c>
      <c r="F113" s="155">
        <v>0</v>
      </c>
      <c r="G113" s="156">
        <f t="shared" si="12"/>
        <v>0</v>
      </c>
      <c r="O113" s="150">
        <v>2</v>
      </c>
      <c r="AA113" s="123">
        <v>12</v>
      </c>
      <c r="AB113" s="123">
        <v>0</v>
      </c>
      <c r="AC113" s="123">
        <v>92</v>
      </c>
      <c r="AZ113" s="123">
        <v>2</v>
      </c>
      <c r="BA113" s="123">
        <f t="shared" si="13"/>
        <v>0</v>
      </c>
      <c r="BB113" s="123">
        <f t="shared" si="14"/>
        <v>0</v>
      </c>
      <c r="BC113" s="123">
        <f t="shared" si="15"/>
        <v>0</v>
      </c>
      <c r="BD113" s="123">
        <f t="shared" si="16"/>
        <v>0</v>
      </c>
      <c r="BE113" s="123">
        <f t="shared" si="17"/>
        <v>0</v>
      </c>
      <c r="CZ113" s="123">
        <v>2.1569999999999999E-2</v>
      </c>
    </row>
    <row r="114" spans="1:104" ht="22.5" x14ac:dyDescent="0.2">
      <c r="A114" s="151">
        <v>93</v>
      </c>
      <c r="B114" s="152" t="s">
        <v>153</v>
      </c>
      <c r="C114" s="153" t="s">
        <v>230</v>
      </c>
      <c r="D114" s="154" t="s">
        <v>107</v>
      </c>
      <c r="E114" s="155">
        <v>10</v>
      </c>
      <c r="F114" s="155">
        <v>0</v>
      </c>
      <c r="G114" s="156">
        <f t="shared" si="12"/>
        <v>0</v>
      </c>
      <c r="O114" s="150">
        <v>2</v>
      </c>
      <c r="AA114" s="123">
        <v>12</v>
      </c>
      <c r="AB114" s="123">
        <v>0</v>
      </c>
      <c r="AC114" s="123">
        <v>93</v>
      </c>
      <c r="AZ114" s="123">
        <v>2</v>
      </c>
      <c r="BA114" s="123">
        <f t="shared" si="13"/>
        <v>0</v>
      </c>
      <c r="BB114" s="123">
        <f t="shared" si="14"/>
        <v>0</v>
      </c>
      <c r="BC114" s="123">
        <f t="shared" si="15"/>
        <v>0</v>
      </c>
      <c r="BD114" s="123">
        <f t="shared" si="16"/>
        <v>0</v>
      </c>
      <c r="BE114" s="123">
        <f t="shared" si="17"/>
        <v>0</v>
      </c>
      <c r="CZ114" s="123">
        <v>8.0000000000000007E-5</v>
      </c>
    </row>
    <row r="115" spans="1:104" x14ac:dyDescent="0.2">
      <c r="A115" s="151">
        <v>94</v>
      </c>
      <c r="B115" s="152" t="s">
        <v>189</v>
      </c>
      <c r="C115" s="153" t="s">
        <v>231</v>
      </c>
      <c r="D115" s="154" t="s">
        <v>139</v>
      </c>
      <c r="E115" s="155">
        <v>2.4</v>
      </c>
      <c r="F115" s="155">
        <v>0</v>
      </c>
      <c r="G115" s="156">
        <f t="shared" si="12"/>
        <v>0</v>
      </c>
      <c r="O115" s="150">
        <v>2</v>
      </c>
      <c r="AA115" s="123">
        <v>12</v>
      </c>
      <c r="AB115" s="123">
        <v>0</v>
      </c>
      <c r="AC115" s="123">
        <v>94</v>
      </c>
      <c r="AZ115" s="123">
        <v>2</v>
      </c>
      <c r="BA115" s="123">
        <f t="shared" si="13"/>
        <v>0</v>
      </c>
      <c r="BB115" s="123">
        <f t="shared" si="14"/>
        <v>0</v>
      </c>
      <c r="BC115" s="123">
        <f t="shared" si="15"/>
        <v>0</v>
      </c>
      <c r="BD115" s="123">
        <f t="shared" si="16"/>
        <v>0</v>
      </c>
      <c r="BE115" s="123">
        <f t="shared" si="17"/>
        <v>0</v>
      </c>
      <c r="CZ115" s="123">
        <v>1.6000000000000001E-4</v>
      </c>
    </row>
    <row r="116" spans="1:104" ht="22.5" x14ac:dyDescent="0.2">
      <c r="A116" s="151">
        <v>95</v>
      </c>
      <c r="B116" s="152" t="s">
        <v>167</v>
      </c>
      <c r="C116" s="153" t="s">
        <v>232</v>
      </c>
      <c r="D116" s="154" t="s">
        <v>139</v>
      </c>
      <c r="E116" s="155">
        <v>1.35</v>
      </c>
      <c r="F116" s="155">
        <v>0</v>
      </c>
      <c r="G116" s="156">
        <f t="shared" si="12"/>
        <v>0</v>
      </c>
      <c r="O116" s="150">
        <v>2</v>
      </c>
      <c r="AA116" s="123">
        <v>12</v>
      </c>
      <c r="AB116" s="123">
        <v>0</v>
      </c>
      <c r="AC116" s="123">
        <v>95</v>
      </c>
      <c r="AZ116" s="123">
        <v>2</v>
      </c>
      <c r="BA116" s="123">
        <f t="shared" si="13"/>
        <v>0</v>
      </c>
      <c r="BB116" s="123">
        <f t="shared" si="14"/>
        <v>0</v>
      </c>
      <c r="BC116" s="123">
        <f t="shared" si="15"/>
        <v>0</v>
      </c>
      <c r="BD116" s="123">
        <f t="shared" si="16"/>
        <v>0</v>
      </c>
      <c r="BE116" s="123">
        <f t="shared" si="17"/>
        <v>0</v>
      </c>
      <c r="CZ116" s="123">
        <v>3.6569999999999998E-2</v>
      </c>
    </row>
    <row r="117" spans="1:104" ht="22.5" x14ac:dyDescent="0.2">
      <c r="A117" s="151">
        <v>96</v>
      </c>
      <c r="B117" s="152" t="s">
        <v>153</v>
      </c>
      <c r="C117" s="153" t="s">
        <v>233</v>
      </c>
      <c r="D117" s="154" t="s">
        <v>107</v>
      </c>
      <c r="E117" s="155">
        <v>10</v>
      </c>
      <c r="F117" s="155">
        <v>0</v>
      </c>
      <c r="G117" s="156">
        <f t="shared" si="12"/>
        <v>0</v>
      </c>
      <c r="O117" s="150">
        <v>2</v>
      </c>
      <c r="AA117" s="123">
        <v>12</v>
      </c>
      <c r="AB117" s="123">
        <v>0</v>
      </c>
      <c r="AC117" s="123">
        <v>96</v>
      </c>
      <c r="AZ117" s="123">
        <v>2</v>
      </c>
      <c r="BA117" s="123">
        <f t="shared" si="13"/>
        <v>0</v>
      </c>
      <c r="BB117" s="123">
        <f t="shared" si="14"/>
        <v>0</v>
      </c>
      <c r="BC117" s="123">
        <f t="shared" si="15"/>
        <v>0</v>
      </c>
      <c r="BD117" s="123">
        <f t="shared" si="16"/>
        <v>0</v>
      </c>
      <c r="BE117" s="123">
        <f t="shared" si="17"/>
        <v>0</v>
      </c>
      <c r="CZ117" s="123">
        <v>8.0000000000000007E-5</v>
      </c>
    </row>
    <row r="118" spans="1:104" x14ac:dyDescent="0.2">
      <c r="A118" s="151">
        <v>97</v>
      </c>
      <c r="B118" s="152" t="s">
        <v>189</v>
      </c>
      <c r="C118" s="153" t="s">
        <v>234</v>
      </c>
      <c r="D118" s="154" t="s">
        <v>139</v>
      </c>
      <c r="E118" s="155">
        <v>2.9</v>
      </c>
      <c r="F118" s="155">
        <v>0</v>
      </c>
      <c r="G118" s="156">
        <f t="shared" si="12"/>
        <v>0</v>
      </c>
      <c r="O118" s="150">
        <v>2</v>
      </c>
      <c r="AA118" s="123">
        <v>12</v>
      </c>
      <c r="AB118" s="123">
        <v>0</v>
      </c>
      <c r="AC118" s="123">
        <v>97</v>
      </c>
      <c r="AZ118" s="123">
        <v>2</v>
      </c>
      <c r="BA118" s="123">
        <f t="shared" si="13"/>
        <v>0</v>
      </c>
      <c r="BB118" s="123">
        <f t="shared" si="14"/>
        <v>0</v>
      </c>
      <c r="BC118" s="123">
        <f t="shared" si="15"/>
        <v>0</v>
      </c>
      <c r="BD118" s="123">
        <f t="shared" si="16"/>
        <v>0</v>
      </c>
      <c r="BE118" s="123">
        <f t="shared" si="17"/>
        <v>0</v>
      </c>
      <c r="CZ118" s="123">
        <v>1.6000000000000001E-4</v>
      </c>
    </row>
    <row r="119" spans="1:104" ht="22.5" x14ac:dyDescent="0.2">
      <c r="A119" s="151">
        <v>98</v>
      </c>
      <c r="B119" s="152" t="s">
        <v>167</v>
      </c>
      <c r="C119" s="153" t="s">
        <v>235</v>
      </c>
      <c r="D119" s="154" t="s">
        <v>139</v>
      </c>
      <c r="E119" s="155">
        <v>2.9</v>
      </c>
      <c r="F119" s="155">
        <v>0</v>
      </c>
      <c r="G119" s="156">
        <f t="shared" si="12"/>
        <v>0</v>
      </c>
      <c r="O119" s="150">
        <v>2</v>
      </c>
      <c r="AA119" s="123">
        <v>12</v>
      </c>
      <c r="AB119" s="123">
        <v>0</v>
      </c>
      <c r="AC119" s="123">
        <v>98</v>
      </c>
      <c r="AZ119" s="123">
        <v>2</v>
      </c>
      <c r="BA119" s="123">
        <f t="shared" si="13"/>
        <v>0</v>
      </c>
      <c r="BB119" s="123">
        <f t="shared" si="14"/>
        <v>0</v>
      </c>
      <c r="BC119" s="123">
        <f t="shared" si="15"/>
        <v>0</v>
      </c>
      <c r="BD119" s="123">
        <f t="shared" si="16"/>
        <v>0</v>
      </c>
      <c r="BE119" s="123">
        <f t="shared" si="17"/>
        <v>0</v>
      </c>
      <c r="CZ119" s="123">
        <v>3.6569999999999998E-2</v>
      </c>
    </row>
    <row r="120" spans="1:104" x14ac:dyDescent="0.2">
      <c r="A120" s="151">
        <v>99</v>
      </c>
      <c r="B120" s="152" t="s">
        <v>153</v>
      </c>
      <c r="C120" s="153" t="s">
        <v>236</v>
      </c>
      <c r="D120" s="154" t="s">
        <v>107</v>
      </c>
      <c r="E120" s="155">
        <v>10</v>
      </c>
      <c r="F120" s="155">
        <v>0</v>
      </c>
      <c r="G120" s="156">
        <f t="shared" si="12"/>
        <v>0</v>
      </c>
      <c r="O120" s="150">
        <v>2</v>
      </c>
      <c r="AA120" s="123">
        <v>12</v>
      </c>
      <c r="AB120" s="123">
        <v>0</v>
      </c>
      <c r="AC120" s="123">
        <v>99</v>
      </c>
      <c r="AZ120" s="123">
        <v>2</v>
      </c>
      <c r="BA120" s="123">
        <f t="shared" si="13"/>
        <v>0</v>
      </c>
      <c r="BB120" s="123">
        <f t="shared" si="14"/>
        <v>0</v>
      </c>
      <c r="BC120" s="123">
        <f t="shared" si="15"/>
        <v>0</v>
      </c>
      <c r="BD120" s="123">
        <f t="shared" si="16"/>
        <v>0</v>
      </c>
      <c r="BE120" s="123">
        <f t="shared" si="17"/>
        <v>0</v>
      </c>
      <c r="CZ120" s="123">
        <v>8.0000000000000007E-5</v>
      </c>
    </row>
    <row r="121" spans="1:104" x14ac:dyDescent="0.2">
      <c r="A121" s="151">
        <v>100</v>
      </c>
      <c r="B121" s="152" t="s">
        <v>189</v>
      </c>
      <c r="C121" s="153" t="s">
        <v>237</v>
      </c>
      <c r="D121" s="154" t="s">
        <v>139</v>
      </c>
      <c r="E121" s="155">
        <v>2.4</v>
      </c>
      <c r="F121" s="155">
        <v>0</v>
      </c>
      <c r="G121" s="156">
        <f t="shared" si="12"/>
        <v>0</v>
      </c>
      <c r="O121" s="150">
        <v>2</v>
      </c>
      <c r="AA121" s="123">
        <v>12</v>
      </c>
      <c r="AB121" s="123">
        <v>0</v>
      </c>
      <c r="AC121" s="123">
        <v>100</v>
      </c>
      <c r="AZ121" s="123">
        <v>2</v>
      </c>
      <c r="BA121" s="123">
        <f t="shared" si="13"/>
        <v>0</v>
      </c>
      <c r="BB121" s="123">
        <f t="shared" si="14"/>
        <v>0</v>
      </c>
      <c r="BC121" s="123">
        <f t="shared" si="15"/>
        <v>0</v>
      </c>
      <c r="BD121" s="123">
        <f t="shared" si="16"/>
        <v>0</v>
      </c>
      <c r="BE121" s="123">
        <f t="shared" si="17"/>
        <v>0</v>
      </c>
      <c r="CZ121" s="123">
        <v>1.6000000000000001E-4</v>
      </c>
    </row>
    <row r="122" spans="1:104" ht="22.5" x14ac:dyDescent="0.2">
      <c r="A122" s="151">
        <v>101</v>
      </c>
      <c r="B122" s="152" t="s">
        <v>167</v>
      </c>
      <c r="C122" s="153" t="s">
        <v>238</v>
      </c>
      <c r="D122" s="154" t="s">
        <v>139</v>
      </c>
      <c r="E122" s="155">
        <v>2.4</v>
      </c>
      <c r="F122" s="155">
        <v>0</v>
      </c>
      <c r="G122" s="156">
        <f t="shared" si="12"/>
        <v>0</v>
      </c>
      <c r="O122" s="150">
        <v>2</v>
      </c>
      <c r="AA122" s="123">
        <v>12</v>
      </c>
      <c r="AB122" s="123">
        <v>0</v>
      </c>
      <c r="AC122" s="123">
        <v>101</v>
      </c>
      <c r="AZ122" s="123">
        <v>2</v>
      </c>
      <c r="BA122" s="123">
        <f t="shared" si="13"/>
        <v>0</v>
      </c>
      <c r="BB122" s="123">
        <f t="shared" si="14"/>
        <v>0</v>
      </c>
      <c r="BC122" s="123">
        <f t="shared" si="15"/>
        <v>0</v>
      </c>
      <c r="BD122" s="123">
        <f t="shared" si="16"/>
        <v>0</v>
      </c>
      <c r="BE122" s="123">
        <f t="shared" si="17"/>
        <v>0</v>
      </c>
      <c r="CZ122" s="123">
        <v>3.6569999999999998E-2</v>
      </c>
    </row>
    <row r="123" spans="1:104" ht="22.5" x14ac:dyDescent="0.2">
      <c r="A123" s="151">
        <v>102</v>
      </c>
      <c r="B123" s="152" t="s">
        <v>153</v>
      </c>
      <c r="C123" s="153" t="s">
        <v>239</v>
      </c>
      <c r="D123" s="154" t="s">
        <v>107</v>
      </c>
      <c r="E123" s="155">
        <v>10</v>
      </c>
      <c r="F123" s="155">
        <v>0</v>
      </c>
      <c r="G123" s="156">
        <f t="shared" si="12"/>
        <v>0</v>
      </c>
      <c r="O123" s="150">
        <v>2</v>
      </c>
      <c r="AA123" s="123">
        <v>12</v>
      </c>
      <c r="AB123" s="123">
        <v>0</v>
      </c>
      <c r="AC123" s="123">
        <v>102</v>
      </c>
      <c r="AZ123" s="123">
        <v>2</v>
      </c>
      <c r="BA123" s="123">
        <f t="shared" si="13"/>
        <v>0</v>
      </c>
      <c r="BB123" s="123">
        <f t="shared" si="14"/>
        <v>0</v>
      </c>
      <c r="BC123" s="123">
        <f t="shared" si="15"/>
        <v>0</v>
      </c>
      <c r="BD123" s="123">
        <f t="shared" si="16"/>
        <v>0</v>
      </c>
      <c r="BE123" s="123">
        <f t="shared" si="17"/>
        <v>0</v>
      </c>
      <c r="CZ123" s="123">
        <v>8.0000000000000007E-5</v>
      </c>
    </row>
    <row r="124" spans="1:104" x14ac:dyDescent="0.2">
      <c r="A124" s="151">
        <v>103</v>
      </c>
      <c r="B124" s="152" t="s">
        <v>182</v>
      </c>
      <c r="C124" s="153" t="s">
        <v>240</v>
      </c>
      <c r="D124" s="154" t="s">
        <v>139</v>
      </c>
      <c r="E124" s="155">
        <v>2.4</v>
      </c>
      <c r="F124" s="155">
        <v>0</v>
      </c>
      <c r="G124" s="156">
        <f t="shared" si="12"/>
        <v>0</v>
      </c>
      <c r="O124" s="150">
        <v>2</v>
      </c>
      <c r="AA124" s="123">
        <v>12</v>
      </c>
      <c r="AB124" s="123">
        <v>0</v>
      </c>
      <c r="AC124" s="123">
        <v>103</v>
      </c>
      <c r="AZ124" s="123">
        <v>2</v>
      </c>
      <c r="BA124" s="123">
        <f t="shared" si="13"/>
        <v>0</v>
      </c>
      <c r="BB124" s="123">
        <f t="shared" si="14"/>
        <v>0</v>
      </c>
      <c r="BC124" s="123">
        <f t="shared" si="15"/>
        <v>0</v>
      </c>
      <c r="BD124" s="123">
        <f t="shared" si="16"/>
        <v>0</v>
      </c>
      <c r="BE124" s="123">
        <f t="shared" si="17"/>
        <v>0</v>
      </c>
      <c r="CZ124" s="123">
        <v>1.6000000000000001E-4</v>
      </c>
    </row>
    <row r="125" spans="1:104" ht="22.5" x14ac:dyDescent="0.2">
      <c r="A125" s="151">
        <v>104</v>
      </c>
      <c r="B125" s="152" t="s">
        <v>167</v>
      </c>
      <c r="C125" s="153" t="s">
        <v>241</v>
      </c>
      <c r="D125" s="154" t="s">
        <v>139</v>
      </c>
      <c r="E125" s="155">
        <v>2.4</v>
      </c>
      <c r="F125" s="155">
        <v>0</v>
      </c>
      <c r="G125" s="156">
        <f t="shared" si="12"/>
        <v>0</v>
      </c>
      <c r="O125" s="150">
        <v>2</v>
      </c>
      <c r="AA125" s="123">
        <v>12</v>
      </c>
      <c r="AB125" s="123">
        <v>0</v>
      </c>
      <c r="AC125" s="123">
        <v>104</v>
      </c>
      <c r="AZ125" s="123">
        <v>2</v>
      </c>
      <c r="BA125" s="123">
        <f t="shared" si="13"/>
        <v>0</v>
      </c>
      <c r="BB125" s="123">
        <f t="shared" si="14"/>
        <v>0</v>
      </c>
      <c r="BC125" s="123">
        <f t="shared" si="15"/>
        <v>0</v>
      </c>
      <c r="BD125" s="123">
        <f t="shared" si="16"/>
        <v>0</v>
      </c>
      <c r="BE125" s="123">
        <f t="shared" si="17"/>
        <v>0</v>
      </c>
      <c r="CZ125" s="123">
        <v>3.6569999999999998E-2</v>
      </c>
    </row>
    <row r="126" spans="1:104" x14ac:dyDescent="0.2">
      <c r="A126" s="151">
        <v>105</v>
      </c>
      <c r="B126" s="152" t="s">
        <v>153</v>
      </c>
      <c r="C126" s="153" t="s">
        <v>242</v>
      </c>
      <c r="D126" s="154" t="s">
        <v>107</v>
      </c>
      <c r="E126" s="155">
        <v>10</v>
      </c>
      <c r="F126" s="155">
        <v>0</v>
      </c>
      <c r="G126" s="156">
        <f t="shared" si="12"/>
        <v>0</v>
      </c>
      <c r="O126" s="150">
        <v>2</v>
      </c>
      <c r="AA126" s="123">
        <v>12</v>
      </c>
      <c r="AB126" s="123">
        <v>0</v>
      </c>
      <c r="AC126" s="123">
        <v>105</v>
      </c>
      <c r="AZ126" s="123">
        <v>2</v>
      </c>
      <c r="BA126" s="123">
        <f t="shared" si="13"/>
        <v>0</v>
      </c>
      <c r="BB126" s="123">
        <f t="shared" si="14"/>
        <v>0</v>
      </c>
      <c r="BC126" s="123">
        <f t="shared" si="15"/>
        <v>0</v>
      </c>
      <c r="BD126" s="123">
        <f t="shared" si="16"/>
        <v>0</v>
      </c>
      <c r="BE126" s="123">
        <f t="shared" si="17"/>
        <v>0</v>
      </c>
      <c r="CZ126" s="123">
        <v>8.0000000000000007E-5</v>
      </c>
    </row>
    <row r="127" spans="1:104" x14ac:dyDescent="0.2">
      <c r="A127" s="151">
        <v>106</v>
      </c>
      <c r="B127" s="152" t="s">
        <v>220</v>
      </c>
      <c r="C127" s="153" t="s">
        <v>243</v>
      </c>
      <c r="D127" s="154" t="s">
        <v>139</v>
      </c>
      <c r="E127" s="155">
        <v>2.9</v>
      </c>
      <c r="F127" s="155">
        <v>0</v>
      </c>
      <c r="G127" s="156">
        <f t="shared" si="12"/>
        <v>0</v>
      </c>
      <c r="O127" s="150">
        <v>2</v>
      </c>
      <c r="AA127" s="123">
        <v>12</v>
      </c>
      <c r="AB127" s="123">
        <v>0</v>
      </c>
      <c r="AC127" s="123">
        <v>106</v>
      </c>
      <c r="AZ127" s="123">
        <v>2</v>
      </c>
      <c r="BA127" s="123">
        <f t="shared" si="13"/>
        <v>0</v>
      </c>
      <c r="BB127" s="123">
        <f t="shared" si="14"/>
        <v>0</v>
      </c>
      <c r="BC127" s="123">
        <f t="shared" si="15"/>
        <v>0</v>
      </c>
      <c r="BD127" s="123">
        <f t="shared" si="16"/>
        <v>0</v>
      </c>
      <c r="BE127" s="123">
        <f t="shared" si="17"/>
        <v>0</v>
      </c>
      <c r="CZ127" s="123">
        <v>1.6000000000000001E-4</v>
      </c>
    </row>
    <row r="128" spans="1:104" ht="22.5" x14ac:dyDescent="0.2">
      <c r="A128" s="151">
        <v>107</v>
      </c>
      <c r="B128" s="152" t="s">
        <v>222</v>
      </c>
      <c r="C128" s="153" t="s">
        <v>244</v>
      </c>
      <c r="D128" s="154" t="s">
        <v>139</v>
      </c>
      <c r="E128" s="155">
        <v>2</v>
      </c>
      <c r="F128" s="155">
        <v>0</v>
      </c>
      <c r="G128" s="156">
        <f t="shared" si="12"/>
        <v>0</v>
      </c>
      <c r="O128" s="150">
        <v>2</v>
      </c>
      <c r="AA128" s="123">
        <v>12</v>
      </c>
      <c r="AB128" s="123">
        <v>0</v>
      </c>
      <c r="AC128" s="123">
        <v>107</v>
      </c>
      <c r="AZ128" s="123">
        <v>2</v>
      </c>
      <c r="BA128" s="123">
        <f t="shared" si="13"/>
        <v>0</v>
      </c>
      <c r="BB128" s="123">
        <f t="shared" si="14"/>
        <v>0</v>
      </c>
      <c r="BC128" s="123">
        <f t="shared" si="15"/>
        <v>0</v>
      </c>
      <c r="BD128" s="123">
        <f t="shared" si="16"/>
        <v>0</v>
      </c>
      <c r="BE128" s="123">
        <f t="shared" si="17"/>
        <v>0</v>
      </c>
      <c r="CZ128" s="123">
        <v>1.025E-2</v>
      </c>
    </row>
    <row r="129" spans="1:104" ht="22.5" x14ac:dyDescent="0.2">
      <c r="A129" s="151">
        <v>108</v>
      </c>
      <c r="B129" s="152" t="s">
        <v>153</v>
      </c>
      <c r="C129" s="153" t="s">
        <v>245</v>
      </c>
      <c r="D129" s="154" t="s">
        <v>107</v>
      </c>
      <c r="E129" s="155">
        <v>10</v>
      </c>
      <c r="F129" s="155">
        <v>0</v>
      </c>
      <c r="G129" s="156">
        <f t="shared" si="12"/>
        <v>0</v>
      </c>
      <c r="O129" s="150">
        <v>2</v>
      </c>
      <c r="AA129" s="123">
        <v>12</v>
      </c>
      <c r="AB129" s="123">
        <v>0</v>
      </c>
      <c r="AC129" s="123">
        <v>108</v>
      </c>
      <c r="AZ129" s="123">
        <v>2</v>
      </c>
      <c r="BA129" s="123">
        <f t="shared" si="13"/>
        <v>0</v>
      </c>
      <c r="BB129" s="123">
        <f t="shared" si="14"/>
        <v>0</v>
      </c>
      <c r="BC129" s="123">
        <f t="shared" si="15"/>
        <v>0</v>
      </c>
      <c r="BD129" s="123">
        <f t="shared" si="16"/>
        <v>0</v>
      </c>
      <c r="BE129" s="123">
        <f t="shared" si="17"/>
        <v>0</v>
      </c>
      <c r="CZ129" s="123">
        <v>8.0000000000000007E-5</v>
      </c>
    </row>
    <row r="130" spans="1:104" x14ac:dyDescent="0.2">
      <c r="A130" s="151">
        <v>109</v>
      </c>
      <c r="B130" s="152" t="s">
        <v>158</v>
      </c>
      <c r="C130" s="153" t="s">
        <v>246</v>
      </c>
      <c r="D130" s="154" t="s">
        <v>139</v>
      </c>
      <c r="E130" s="155">
        <v>0.75</v>
      </c>
      <c r="F130" s="155">
        <v>0</v>
      </c>
      <c r="G130" s="156">
        <f t="shared" si="12"/>
        <v>0</v>
      </c>
      <c r="O130" s="150">
        <v>2</v>
      </c>
      <c r="AA130" s="123">
        <v>12</v>
      </c>
      <c r="AB130" s="123">
        <v>0</v>
      </c>
      <c r="AC130" s="123">
        <v>109</v>
      </c>
      <c r="AZ130" s="123">
        <v>2</v>
      </c>
      <c r="BA130" s="123">
        <f t="shared" si="13"/>
        <v>0</v>
      </c>
      <c r="BB130" s="123">
        <f t="shared" si="14"/>
        <v>0</v>
      </c>
      <c r="BC130" s="123">
        <f t="shared" si="15"/>
        <v>0</v>
      </c>
      <c r="BD130" s="123">
        <f t="shared" si="16"/>
        <v>0</v>
      </c>
      <c r="BE130" s="123">
        <f t="shared" si="17"/>
        <v>0</v>
      </c>
      <c r="CZ130" s="123">
        <v>1.6000000000000001E-4</v>
      </c>
    </row>
    <row r="131" spans="1:104" ht="22.5" x14ac:dyDescent="0.2">
      <c r="A131" s="151">
        <v>110</v>
      </c>
      <c r="B131" s="152" t="s">
        <v>160</v>
      </c>
      <c r="C131" s="153" t="s">
        <v>247</v>
      </c>
      <c r="D131" s="154" t="s">
        <v>139</v>
      </c>
      <c r="E131" s="155">
        <v>0.75</v>
      </c>
      <c r="F131" s="155">
        <v>0</v>
      </c>
      <c r="G131" s="156">
        <f t="shared" si="12"/>
        <v>0</v>
      </c>
      <c r="O131" s="150">
        <v>2</v>
      </c>
      <c r="AA131" s="123">
        <v>12</v>
      </c>
      <c r="AB131" s="123">
        <v>0</v>
      </c>
      <c r="AC131" s="123">
        <v>110</v>
      </c>
      <c r="AZ131" s="123">
        <v>2</v>
      </c>
      <c r="BA131" s="123">
        <f t="shared" si="13"/>
        <v>0</v>
      </c>
      <c r="BB131" s="123">
        <f t="shared" si="14"/>
        <v>0</v>
      </c>
      <c r="BC131" s="123">
        <f t="shared" si="15"/>
        <v>0</v>
      </c>
      <c r="BD131" s="123">
        <f t="shared" si="16"/>
        <v>0</v>
      </c>
      <c r="BE131" s="123">
        <f t="shared" si="17"/>
        <v>0</v>
      </c>
      <c r="CZ131" s="123">
        <v>2.75E-2</v>
      </c>
    </row>
    <row r="132" spans="1:104" x14ac:dyDescent="0.2">
      <c r="A132" s="151">
        <v>111</v>
      </c>
      <c r="B132" s="152" t="s">
        <v>153</v>
      </c>
      <c r="C132" s="153" t="s">
        <v>248</v>
      </c>
      <c r="D132" s="154" t="s">
        <v>107</v>
      </c>
      <c r="E132" s="155">
        <v>10</v>
      </c>
      <c r="F132" s="155">
        <v>0</v>
      </c>
      <c r="G132" s="156">
        <f t="shared" si="12"/>
        <v>0</v>
      </c>
      <c r="O132" s="150">
        <v>2</v>
      </c>
      <c r="AA132" s="123">
        <v>12</v>
      </c>
      <c r="AB132" s="123">
        <v>0</v>
      </c>
      <c r="AC132" s="123">
        <v>111</v>
      </c>
      <c r="AZ132" s="123">
        <v>2</v>
      </c>
      <c r="BA132" s="123">
        <f t="shared" si="13"/>
        <v>0</v>
      </c>
      <c r="BB132" s="123">
        <f t="shared" si="14"/>
        <v>0</v>
      </c>
      <c r="BC132" s="123">
        <f t="shared" si="15"/>
        <v>0</v>
      </c>
      <c r="BD132" s="123">
        <f t="shared" si="16"/>
        <v>0</v>
      </c>
      <c r="BE132" s="123">
        <f t="shared" si="17"/>
        <v>0</v>
      </c>
      <c r="CZ132" s="123">
        <v>8.0000000000000007E-5</v>
      </c>
    </row>
    <row r="133" spans="1:104" x14ac:dyDescent="0.2">
      <c r="A133" s="151">
        <v>112</v>
      </c>
      <c r="B133" s="152" t="s">
        <v>189</v>
      </c>
      <c r="C133" s="153" t="s">
        <v>249</v>
      </c>
      <c r="D133" s="154" t="s">
        <v>139</v>
      </c>
      <c r="E133" s="155">
        <v>1.4</v>
      </c>
      <c r="F133" s="155">
        <v>0</v>
      </c>
      <c r="G133" s="156">
        <f t="shared" si="12"/>
        <v>0</v>
      </c>
      <c r="O133" s="150">
        <v>2</v>
      </c>
      <c r="AA133" s="123">
        <v>12</v>
      </c>
      <c r="AB133" s="123">
        <v>0</v>
      </c>
      <c r="AC133" s="123">
        <v>112</v>
      </c>
      <c r="AZ133" s="123">
        <v>2</v>
      </c>
      <c r="BA133" s="123">
        <f t="shared" si="13"/>
        <v>0</v>
      </c>
      <c r="BB133" s="123">
        <f t="shared" si="14"/>
        <v>0</v>
      </c>
      <c r="BC133" s="123">
        <f t="shared" si="15"/>
        <v>0</v>
      </c>
      <c r="BD133" s="123">
        <f t="shared" si="16"/>
        <v>0</v>
      </c>
      <c r="BE133" s="123">
        <f t="shared" si="17"/>
        <v>0</v>
      </c>
      <c r="CZ133" s="123">
        <v>1.6000000000000001E-4</v>
      </c>
    </row>
    <row r="134" spans="1:104" ht="22.5" x14ac:dyDescent="0.2">
      <c r="A134" s="151">
        <v>113</v>
      </c>
      <c r="B134" s="152" t="s">
        <v>167</v>
      </c>
      <c r="C134" s="153" t="s">
        <v>250</v>
      </c>
      <c r="D134" s="154" t="s">
        <v>139</v>
      </c>
      <c r="E134" s="155">
        <v>1.4</v>
      </c>
      <c r="F134" s="155">
        <v>0</v>
      </c>
      <c r="G134" s="156">
        <f t="shared" si="12"/>
        <v>0</v>
      </c>
      <c r="O134" s="150">
        <v>2</v>
      </c>
      <c r="AA134" s="123">
        <v>12</v>
      </c>
      <c r="AB134" s="123">
        <v>0</v>
      </c>
      <c r="AC134" s="123">
        <v>113</v>
      </c>
      <c r="AZ134" s="123">
        <v>2</v>
      </c>
      <c r="BA134" s="123">
        <f t="shared" si="13"/>
        <v>0</v>
      </c>
      <c r="BB134" s="123">
        <f t="shared" si="14"/>
        <v>0</v>
      </c>
      <c r="BC134" s="123">
        <f t="shared" si="15"/>
        <v>0</v>
      </c>
      <c r="BD134" s="123">
        <f t="shared" si="16"/>
        <v>0</v>
      </c>
      <c r="BE134" s="123">
        <f t="shared" si="17"/>
        <v>0</v>
      </c>
      <c r="CZ134" s="123">
        <v>3.6569999999999998E-2</v>
      </c>
    </row>
    <row r="135" spans="1:104" ht="22.5" x14ac:dyDescent="0.2">
      <c r="A135" s="151">
        <v>114</v>
      </c>
      <c r="B135" s="152" t="s">
        <v>153</v>
      </c>
      <c r="C135" s="153" t="s">
        <v>251</v>
      </c>
      <c r="D135" s="154" t="s">
        <v>107</v>
      </c>
      <c r="E135" s="155">
        <v>5</v>
      </c>
      <c r="F135" s="155">
        <v>0</v>
      </c>
      <c r="G135" s="156">
        <f t="shared" si="12"/>
        <v>0</v>
      </c>
      <c r="O135" s="150">
        <v>2</v>
      </c>
      <c r="AA135" s="123">
        <v>12</v>
      </c>
      <c r="AB135" s="123">
        <v>0</v>
      </c>
      <c r="AC135" s="123">
        <v>114</v>
      </c>
      <c r="AZ135" s="123">
        <v>2</v>
      </c>
      <c r="BA135" s="123">
        <f t="shared" si="13"/>
        <v>0</v>
      </c>
      <c r="BB135" s="123">
        <f t="shared" si="14"/>
        <v>0</v>
      </c>
      <c r="BC135" s="123">
        <f t="shared" si="15"/>
        <v>0</v>
      </c>
      <c r="BD135" s="123">
        <f t="shared" si="16"/>
        <v>0</v>
      </c>
      <c r="BE135" s="123">
        <f t="shared" si="17"/>
        <v>0</v>
      </c>
      <c r="CZ135" s="123">
        <v>8.0000000000000007E-5</v>
      </c>
    </row>
    <row r="136" spans="1:104" x14ac:dyDescent="0.2">
      <c r="A136" s="151">
        <v>115</v>
      </c>
      <c r="B136" s="152" t="s">
        <v>182</v>
      </c>
      <c r="C136" s="153" t="s">
        <v>252</v>
      </c>
      <c r="D136" s="154" t="s">
        <v>139</v>
      </c>
      <c r="E136" s="155">
        <v>2.2000000000000002</v>
      </c>
      <c r="F136" s="155">
        <v>0</v>
      </c>
      <c r="G136" s="156">
        <f t="shared" si="12"/>
        <v>0</v>
      </c>
      <c r="O136" s="150">
        <v>2</v>
      </c>
      <c r="AA136" s="123">
        <v>12</v>
      </c>
      <c r="AB136" s="123">
        <v>0</v>
      </c>
      <c r="AC136" s="123">
        <v>115</v>
      </c>
      <c r="AZ136" s="123">
        <v>2</v>
      </c>
      <c r="BA136" s="123">
        <f t="shared" si="13"/>
        <v>0</v>
      </c>
      <c r="BB136" s="123">
        <f t="shared" si="14"/>
        <v>0</v>
      </c>
      <c r="BC136" s="123">
        <f t="shared" si="15"/>
        <v>0</v>
      </c>
      <c r="BD136" s="123">
        <f t="shared" si="16"/>
        <v>0</v>
      </c>
      <c r="BE136" s="123">
        <f t="shared" si="17"/>
        <v>0</v>
      </c>
      <c r="CZ136" s="123">
        <v>1.6000000000000001E-4</v>
      </c>
    </row>
    <row r="137" spans="1:104" ht="22.5" x14ac:dyDescent="0.2">
      <c r="A137" s="151">
        <v>116</v>
      </c>
      <c r="B137" s="152" t="s">
        <v>155</v>
      </c>
      <c r="C137" s="153" t="s">
        <v>253</v>
      </c>
      <c r="D137" s="154" t="s">
        <v>139</v>
      </c>
      <c r="E137" s="155">
        <v>2.2000000000000002</v>
      </c>
      <c r="F137" s="155">
        <v>0</v>
      </c>
      <c r="G137" s="156">
        <f t="shared" si="12"/>
        <v>0</v>
      </c>
      <c r="O137" s="150">
        <v>2</v>
      </c>
      <c r="AA137" s="123">
        <v>12</v>
      </c>
      <c r="AB137" s="123">
        <v>0</v>
      </c>
      <c r="AC137" s="123">
        <v>116</v>
      </c>
      <c r="AZ137" s="123">
        <v>2</v>
      </c>
      <c r="BA137" s="123">
        <f t="shared" si="13"/>
        <v>0</v>
      </c>
      <c r="BB137" s="123">
        <f t="shared" si="14"/>
        <v>0</v>
      </c>
      <c r="BC137" s="123">
        <f t="shared" si="15"/>
        <v>0</v>
      </c>
      <c r="BD137" s="123">
        <f t="shared" si="16"/>
        <v>0</v>
      </c>
      <c r="BE137" s="123">
        <f t="shared" si="17"/>
        <v>0</v>
      </c>
      <c r="CZ137" s="123">
        <v>2.1569999999999999E-2</v>
      </c>
    </row>
    <row r="138" spans="1:104" ht="22.5" x14ac:dyDescent="0.2">
      <c r="A138" s="151">
        <v>117</v>
      </c>
      <c r="B138" s="152" t="s">
        <v>153</v>
      </c>
      <c r="C138" s="153" t="s">
        <v>254</v>
      </c>
      <c r="D138" s="154" t="s">
        <v>107</v>
      </c>
      <c r="E138" s="155">
        <v>5</v>
      </c>
      <c r="F138" s="155">
        <v>0</v>
      </c>
      <c r="G138" s="156">
        <f t="shared" si="12"/>
        <v>0</v>
      </c>
      <c r="O138" s="150">
        <v>2</v>
      </c>
      <c r="AA138" s="123">
        <v>12</v>
      </c>
      <c r="AB138" s="123">
        <v>0</v>
      </c>
      <c r="AC138" s="123">
        <v>117</v>
      </c>
      <c r="AZ138" s="123">
        <v>2</v>
      </c>
      <c r="BA138" s="123">
        <f t="shared" si="13"/>
        <v>0</v>
      </c>
      <c r="BB138" s="123">
        <f t="shared" si="14"/>
        <v>0</v>
      </c>
      <c r="BC138" s="123">
        <f t="shared" si="15"/>
        <v>0</v>
      </c>
      <c r="BD138" s="123">
        <f t="shared" si="16"/>
        <v>0</v>
      </c>
      <c r="BE138" s="123">
        <f t="shared" si="17"/>
        <v>0</v>
      </c>
      <c r="CZ138" s="123">
        <v>8.0000000000000007E-5</v>
      </c>
    </row>
    <row r="139" spans="1:104" x14ac:dyDescent="0.2">
      <c r="A139" s="151">
        <v>118</v>
      </c>
      <c r="B139" s="152" t="s">
        <v>199</v>
      </c>
      <c r="C139" s="153" t="s">
        <v>255</v>
      </c>
      <c r="D139" s="154" t="s">
        <v>139</v>
      </c>
      <c r="E139" s="155">
        <v>2.2000000000000002</v>
      </c>
      <c r="F139" s="155">
        <v>0</v>
      </c>
      <c r="G139" s="156">
        <f t="shared" si="12"/>
        <v>0</v>
      </c>
      <c r="O139" s="150">
        <v>2</v>
      </c>
      <c r="AA139" s="123">
        <v>12</v>
      </c>
      <c r="AB139" s="123">
        <v>0</v>
      </c>
      <c r="AC139" s="123">
        <v>118</v>
      </c>
      <c r="AZ139" s="123">
        <v>2</v>
      </c>
      <c r="BA139" s="123">
        <f t="shared" si="13"/>
        <v>0</v>
      </c>
      <c r="BB139" s="123">
        <f t="shared" si="14"/>
        <v>0</v>
      </c>
      <c r="BC139" s="123">
        <f t="shared" si="15"/>
        <v>0</v>
      </c>
      <c r="BD139" s="123">
        <f t="shared" si="16"/>
        <v>0</v>
      </c>
      <c r="BE139" s="123">
        <f t="shared" si="17"/>
        <v>0</v>
      </c>
      <c r="CZ139" s="123">
        <v>1.6000000000000001E-4</v>
      </c>
    </row>
    <row r="140" spans="1:104" ht="22.5" x14ac:dyDescent="0.2">
      <c r="A140" s="151">
        <v>119</v>
      </c>
      <c r="B140" s="152" t="s">
        <v>155</v>
      </c>
      <c r="C140" s="153" t="s">
        <v>256</v>
      </c>
      <c r="D140" s="154" t="s">
        <v>139</v>
      </c>
      <c r="E140" s="155">
        <v>6.7</v>
      </c>
      <c r="F140" s="155">
        <v>0</v>
      </c>
      <c r="G140" s="156">
        <f t="shared" si="12"/>
        <v>0</v>
      </c>
      <c r="O140" s="150">
        <v>2</v>
      </c>
      <c r="AA140" s="123">
        <v>12</v>
      </c>
      <c r="AB140" s="123">
        <v>0</v>
      </c>
      <c r="AC140" s="123">
        <v>119</v>
      </c>
      <c r="AZ140" s="123">
        <v>2</v>
      </c>
      <c r="BA140" s="123">
        <f t="shared" si="13"/>
        <v>0</v>
      </c>
      <c r="BB140" s="123">
        <f t="shared" si="14"/>
        <v>0</v>
      </c>
      <c r="BC140" s="123">
        <f t="shared" si="15"/>
        <v>0</v>
      </c>
      <c r="BD140" s="123">
        <f t="shared" si="16"/>
        <v>0</v>
      </c>
      <c r="BE140" s="123">
        <f t="shared" si="17"/>
        <v>0</v>
      </c>
      <c r="CZ140" s="123">
        <v>2.1569999999999999E-2</v>
      </c>
    </row>
    <row r="141" spans="1:104" ht="22.5" x14ac:dyDescent="0.2">
      <c r="A141" s="151">
        <v>120</v>
      </c>
      <c r="B141" s="152" t="s">
        <v>153</v>
      </c>
      <c r="C141" s="153" t="s">
        <v>257</v>
      </c>
      <c r="D141" s="154" t="s">
        <v>107</v>
      </c>
      <c r="E141" s="155">
        <v>10</v>
      </c>
      <c r="F141" s="155">
        <v>0</v>
      </c>
      <c r="G141" s="156">
        <f t="shared" si="12"/>
        <v>0</v>
      </c>
      <c r="O141" s="150">
        <v>2</v>
      </c>
      <c r="AA141" s="123">
        <v>12</v>
      </c>
      <c r="AB141" s="123">
        <v>0</v>
      </c>
      <c r="AC141" s="123">
        <v>120</v>
      </c>
      <c r="AZ141" s="123">
        <v>2</v>
      </c>
      <c r="BA141" s="123">
        <f t="shared" si="13"/>
        <v>0</v>
      </c>
      <c r="BB141" s="123">
        <f t="shared" si="14"/>
        <v>0</v>
      </c>
      <c r="BC141" s="123">
        <f t="shared" si="15"/>
        <v>0</v>
      </c>
      <c r="BD141" s="123">
        <f t="shared" si="16"/>
        <v>0</v>
      </c>
      <c r="BE141" s="123">
        <f t="shared" si="17"/>
        <v>0</v>
      </c>
      <c r="CZ141" s="123">
        <v>8.0000000000000007E-5</v>
      </c>
    </row>
    <row r="142" spans="1:104" x14ac:dyDescent="0.2">
      <c r="A142" s="151">
        <v>121</v>
      </c>
      <c r="B142" s="152" t="s">
        <v>158</v>
      </c>
      <c r="C142" s="153" t="s">
        <v>258</v>
      </c>
      <c r="D142" s="154" t="s">
        <v>139</v>
      </c>
      <c r="E142" s="155">
        <v>2.8</v>
      </c>
      <c r="F142" s="155">
        <v>0</v>
      </c>
      <c r="G142" s="156">
        <f t="shared" si="12"/>
        <v>0</v>
      </c>
      <c r="O142" s="150">
        <v>2</v>
      </c>
      <c r="AA142" s="123">
        <v>12</v>
      </c>
      <c r="AB142" s="123">
        <v>0</v>
      </c>
      <c r="AC142" s="123">
        <v>121</v>
      </c>
      <c r="AZ142" s="123">
        <v>2</v>
      </c>
      <c r="BA142" s="123">
        <f t="shared" si="13"/>
        <v>0</v>
      </c>
      <c r="BB142" s="123">
        <f t="shared" si="14"/>
        <v>0</v>
      </c>
      <c r="BC142" s="123">
        <f t="shared" si="15"/>
        <v>0</v>
      </c>
      <c r="BD142" s="123">
        <f t="shared" si="16"/>
        <v>0</v>
      </c>
      <c r="BE142" s="123">
        <f t="shared" si="17"/>
        <v>0</v>
      </c>
      <c r="CZ142" s="123">
        <v>1.6000000000000001E-4</v>
      </c>
    </row>
    <row r="143" spans="1:104" ht="22.5" x14ac:dyDescent="0.2">
      <c r="A143" s="151">
        <v>122</v>
      </c>
      <c r="B143" s="152" t="s">
        <v>160</v>
      </c>
      <c r="C143" s="153" t="s">
        <v>259</v>
      </c>
      <c r="D143" s="154" t="s">
        <v>139</v>
      </c>
      <c r="E143" s="155">
        <v>2.8</v>
      </c>
      <c r="F143" s="155">
        <v>0</v>
      </c>
      <c r="G143" s="156">
        <f t="shared" si="12"/>
        <v>0</v>
      </c>
      <c r="O143" s="150">
        <v>2</v>
      </c>
      <c r="AA143" s="123">
        <v>12</v>
      </c>
      <c r="AB143" s="123">
        <v>0</v>
      </c>
      <c r="AC143" s="123">
        <v>122</v>
      </c>
      <c r="AZ143" s="123">
        <v>2</v>
      </c>
      <c r="BA143" s="123">
        <f t="shared" si="13"/>
        <v>0</v>
      </c>
      <c r="BB143" s="123">
        <f t="shared" si="14"/>
        <v>0</v>
      </c>
      <c r="BC143" s="123">
        <f t="shared" si="15"/>
        <v>0</v>
      </c>
      <c r="BD143" s="123">
        <f t="shared" si="16"/>
        <v>0</v>
      </c>
      <c r="BE143" s="123">
        <f t="shared" si="17"/>
        <v>0</v>
      </c>
      <c r="CZ143" s="123">
        <v>2.75E-2</v>
      </c>
    </row>
    <row r="144" spans="1:104" x14ac:dyDescent="0.2">
      <c r="A144" s="151">
        <v>123</v>
      </c>
      <c r="B144" s="152" t="s">
        <v>153</v>
      </c>
      <c r="C144" s="153" t="s">
        <v>260</v>
      </c>
      <c r="D144" s="154" t="s">
        <v>107</v>
      </c>
      <c r="E144" s="155">
        <v>5</v>
      </c>
      <c r="F144" s="155">
        <v>0</v>
      </c>
      <c r="G144" s="156">
        <f t="shared" si="12"/>
        <v>0</v>
      </c>
      <c r="O144" s="150">
        <v>2</v>
      </c>
      <c r="AA144" s="123">
        <v>12</v>
      </c>
      <c r="AB144" s="123">
        <v>0</v>
      </c>
      <c r="AC144" s="123">
        <v>123</v>
      </c>
      <c r="AZ144" s="123">
        <v>2</v>
      </c>
      <c r="BA144" s="123">
        <f t="shared" si="13"/>
        <v>0</v>
      </c>
      <c r="BB144" s="123">
        <f t="shared" si="14"/>
        <v>0</v>
      </c>
      <c r="BC144" s="123">
        <f t="shared" si="15"/>
        <v>0</v>
      </c>
      <c r="BD144" s="123">
        <f t="shared" si="16"/>
        <v>0</v>
      </c>
      <c r="BE144" s="123">
        <f t="shared" si="17"/>
        <v>0</v>
      </c>
      <c r="CZ144" s="123">
        <v>8.0000000000000007E-5</v>
      </c>
    </row>
    <row r="145" spans="1:104" x14ac:dyDescent="0.2">
      <c r="A145" s="151">
        <v>124</v>
      </c>
      <c r="B145" s="152" t="s">
        <v>261</v>
      </c>
      <c r="C145" s="153" t="s">
        <v>262</v>
      </c>
      <c r="D145" s="154" t="s">
        <v>139</v>
      </c>
      <c r="E145" s="155">
        <v>1.7</v>
      </c>
      <c r="F145" s="155">
        <v>0</v>
      </c>
      <c r="G145" s="156">
        <f t="shared" si="12"/>
        <v>0</v>
      </c>
      <c r="O145" s="150">
        <v>2</v>
      </c>
      <c r="AA145" s="123">
        <v>12</v>
      </c>
      <c r="AB145" s="123">
        <v>0</v>
      </c>
      <c r="AC145" s="123">
        <v>124</v>
      </c>
      <c r="AZ145" s="123">
        <v>2</v>
      </c>
      <c r="BA145" s="123">
        <f t="shared" si="13"/>
        <v>0</v>
      </c>
      <c r="BB145" s="123">
        <f t="shared" si="14"/>
        <v>0</v>
      </c>
      <c r="BC145" s="123">
        <f t="shared" si="15"/>
        <v>0</v>
      </c>
      <c r="BD145" s="123">
        <f t="shared" si="16"/>
        <v>0</v>
      </c>
      <c r="BE145" s="123">
        <f t="shared" si="17"/>
        <v>0</v>
      </c>
      <c r="CZ145" s="123">
        <v>1.6000000000000001E-4</v>
      </c>
    </row>
    <row r="146" spans="1:104" ht="22.5" x14ac:dyDescent="0.2">
      <c r="A146" s="151">
        <v>125</v>
      </c>
      <c r="B146" s="152" t="s">
        <v>167</v>
      </c>
      <c r="C146" s="153" t="s">
        <v>263</v>
      </c>
      <c r="D146" s="154" t="s">
        <v>139</v>
      </c>
      <c r="E146" s="155">
        <v>1.7</v>
      </c>
      <c r="F146" s="155">
        <v>0</v>
      </c>
      <c r="G146" s="156">
        <f t="shared" si="12"/>
        <v>0</v>
      </c>
      <c r="O146" s="150">
        <v>2</v>
      </c>
      <c r="AA146" s="123">
        <v>12</v>
      </c>
      <c r="AB146" s="123">
        <v>0</v>
      </c>
      <c r="AC146" s="123">
        <v>125</v>
      </c>
      <c r="AZ146" s="123">
        <v>2</v>
      </c>
      <c r="BA146" s="123">
        <f t="shared" si="13"/>
        <v>0</v>
      </c>
      <c r="BB146" s="123">
        <f t="shared" si="14"/>
        <v>0</v>
      </c>
      <c r="BC146" s="123">
        <f t="shared" si="15"/>
        <v>0</v>
      </c>
      <c r="BD146" s="123">
        <f t="shared" si="16"/>
        <v>0</v>
      </c>
      <c r="BE146" s="123">
        <f t="shared" si="17"/>
        <v>0</v>
      </c>
      <c r="CZ146" s="123">
        <v>3.6569999999999998E-2</v>
      </c>
    </row>
    <row r="147" spans="1:104" x14ac:dyDescent="0.2">
      <c r="A147" s="151">
        <v>126</v>
      </c>
      <c r="B147" s="152" t="s">
        <v>153</v>
      </c>
      <c r="C147" s="153" t="s">
        <v>264</v>
      </c>
      <c r="D147" s="154" t="s">
        <v>107</v>
      </c>
      <c r="E147" s="155">
        <v>5</v>
      </c>
      <c r="F147" s="155">
        <v>0</v>
      </c>
      <c r="G147" s="156">
        <f t="shared" si="12"/>
        <v>0</v>
      </c>
      <c r="O147" s="150">
        <v>2</v>
      </c>
      <c r="AA147" s="123">
        <v>12</v>
      </c>
      <c r="AB147" s="123">
        <v>0</v>
      </c>
      <c r="AC147" s="123">
        <v>126</v>
      </c>
      <c r="AZ147" s="123">
        <v>2</v>
      </c>
      <c r="BA147" s="123">
        <f t="shared" si="13"/>
        <v>0</v>
      </c>
      <c r="BB147" s="123">
        <f t="shared" si="14"/>
        <v>0</v>
      </c>
      <c r="BC147" s="123">
        <f t="shared" si="15"/>
        <v>0</v>
      </c>
      <c r="BD147" s="123">
        <f t="shared" si="16"/>
        <v>0</v>
      </c>
      <c r="BE147" s="123">
        <f t="shared" si="17"/>
        <v>0</v>
      </c>
      <c r="CZ147" s="123">
        <v>8.0000000000000007E-5</v>
      </c>
    </row>
    <row r="148" spans="1:104" x14ac:dyDescent="0.2">
      <c r="A148" s="151">
        <v>127</v>
      </c>
      <c r="B148" s="152" t="s">
        <v>173</v>
      </c>
      <c r="C148" s="153" t="s">
        <v>265</v>
      </c>
      <c r="D148" s="154" t="s">
        <v>139</v>
      </c>
      <c r="E148" s="155">
        <v>2.6</v>
      </c>
      <c r="F148" s="155">
        <v>0</v>
      </c>
      <c r="G148" s="156">
        <f t="shared" si="12"/>
        <v>0</v>
      </c>
      <c r="O148" s="150">
        <v>2</v>
      </c>
      <c r="AA148" s="123">
        <v>12</v>
      </c>
      <c r="AB148" s="123">
        <v>0</v>
      </c>
      <c r="AC148" s="123">
        <v>127</v>
      </c>
      <c r="AZ148" s="123">
        <v>2</v>
      </c>
      <c r="BA148" s="123">
        <f t="shared" si="13"/>
        <v>0</v>
      </c>
      <c r="BB148" s="123">
        <f t="shared" si="14"/>
        <v>0</v>
      </c>
      <c r="BC148" s="123">
        <f t="shared" si="15"/>
        <v>0</v>
      </c>
      <c r="BD148" s="123">
        <f t="shared" si="16"/>
        <v>0</v>
      </c>
      <c r="BE148" s="123">
        <f t="shared" si="17"/>
        <v>0</v>
      </c>
      <c r="CZ148" s="123">
        <v>1.6000000000000001E-4</v>
      </c>
    </row>
    <row r="149" spans="1:104" ht="22.5" x14ac:dyDescent="0.2">
      <c r="A149" s="151">
        <v>128</v>
      </c>
      <c r="B149" s="152" t="s">
        <v>167</v>
      </c>
      <c r="C149" s="153" t="s">
        <v>266</v>
      </c>
      <c r="D149" s="154" t="s">
        <v>139</v>
      </c>
      <c r="E149" s="155">
        <v>2.6</v>
      </c>
      <c r="F149" s="155">
        <v>0</v>
      </c>
      <c r="G149" s="156">
        <f t="shared" si="12"/>
        <v>0</v>
      </c>
      <c r="O149" s="150">
        <v>2</v>
      </c>
      <c r="AA149" s="123">
        <v>12</v>
      </c>
      <c r="AB149" s="123">
        <v>0</v>
      </c>
      <c r="AC149" s="123">
        <v>128</v>
      </c>
      <c r="AZ149" s="123">
        <v>2</v>
      </c>
      <c r="BA149" s="123">
        <f t="shared" si="13"/>
        <v>0</v>
      </c>
      <c r="BB149" s="123">
        <f t="shared" si="14"/>
        <v>0</v>
      </c>
      <c r="BC149" s="123">
        <f t="shared" si="15"/>
        <v>0</v>
      </c>
      <c r="BD149" s="123">
        <f t="shared" si="16"/>
        <v>0</v>
      </c>
      <c r="BE149" s="123">
        <f t="shared" si="17"/>
        <v>0</v>
      </c>
      <c r="CZ149" s="123">
        <v>3.6569999999999998E-2</v>
      </c>
    </row>
    <row r="150" spans="1:104" ht="22.5" x14ac:dyDescent="0.2">
      <c r="A150" s="151">
        <v>129</v>
      </c>
      <c r="B150" s="152" t="s">
        <v>153</v>
      </c>
      <c r="C150" s="153" t="s">
        <v>267</v>
      </c>
      <c r="D150" s="154" t="s">
        <v>107</v>
      </c>
      <c r="E150" s="155">
        <v>10</v>
      </c>
      <c r="F150" s="155">
        <v>0</v>
      </c>
      <c r="G150" s="156">
        <f t="shared" si="12"/>
        <v>0</v>
      </c>
      <c r="O150" s="150">
        <v>2</v>
      </c>
      <c r="AA150" s="123">
        <v>12</v>
      </c>
      <c r="AB150" s="123">
        <v>0</v>
      </c>
      <c r="AC150" s="123">
        <v>129</v>
      </c>
      <c r="AZ150" s="123">
        <v>2</v>
      </c>
      <c r="BA150" s="123">
        <f t="shared" si="13"/>
        <v>0</v>
      </c>
      <c r="BB150" s="123">
        <f t="shared" si="14"/>
        <v>0</v>
      </c>
      <c r="BC150" s="123">
        <f t="shared" si="15"/>
        <v>0</v>
      </c>
      <c r="BD150" s="123">
        <f t="shared" si="16"/>
        <v>0</v>
      </c>
      <c r="BE150" s="123">
        <f t="shared" si="17"/>
        <v>0</v>
      </c>
      <c r="CZ150" s="123">
        <v>8.0000000000000007E-5</v>
      </c>
    </row>
    <row r="151" spans="1:104" x14ac:dyDescent="0.2">
      <c r="A151" s="151">
        <v>130</v>
      </c>
      <c r="B151" s="152" t="s">
        <v>173</v>
      </c>
      <c r="C151" s="153" t="s">
        <v>268</v>
      </c>
      <c r="D151" s="154" t="s">
        <v>139</v>
      </c>
      <c r="E151" s="155">
        <v>9.8000000000000007</v>
      </c>
      <c r="F151" s="155">
        <v>0</v>
      </c>
      <c r="G151" s="156">
        <f t="shared" si="12"/>
        <v>0</v>
      </c>
      <c r="O151" s="150">
        <v>2</v>
      </c>
      <c r="AA151" s="123">
        <v>12</v>
      </c>
      <c r="AB151" s="123">
        <v>0</v>
      </c>
      <c r="AC151" s="123">
        <v>130</v>
      </c>
      <c r="AZ151" s="123">
        <v>2</v>
      </c>
      <c r="BA151" s="123">
        <f t="shared" si="13"/>
        <v>0</v>
      </c>
      <c r="BB151" s="123">
        <f t="shared" si="14"/>
        <v>0</v>
      </c>
      <c r="BC151" s="123">
        <f t="shared" si="15"/>
        <v>0</v>
      </c>
      <c r="BD151" s="123">
        <f t="shared" si="16"/>
        <v>0</v>
      </c>
      <c r="BE151" s="123">
        <f t="shared" si="17"/>
        <v>0</v>
      </c>
      <c r="CZ151" s="123">
        <v>1.6000000000000001E-4</v>
      </c>
    </row>
    <row r="152" spans="1:104" ht="22.5" x14ac:dyDescent="0.2">
      <c r="A152" s="151">
        <v>131</v>
      </c>
      <c r="B152" s="152" t="s">
        <v>167</v>
      </c>
      <c r="C152" s="153" t="s">
        <v>269</v>
      </c>
      <c r="D152" s="154" t="s">
        <v>139</v>
      </c>
      <c r="E152" s="155">
        <v>9.8000000000000007</v>
      </c>
      <c r="F152" s="155">
        <v>0</v>
      </c>
      <c r="G152" s="156">
        <f t="shared" si="12"/>
        <v>0</v>
      </c>
      <c r="O152" s="150">
        <v>2</v>
      </c>
      <c r="AA152" s="123">
        <v>12</v>
      </c>
      <c r="AB152" s="123">
        <v>0</v>
      </c>
      <c r="AC152" s="123">
        <v>131</v>
      </c>
      <c r="AZ152" s="123">
        <v>2</v>
      </c>
      <c r="BA152" s="123">
        <f t="shared" si="13"/>
        <v>0</v>
      </c>
      <c r="BB152" s="123">
        <f t="shared" si="14"/>
        <v>0</v>
      </c>
      <c r="BC152" s="123">
        <f t="shared" si="15"/>
        <v>0</v>
      </c>
      <c r="BD152" s="123">
        <f t="shared" si="16"/>
        <v>0</v>
      </c>
      <c r="BE152" s="123">
        <f t="shared" si="17"/>
        <v>0</v>
      </c>
      <c r="CZ152" s="123">
        <v>3.6569999999999998E-2</v>
      </c>
    </row>
    <row r="153" spans="1:104" ht="22.5" x14ac:dyDescent="0.2">
      <c r="A153" s="151">
        <v>132</v>
      </c>
      <c r="B153" s="152" t="s">
        <v>153</v>
      </c>
      <c r="C153" s="153" t="s">
        <v>270</v>
      </c>
      <c r="D153" s="154" t="s">
        <v>107</v>
      </c>
      <c r="E153" s="155">
        <v>10</v>
      </c>
      <c r="F153" s="155">
        <v>0</v>
      </c>
      <c r="G153" s="156">
        <f t="shared" si="12"/>
        <v>0</v>
      </c>
      <c r="O153" s="150">
        <v>2</v>
      </c>
      <c r="AA153" s="123">
        <v>12</v>
      </c>
      <c r="AB153" s="123">
        <v>0</v>
      </c>
      <c r="AC153" s="123">
        <v>132</v>
      </c>
      <c r="AZ153" s="123">
        <v>2</v>
      </c>
      <c r="BA153" s="123">
        <f t="shared" si="13"/>
        <v>0</v>
      </c>
      <c r="BB153" s="123">
        <f t="shared" si="14"/>
        <v>0</v>
      </c>
      <c r="BC153" s="123">
        <f t="shared" si="15"/>
        <v>0</v>
      </c>
      <c r="BD153" s="123">
        <f t="shared" si="16"/>
        <v>0</v>
      </c>
      <c r="BE153" s="123">
        <f t="shared" si="17"/>
        <v>0</v>
      </c>
      <c r="CZ153" s="123">
        <v>8.0000000000000007E-5</v>
      </c>
    </row>
    <row r="154" spans="1:104" x14ac:dyDescent="0.2">
      <c r="A154" s="151">
        <v>133</v>
      </c>
      <c r="B154" s="152" t="s">
        <v>261</v>
      </c>
      <c r="C154" s="153" t="s">
        <v>271</v>
      </c>
      <c r="D154" s="154" t="s">
        <v>139</v>
      </c>
      <c r="E154" s="155">
        <v>2.0499999999999998</v>
      </c>
      <c r="F154" s="155">
        <v>0</v>
      </c>
      <c r="G154" s="156">
        <f t="shared" si="12"/>
        <v>0</v>
      </c>
      <c r="O154" s="150">
        <v>2</v>
      </c>
      <c r="AA154" s="123">
        <v>12</v>
      </c>
      <c r="AB154" s="123">
        <v>0</v>
      </c>
      <c r="AC154" s="123">
        <v>133</v>
      </c>
      <c r="AZ154" s="123">
        <v>2</v>
      </c>
      <c r="BA154" s="123">
        <f t="shared" si="13"/>
        <v>0</v>
      </c>
      <c r="BB154" s="123">
        <f t="shared" si="14"/>
        <v>0</v>
      </c>
      <c r="BC154" s="123">
        <f t="shared" si="15"/>
        <v>0</v>
      </c>
      <c r="BD154" s="123">
        <f t="shared" si="16"/>
        <v>0</v>
      </c>
      <c r="BE154" s="123">
        <f t="shared" si="17"/>
        <v>0</v>
      </c>
      <c r="CZ154" s="123">
        <v>1.6000000000000001E-4</v>
      </c>
    </row>
    <row r="155" spans="1:104" ht="22.5" x14ac:dyDescent="0.2">
      <c r="A155" s="151">
        <v>134</v>
      </c>
      <c r="B155" s="152" t="s">
        <v>167</v>
      </c>
      <c r="C155" s="153" t="s">
        <v>272</v>
      </c>
      <c r="D155" s="154" t="s">
        <v>139</v>
      </c>
      <c r="E155" s="155">
        <v>2.0499999999999998</v>
      </c>
      <c r="F155" s="155">
        <v>0</v>
      </c>
      <c r="G155" s="156">
        <f t="shared" si="12"/>
        <v>0</v>
      </c>
      <c r="O155" s="150">
        <v>2</v>
      </c>
      <c r="AA155" s="123">
        <v>12</v>
      </c>
      <c r="AB155" s="123">
        <v>0</v>
      </c>
      <c r="AC155" s="123">
        <v>134</v>
      </c>
      <c r="AZ155" s="123">
        <v>2</v>
      </c>
      <c r="BA155" s="123">
        <f t="shared" si="13"/>
        <v>0</v>
      </c>
      <c r="BB155" s="123">
        <f t="shared" si="14"/>
        <v>0</v>
      </c>
      <c r="BC155" s="123">
        <f t="shared" si="15"/>
        <v>0</v>
      </c>
      <c r="BD155" s="123">
        <f t="shared" si="16"/>
        <v>0</v>
      </c>
      <c r="BE155" s="123">
        <f t="shared" si="17"/>
        <v>0</v>
      </c>
      <c r="CZ155" s="123">
        <v>3.6569999999999998E-2</v>
      </c>
    </row>
    <row r="156" spans="1:104" x14ac:dyDescent="0.2">
      <c r="A156" s="151">
        <v>135</v>
      </c>
      <c r="B156" s="152" t="s">
        <v>153</v>
      </c>
      <c r="C156" s="153" t="s">
        <v>273</v>
      </c>
      <c r="D156" s="154" t="s">
        <v>107</v>
      </c>
      <c r="E156" s="155">
        <v>5</v>
      </c>
      <c r="F156" s="155">
        <v>0</v>
      </c>
      <c r="G156" s="156">
        <f t="shared" si="12"/>
        <v>0</v>
      </c>
      <c r="O156" s="150">
        <v>2</v>
      </c>
      <c r="AA156" s="123">
        <v>12</v>
      </c>
      <c r="AB156" s="123">
        <v>0</v>
      </c>
      <c r="AC156" s="123">
        <v>135</v>
      </c>
      <c r="AZ156" s="123">
        <v>2</v>
      </c>
      <c r="BA156" s="123">
        <f t="shared" si="13"/>
        <v>0</v>
      </c>
      <c r="BB156" s="123">
        <f t="shared" si="14"/>
        <v>0</v>
      </c>
      <c r="BC156" s="123">
        <f t="shared" si="15"/>
        <v>0</v>
      </c>
      <c r="BD156" s="123">
        <f t="shared" si="16"/>
        <v>0</v>
      </c>
      <c r="BE156" s="123">
        <f t="shared" si="17"/>
        <v>0</v>
      </c>
      <c r="CZ156" s="123">
        <v>8.0000000000000007E-5</v>
      </c>
    </row>
    <row r="157" spans="1:104" x14ac:dyDescent="0.2">
      <c r="A157" s="151">
        <v>136</v>
      </c>
      <c r="B157" s="152" t="s">
        <v>261</v>
      </c>
      <c r="C157" s="153" t="s">
        <v>274</v>
      </c>
      <c r="D157" s="154" t="s">
        <v>139</v>
      </c>
      <c r="E157" s="155">
        <v>2.4</v>
      </c>
      <c r="F157" s="155">
        <v>0</v>
      </c>
      <c r="G157" s="156">
        <f t="shared" si="12"/>
        <v>0</v>
      </c>
      <c r="O157" s="150">
        <v>2</v>
      </c>
      <c r="AA157" s="123">
        <v>12</v>
      </c>
      <c r="AB157" s="123">
        <v>0</v>
      </c>
      <c r="AC157" s="123">
        <v>136</v>
      </c>
      <c r="AZ157" s="123">
        <v>2</v>
      </c>
      <c r="BA157" s="123">
        <f t="shared" si="13"/>
        <v>0</v>
      </c>
      <c r="BB157" s="123">
        <f t="shared" si="14"/>
        <v>0</v>
      </c>
      <c r="BC157" s="123">
        <f t="shared" si="15"/>
        <v>0</v>
      </c>
      <c r="BD157" s="123">
        <f t="shared" si="16"/>
        <v>0</v>
      </c>
      <c r="BE157" s="123">
        <f t="shared" si="17"/>
        <v>0</v>
      </c>
      <c r="CZ157" s="123">
        <v>1.6000000000000001E-4</v>
      </c>
    </row>
    <row r="158" spans="1:104" ht="22.5" x14ac:dyDescent="0.2">
      <c r="A158" s="151">
        <v>137</v>
      </c>
      <c r="B158" s="152" t="s">
        <v>167</v>
      </c>
      <c r="C158" s="153" t="s">
        <v>275</v>
      </c>
      <c r="D158" s="154" t="s">
        <v>139</v>
      </c>
      <c r="E158" s="155">
        <v>2.4</v>
      </c>
      <c r="F158" s="155">
        <v>0</v>
      </c>
      <c r="G158" s="156">
        <f t="shared" si="12"/>
        <v>0</v>
      </c>
      <c r="O158" s="150">
        <v>2</v>
      </c>
      <c r="AA158" s="123">
        <v>12</v>
      </c>
      <c r="AB158" s="123">
        <v>0</v>
      </c>
      <c r="AC158" s="123">
        <v>137</v>
      </c>
      <c r="AZ158" s="123">
        <v>2</v>
      </c>
      <c r="BA158" s="123">
        <f t="shared" si="13"/>
        <v>0</v>
      </c>
      <c r="BB158" s="123">
        <f t="shared" si="14"/>
        <v>0</v>
      </c>
      <c r="BC158" s="123">
        <f t="shared" si="15"/>
        <v>0</v>
      </c>
      <c r="BD158" s="123">
        <f t="shared" si="16"/>
        <v>0</v>
      </c>
      <c r="BE158" s="123">
        <f t="shared" si="17"/>
        <v>0</v>
      </c>
      <c r="CZ158" s="123">
        <v>3.6569999999999998E-2</v>
      </c>
    </row>
    <row r="159" spans="1:104" x14ac:dyDescent="0.2">
      <c r="A159" s="151">
        <v>138</v>
      </c>
      <c r="B159" s="152" t="s">
        <v>276</v>
      </c>
      <c r="C159" s="153" t="s">
        <v>277</v>
      </c>
      <c r="D159" s="154" t="s">
        <v>107</v>
      </c>
      <c r="E159" s="155">
        <v>5</v>
      </c>
      <c r="F159" s="155">
        <v>0</v>
      </c>
      <c r="G159" s="156">
        <f t="shared" si="12"/>
        <v>0</v>
      </c>
      <c r="O159" s="150">
        <v>2</v>
      </c>
      <c r="AA159" s="123">
        <v>12</v>
      </c>
      <c r="AB159" s="123">
        <v>0</v>
      </c>
      <c r="AC159" s="123">
        <v>138</v>
      </c>
      <c r="AZ159" s="123">
        <v>2</v>
      </c>
      <c r="BA159" s="123">
        <f t="shared" si="13"/>
        <v>0</v>
      </c>
      <c r="BB159" s="123">
        <f t="shared" si="14"/>
        <v>0</v>
      </c>
      <c r="BC159" s="123">
        <f t="shared" si="15"/>
        <v>0</v>
      </c>
      <c r="BD159" s="123">
        <f t="shared" si="16"/>
        <v>0</v>
      </c>
      <c r="BE159" s="123">
        <f t="shared" si="17"/>
        <v>0</v>
      </c>
      <c r="CZ159" s="123">
        <v>1.2E-4</v>
      </c>
    </row>
    <row r="160" spans="1:104" x14ac:dyDescent="0.2">
      <c r="A160" s="151">
        <v>139</v>
      </c>
      <c r="B160" s="152" t="s">
        <v>173</v>
      </c>
      <c r="C160" s="153" t="s">
        <v>278</v>
      </c>
      <c r="D160" s="154" t="s">
        <v>139</v>
      </c>
      <c r="E160" s="155">
        <v>1.7</v>
      </c>
      <c r="F160" s="155">
        <v>0</v>
      </c>
      <c r="G160" s="156">
        <f t="shared" si="12"/>
        <v>0</v>
      </c>
      <c r="O160" s="150">
        <v>2</v>
      </c>
      <c r="AA160" s="123">
        <v>12</v>
      </c>
      <c r="AB160" s="123">
        <v>0</v>
      </c>
      <c r="AC160" s="123">
        <v>139</v>
      </c>
      <c r="AZ160" s="123">
        <v>2</v>
      </c>
      <c r="BA160" s="123">
        <f t="shared" si="13"/>
        <v>0</v>
      </c>
      <c r="BB160" s="123">
        <f t="shared" si="14"/>
        <v>0</v>
      </c>
      <c r="BC160" s="123">
        <f t="shared" si="15"/>
        <v>0</v>
      </c>
      <c r="BD160" s="123">
        <f t="shared" si="16"/>
        <v>0</v>
      </c>
      <c r="BE160" s="123">
        <f t="shared" si="17"/>
        <v>0</v>
      </c>
      <c r="CZ160" s="123">
        <v>1.6000000000000001E-4</v>
      </c>
    </row>
    <row r="161" spans="1:104" ht="22.5" x14ac:dyDescent="0.2">
      <c r="A161" s="151">
        <v>140</v>
      </c>
      <c r="B161" s="152" t="s">
        <v>167</v>
      </c>
      <c r="C161" s="153" t="s">
        <v>279</v>
      </c>
      <c r="D161" s="154" t="s">
        <v>139</v>
      </c>
      <c r="E161" s="155">
        <v>1.7</v>
      </c>
      <c r="F161" s="155">
        <v>0</v>
      </c>
      <c r="G161" s="156">
        <f t="shared" si="12"/>
        <v>0</v>
      </c>
      <c r="O161" s="150">
        <v>2</v>
      </c>
      <c r="AA161" s="123">
        <v>12</v>
      </c>
      <c r="AB161" s="123">
        <v>0</v>
      </c>
      <c r="AC161" s="123">
        <v>140</v>
      </c>
      <c r="AZ161" s="123">
        <v>2</v>
      </c>
      <c r="BA161" s="123">
        <f t="shared" si="13"/>
        <v>0</v>
      </c>
      <c r="BB161" s="123">
        <f t="shared" si="14"/>
        <v>0</v>
      </c>
      <c r="BC161" s="123">
        <f t="shared" si="15"/>
        <v>0</v>
      </c>
      <c r="BD161" s="123">
        <f t="shared" si="16"/>
        <v>0</v>
      </c>
      <c r="BE161" s="123">
        <f t="shared" si="17"/>
        <v>0</v>
      </c>
      <c r="CZ161" s="123">
        <v>3.6569999999999998E-2</v>
      </c>
    </row>
    <row r="162" spans="1:104" x14ac:dyDescent="0.2">
      <c r="A162" s="151">
        <v>141</v>
      </c>
      <c r="B162" s="152" t="s">
        <v>153</v>
      </c>
      <c r="C162" s="153" t="s">
        <v>280</v>
      </c>
      <c r="D162" s="154" t="s">
        <v>107</v>
      </c>
      <c r="E162" s="155">
        <v>5</v>
      </c>
      <c r="F162" s="155">
        <v>0</v>
      </c>
      <c r="G162" s="156">
        <f t="shared" si="12"/>
        <v>0</v>
      </c>
      <c r="O162" s="150">
        <v>2</v>
      </c>
      <c r="AA162" s="123">
        <v>12</v>
      </c>
      <c r="AB162" s="123">
        <v>0</v>
      </c>
      <c r="AC162" s="123">
        <v>141</v>
      </c>
      <c r="AZ162" s="123">
        <v>2</v>
      </c>
      <c r="BA162" s="123">
        <f t="shared" si="13"/>
        <v>0</v>
      </c>
      <c r="BB162" s="123">
        <f t="shared" si="14"/>
        <v>0</v>
      </c>
      <c r="BC162" s="123">
        <f t="shared" si="15"/>
        <v>0</v>
      </c>
      <c r="BD162" s="123">
        <f t="shared" si="16"/>
        <v>0</v>
      </c>
      <c r="BE162" s="123">
        <f t="shared" si="17"/>
        <v>0</v>
      </c>
      <c r="CZ162" s="123">
        <v>8.0000000000000007E-5</v>
      </c>
    </row>
    <row r="163" spans="1:104" x14ac:dyDescent="0.2">
      <c r="A163" s="151">
        <v>142</v>
      </c>
      <c r="B163" s="152" t="s">
        <v>220</v>
      </c>
      <c r="C163" s="153" t="s">
        <v>281</v>
      </c>
      <c r="D163" s="154" t="s">
        <v>139</v>
      </c>
      <c r="E163" s="155">
        <v>1.6</v>
      </c>
      <c r="F163" s="155">
        <v>0</v>
      </c>
      <c r="G163" s="156">
        <f t="shared" si="12"/>
        <v>0</v>
      </c>
      <c r="O163" s="150">
        <v>2</v>
      </c>
      <c r="AA163" s="123">
        <v>12</v>
      </c>
      <c r="AB163" s="123">
        <v>0</v>
      </c>
      <c r="AC163" s="123">
        <v>142</v>
      </c>
      <c r="AZ163" s="123">
        <v>2</v>
      </c>
      <c r="BA163" s="123">
        <f t="shared" si="13"/>
        <v>0</v>
      </c>
      <c r="BB163" s="123">
        <f t="shared" si="14"/>
        <v>0</v>
      </c>
      <c r="BC163" s="123">
        <f t="shared" si="15"/>
        <v>0</v>
      </c>
      <c r="BD163" s="123">
        <f t="shared" si="16"/>
        <v>0</v>
      </c>
      <c r="BE163" s="123">
        <f t="shared" si="17"/>
        <v>0</v>
      </c>
      <c r="CZ163" s="123">
        <v>1.6000000000000001E-4</v>
      </c>
    </row>
    <row r="164" spans="1:104" ht="22.5" x14ac:dyDescent="0.2">
      <c r="A164" s="151">
        <v>143</v>
      </c>
      <c r="B164" s="152" t="s">
        <v>222</v>
      </c>
      <c r="C164" s="153" t="s">
        <v>282</v>
      </c>
      <c r="D164" s="154" t="s">
        <v>139</v>
      </c>
      <c r="E164" s="155">
        <v>1.6</v>
      </c>
      <c r="F164" s="155">
        <v>0</v>
      </c>
      <c r="G164" s="156">
        <f t="shared" si="12"/>
        <v>0</v>
      </c>
      <c r="O164" s="150">
        <v>2</v>
      </c>
      <c r="AA164" s="123">
        <v>12</v>
      </c>
      <c r="AB164" s="123">
        <v>0</v>
      </c>
      <c r="AC164" s="123">
        <v>143</v>
      </c>
      <c r="AZ164" s="123">
        <v>2</v>
      </c>
      <c r="BA164" s="123">
        <f t="shared" si="13"/>
        <v>0</v>
      </c>
      <c r="BB164" s="123">
        <f t="shared" si="14"/>
        <v>0</v>
      </c>
      <c r="BC164" s="123">
        <f t="shared" si="15"/>
        <v>0</v>
      </c>
      <c r="BD164" s="123">
        <f t="shared" si="16"/>
        <v>0</v>
      </c>
      <c r="BE164" s="123">
        <f t="shared" si="17"/>
        <v>0</v>
      </c>
      <c r="CZ164" s="123">
        <v>1.025E-2</v>
      </c>
    </row>
    <row r="165" spans="1:104" x14ac:dyDescent="0.2">
      <c r="A165" s="151">
        <v>144</v>
      </c>
      <c r="B165" s="152" t="s">
        <v>153</v>
      </c>
      <c r="C165" s="153" t="s">
        <v>283</v>
      </c>
      <c r="D165" s="154" t="s">
        <v>107</v>
      </c>
      <c r="E165" s="155">
        <v>10</v>
      </c>
      <c r="F165" s="155">
        <v>0</v>
      </c>
      <c r="G165" s="156">
        <f t="shared" si="12"/>
        <v>0</v>
      </c>
      <c r="O165" s="150">
        <v>2</v>
      </c>
      <c r="AA165" s="123">
        <v>12</v>
      </c>
      <c r="AB165" s="123">
        <v>0</v>
      </c>
      <c r="AC165" s="123">
        <v>144</v>
      </c>
      <c r="AZ165" s="123">
        <v>2</v>
      </c>
      <c r="BA165" s="123">
        <f t="shared" si="13"/>
        <v>0</v>
      </c>
      <c r="BB165" s="123">
        <f t="shared" si="14"/>
        <v>0</v>
      </c>
      <c r="BC165" s="123">
        <f t="shared" si="15"/>
        <v>0</v>
      </c>
      <c r="BD165" s="123">
        <f t="shared" si="16"/>
        <v>0</v>
      </c>
      <c r="BE165" s="123">
        <f t="shared" si="17"/>
        <v>0</v>
      </c>
      <c r="CZ165" s="123">
        <v>8.0000000000000007E-5</v>
      </c>
    </row>
    <row r="166" spans="1:104" x14ac:dyDescent="0.2">
      <c r="A166" s="151">
        <v>145</v>
      </c>
      <c r="B166" s="152" t="s">
        <v>177</v>
      </c>
      <c r="C166" s="153" t="s">
        <v>284</v>
      </c>
      <c r="D166" s="154" t="s">
        <v>139</v>
      </c>
      <c r="E166" s="155">
        <v>5</v>
      </c>
      <c r="F166" s="155">
        <v>0</v>
      </c>
      <c r="G166" s="156">
        <f t="shared" si="12"/>
        <v>0</v>
      </c>
      <c r="O166" s="150">
        <v>2</v>
      </c>
      <c r="AA166" s="123">
        <v>12</v>
      </c>
      <c r="AB166" s="123">
        <v>0</v>
      </c>
      <c r="AC166" s="123">
        <v>145</v>
      </c>
      <c r="AZ166" s="123">
        <v>2</v>
      </c>
      <c r="BA166" s="123">
        <f t="shared" si="13"/>
        <v>0</v>
      </c>
      <c r="BB166" s="123">
        <f t="shared" si="14"/>
        <v>0</v>
      </c>
      <c r="BC166" s="123">
        <f t="shared" si="15"/>
        <v>0</v>
      </c>
      <c r="BD166" s="123">
        <f t="shared" si="16"/>
        <v>0</v>
      </c>
      <c r="BE166" s="123">
        <f t="shared" si="17"/>
        <v>0</v>
      </c>
      <c r="CZ166" s="123">
        <v>1.6000000000000001E-4</v>
      </c>
    </row>
    <row r="167" spans="1:104" ht="22.5" x14ac:dyDescent="0.2">
      <c r="A167" s="151">
        <v>146</v>
      </c>
      <c r="B167" s="152" t="s">
        <v>167</v>
      </c>
      <c r="C167" s="153" t="s">
        <v>285</v>
      </c>
      <c r="D167" s="154" t="s">
        <v>139</v>
      </c>
      <c r="E167" s="155">
        <v>5</v>
      </c>
      <c r="F167" s="155">
        <v>0</v>
      </c>
      <c r="G167" s="156">
        <f t="shared" si="12"/>
        <v>0</v>
      </c>
      <c r="O167" s="150">
        <v>2</v>
      </c>
      <c r="AA167" s="123">
        <v>12</v>
      </c>
      <c r="AB167" s="123">
        <v>0</v>
      </c>
      <c r="AC167" s="123">
        <v>146</v>
      </c>
      <c r="AZ167" s="123">
        <v>2</v>
      </c>
      <c r="BA167" s="123">
        <f t="shared" si="13"/>
        <v>0</v>
      </c>
      <c r="BB167" s="123">
        <f t="shared" si="14"/>
        <v>0</v>
      </c>
      <c r="BC167" s="123">
        <f t="shared" si="15"/>
        <v>0</v>
      </c>
      <c r="BD167" s="123">
        <f t="shared" si="16"/>
        <v>0</v>
      </c>
      <c r="BE167" s="123">
        <f t="shared" si="17"/>
        <v>0</v>
      </c>
      <c r="CZ167" s="123">
        <v>3.6569999999999998E-2</v>
      </c>
    </row>
    <row r="168" spans="1:104" x14ac:dyDescent="0.2">
      <c r="A168" s="151">
        <v>147</v>
      </c>
      <c r="B168" s="152" t="s">
        <v>153</v>
      </c>
      <c r="C168" s="153" t="s">
        <v>286</v>
      </c>
      <c r="D168" s="154" t="s">
        <v>107</v>
      </c>
      <c r="E168" s="155">
        <v>5</v>
      </c>
      <c r="F168" s="155">
        <v>0</v>
      </c>
      <c r="G168" s="156">
        <f t="shared" si="12"/>
        <v>0</v>
      </c>
      <c r="O168" s="150">
        <v>2</v>
      </c>
      <c r="AA168" s="123">
        <v>12</v>
      </c>
      <c r="AB168" s="123">
        <v>0</v>
      </c>
      <c r="AC168" s="123">
        <v>147</v>
      </c>
      <c r="AZ168" s="123">
        <v>2</v>
      </c>
      <c r="BA168" s="123">
        <f t="shared" si="13"/>
        <v>0</v>
      </c>
      <c r="BB168" s="123">
        <f t="shared" si="14"/>
        <v>0</v>
      </c>
      <c r="BC168" s="123">
        <f t="shared" si="15"/>
        <v>0</v>
      </c>
      <c r="BD168" s="123">
        <f t="shared" si="16"/>
        <v>0</v>
      </c>
      <c r="BE168" s="123">
        <f t="shared" si="17"/>
        <v>0</v>
      </c>
      <c r="CZ168" s="123">
        <v>8.0000000000000007E-5</v>
      </c>
    </row>
    <row r="169" spans="1:104" x14ac:dyDescent="0.2">
      <c r="A169" s="151">
        <v>148</v>
      </c>
      <c r="B169" s="152" t="s">
        <v>158</v>
      </c>
      <c r="C169" s="153" t="s">
        <v>287</v>
      </c>
      <c r="D169" s="154" t="s">
        <v>139</v>
      </c>
      <c r="E169" s="155">
        <v>1.7</v>
      </c>
      <c r="F169" s="155">
        <v>0</v>
      </c>
      <c r="G169" s="156">
        <f t="shared" si="12"/>
        <v>0</v>
      </c>
      <c r="O169" s="150">
        <v>2</v>
      </c>
      <c r="AA169" s="123">
        <v>12</v>
      </c>
      <c r="AB169" s="123">
        <v>0</v>
      </c>
      <c r="AC169" s="123">
        <v>148</v>
      </c>
      <c r="AZ169" s="123">
        <v>2</v>
      </c>
      <c r="BA169" s="123">
        <f t="shared" si="13"/>
        <v>0</v>
      </c>
      <c r="BB169" s="123">
        <f t="shared" si="14"/>
        <v>0</v>
      </c>
      <c r="BC169" s="123">
        <f t="shared" si="15"/>
        <v>0</v>
      </c>
      <c r="BD169" s="123">
        <f t="shared" si="16"/>
        <v>0</v>
      </c>
      <c r="BE169" s="123">
        <f t="shared" si="17"/>
        <v>0</v>
      </c>
      <c r="CZ169" s="123">
        <v>1.6000000000000001E-4</v>
      </c>
    </row>
    <row r="170" spans="1:104" ht="22.5" x14ac:dyDescent="0.2">
      <c r="A170" s="151">
        <v>149</v>
      </c>
      <c r="B170" s="152" t="s">
        <v>167</v>
      </c>
      <c r="C170" s="153" t="s">
        <v>288</v>
      </c>
      <c r="D170" s="154" t="s">
        <v>139</v>
      </c>
      <c r="E170" s="155">
        <v>1.7</v>
      </c>
      <c r="F170" s="155">
        <v>0</v>
      </c>
      <c r="G170" s="156">
        <f t="shared" si="12"/>
        <v>0</v>
      </c>
      <c r="O170" s="150">
        <v>2</v>
      </c>
      <c r="AA170" s="123">
        <v>12</v>
      </c>
      <c r="AB170" s="123">
        <v>0</v>
      </c>
      <c r="AC170" s="123">
        <v>149</v>
      </c>
      <c r="AZ170" s="123">
        <v>2</v>
      </c>
      <c r="BA170" s="123">
        <f t="shared" si="13"/>
        <v>0</v>
      </c>
      <c r="BB170" s="123">
        <f t="shared" si="14"/>
        <v>0</v>
      </c>
      <c r="BC170" s="123">
        <f t="shared" si="15"/>
        <v>0</v>
      </c>
      <c r="BD170" s="123">
        <f t="shared" si="16"/>
        <v>0</v>
      </c>
      <c r="BE170" s="123">
        <f t="shared" si="17"/>
        <v>0</v>
      </c>
      <c r="CZ170" s="123">
        <v>3.6569999999999998E-2</v>
      </c>
    </row>
    <row r="171" spans="1:104" x14ac:dyDescent="0.2">
      <c r="A171" s="151">
        <v>150</v>
      </c>
      <c r="B171" s="152" t="s">
        <v>153</v>
      </c>
      <c r="C171" s="153" t="s">
        <v>289</v>
      </c>
      <c r="D171" s="154" t="s">
        <v>107</v>
      </c>
      <c r="E171" s="155">
        <v>10</v>
      </c>
      <c r="F171" s="155">
        <v>0</v>
      </c>
      <c r="G171" s="156">
        <f t="shared" si="12"/>
        <v>0</v>
      </c>
      <c r="O171" s="150">
        <v>2</v>
      </c>
      <c r="AA171" s="123">
        <v>12</v>
      </c>
      <c r="AB171" s="123">
        <v>0</v>
      </c>
      <c r="AC171" s="123">
        <v>150</v>
      </c>
      <c r="AZ171" s="123">
        <v>2</v>
      </c>
      <c r="BA171" s="123">
        <f t="shared" si="13"/>
        <v>0</v>
      </c>
      <c r="BB171" s="123">
        <f t="shared" si="14"/>
        <v>0</v>
      </c>
      <c r="BC171" s="123">
        <f t="shared" si="15"/>
        <v>0</v>
      </c>
      <c r="BD171" s="123">
        <f t="shared" si="16"/>
        <v>0</v>
      </c>
      <c r="BE171" s="123">
        <f t="shared" si="17"/>
        <v>0</v>
      </c>
      <c r="CZ171" s="123">
        <v>8.0000000000000007E-5</v>
      </c>
    </row>
    <row r="172" spans="1:104" x14ac:dyDescent="0.2">
      <c r="A172" s="151">
        <v>151</v>
      </c>
      <c r="B172" s="152" t="s">
        <v>177</v>
      </c>
      <c r="C172" s="153" t="s">
        <v>290</v>
      </c>
      <c r="D172" s="154" t="s">
        <v>139</v>
      </c>
      <c r="E172" s="155">
        <v>5</v>
      </c>
      <c r="F172" s="155">
        <v>0</v>
      </c>
      <c r="G172" s="156">
        <f t="shared" si="12"/>
        <v>0</v>
      </c>
      <c r="O172" s="150">
        <v>2</v>
      </c>
      <c r="AA172" s="123">
        <v>12</v>
      </c>
      <c r="AB172" s="123">
        <v>0</v>
      </c>
      <c r="AC172" s="123">
        <v>151</v>
      </c>
      <c r="AZ172" s="123">
        <v>2</v>
      </c>
      <c r="BA172" s="123">
        <f t="shared" si="13"/>
        <v>0</v>
      </c>
      <c r="BB172" s="123">
        <f t="shared" si="14"/>
        <v>0</v>
      </c>
      <c r="BC172" s="123">
        <f t="shared" si="15"/>
        <v>0</v>
      </c>
      <c r="BD172" s="123">
        <f t="shared" si="16"/>
        <v>0</v>
      </c>
      <c r="BE172" s="123">
        <f t="shared" si="17"/>
        <v>0</v>
      </c>
      <c r="CZ172" s="123">
        <v>1.6000000000000001E-4</v>
      </c>
    </row>
    <row r="173" spans="1:104" ht="22.5" x14ac:dyDescent="0.2">
      <c r="A173" s="151">
        <v>152</v>
      </c>
      <c r="B173" s="152" t="s">
        <v>167</v>
      </c>
      <c r="C173" s="153" t="s">
        <v>291</v>
      </c>
      <c r="D173" s="154" t="s">
        <v>139</v>
      </c>
      <c r="E173" s="155">
        <v>5</v>
      </c>
      <c r="F173" s="155">
        <v>0</v>
      </c>
      <c r="G173" s="156">
        <f t="shared" ref="G173:G236" si="18">E173*F173</f>
        <v>0</v>
      </c>
      <c r="O173" s="150">
        <v>2</v>
      </c>
      <c r="AA173" s="123">
        <v>12</v>
      </c>
      <c r="AB173" s="123">
        <v>0</v>
      </c>
      <c r="AC173" s="123">
        <v>152</v>
      </c>
      <c r="AZ173" s="123">
        <v>2</v>
      </c>
      <c r="BA173" s="123">
        <f t="shared" ref="BA173:BA236" si="19">IF(AZ173=1,G173,0)</f>
        <v>0</v>
      </c>
      <c r="BB173" s="123">
        <f t="shared" ref="BB173:BB236" si="20">IF(AZ173=2,G173,0)</f>
        <v>0</v>
      </c>
      <c r="BC173" s="123">
        <f t="shared" ref="BC173:BC236" si="21">IF(AZ173=3,G173,0)</f>
        <v>0</v>
      </c>
      <c r="BD173" s="123">
        <f t="shared" ref="BD173:BD236" si="22">IF(AZ173=4,G173,0)</f>
        <v>0</v>
      </c>
      <c r="BE173" s="123">
        <f t="shared" ref="BE173:BE236" si="23">IF(AZ173=5,G173,0)</f>
        <v>0</v>
      </c>
      <c r="CZ173" s="123">
        <v>3.6569999999999998E-2</v>
      </c>
    </row>
    <row r="174" spans="1:104" x14ac:dyDescent="0.2">
      <c r="A174" s="151">
        <v>153</v>
      </c>
      <c r="B174" s="152" t="s">
        <v>153</v>
      </c>
      <c r="C174" s="153" t="s">
        <v>292</v>
      </c>
      <c r="D174" s="154" t="s">
        <v>107</v>
      </c>
      <c r="E174" s="155">
        <v>5</v>
      </c>
      <c r="F174" s="155">
        <v>0</v>
      </c>
      <c r="G174" s="156">
        <f t="shared" si="18"/>
        <v>0</v>
      </c>
      <c r="O174" s="150">
        <v>2</v>
      </c>
      <c r="AA174" s="123">
        <v>12</v>
      </c>
      <c r="AB174" s="123">
        <v>0</v>
      </c>
      <c r="AC174" s="123">
        <v>153</v>
      </c>
      <c r="AZ174" s="123">
        <v>2</v>
      </c>
      <c r="BA174" s="123">
        <f t="shared" si="19"/>
        <v>0</v>
      </c>
      <c r="BB174" s="123">
        <f t="shared" si="20"/>
        <v>0</v>
      </c>
      <c r="BC174" s="123">
        <f t="shared" si="21"/>
        <v>0</v>
      </c>
      <c r="BD174" s="123">
        <f t="shared" si="22"/>
        <v>0</v>
      </c>
      <c r="BE174" s="123">
        <f t="shared" si="23"/>
        <v>0</v>
      </c>
      <c r="CZ174" s="123">
        <v>8.0000000000000007E-5</v>
      </c>
    </row>
    <row r="175" spans="1:104" x14ac:dyDescent="0.2">
      <c r="A175" s="151">
        <v>154</v>
      </c>
      <c r="B175" s="152" t="s">
        <v>220</v>
      </c>
      <c r="C175" s="153" t="s">
        <v>293</v>
      </c>
      <c r="D175" s="154" t="s">
        <v>139</v>
      </c>
      <c r="E175" s="155">
        <v>5</v>
      </c>
      <c r="F175" s="155">
        <v>0</v>
      </c>
      <c r="G175" s="156">
        <f t="shared" si="18"/>
        <v>0</v>
      </c>
      <c r="O175" s="150">
        <v>2</v>
      </c>
      <c r="AA175" s="123">
        <v>12</v>
      </c>
      <c r="AB175" s="123">
        <v>0</v>
      </c>
      <c r="AC175" s="123">
        <v>154</v>
      </c>
      <c r="AZ175" s="123">
        <v>2</v>
      </c>
      <c r="BA175" s="123">
        <f t="shared" si="19"/>
        <v>0</v>
      </c>
      <c r="BB175" s="123">
        <f t="shared" si="20"/>
        <v>0</v>
      </c>
      <c r="BC175" s="123">
        <f t="shared" si="21"/>
        <v>0</v>
      </c>
      <c r="BD175" s="123">
        <f t="shared" si="22"/>
        <v>0</v>
      </c>
      <c r="BE175" s="123">
        <f t="shared" si="23"/>
        <v>0</v>
      </c>
      <c r="CZ175" s="123">
        <v>1.6000000000000001E-4</v>
      </c>
    </row>
    <row r="176" spans="1:104" ht="22.5" x14ac:dyDescent="0.2">
      <c r="A176" s="151">
        <v>155</v>
      </c>
      <c r="B176" s="152" t="s">
        <v>222</v>
      </c>
      <c r="C176" s="153" t="s">
        <v>294</v>
      </c>
      <c r="D176" s="154" t="s">
        <v>139</v>
      </c>
      <c r="E176" s="155">
        <v>5</v>
      </c>
      <c r="F176" s="155">
        <v>0</v>
      </c>
      <c r="G176" s="156">
        <f t="shared" si="18"/>
        <v>0</v>
      </c>
      <c r="O176" s="150">
        <v>2</v>
      </c>
      <c r="AA176" s="123">
        <v>12</v>
      </c>
      <c r="AB176" s="123">
        <v>0</v>
      </c>
      <c r="AC176" s="123">
        <v>155</v>
      </c>
      <c r="AZ176" s="123">
        <v>2</v>
      </c>
      <c r="BA176" s="123">
        <f t="shared" si="19"/>
        <v>0</v>
      </c>
      <c r="BB176" s="123">
        <f t="shared" si="20"/>
        <v>0</v>
      </c>
      <c r="BC176" s="123">
        <f t="shared" si="21"/>
        <v>0</v>
      </c>
      <c r="BD176" s="123">
        <f t="shared" si="22"/>
        <v>0</v>
      </c>
      <c r="BE176" s="123">
        <f t="shared" si="23"/>
        <v>0</v>
      </c>
      <c r="CZ176" s="123">
        <v>1.025E-2</v>
      </c>
    </row>
    <row r="177" spans="1:104" x14ac:dyDescent="0.2">
      <c r="A177" s="151">
        <v>156</v>
      </c>
      <c r="B177" s="152" t="s">
        <v>153</v>
      </c>
      <c r="C177" s="153" t="s">
        <v>295</v>
      </c>
      <c r="D177" s="154" t="s">
        <v>107</v>
      </c>
      <c r="E177" s="155">
        <v>5</v>
      </c>
      <c r="F177" s="155">
        <v>0</v>
      </c>
      <c r="G177" s="156">
        <f t="shared" si="18"/>
        <v>0</v>
      </c>
      <c r="O177" s="150">
        <v>2</v>
      </c>
      <c r="AA177" s="123">
        <v>12</v>
      </c>
      <c r="AB177" s="123">
        <v>0</v>
      </c>
      <c r="AC177" s="123">
        <v>156</v>
      </c>
      <c r="AZ177" s="123">
        <v>2</v>
      </c>
      <c r="BA177" s="123">
        <f t="shared" si="19"/>
        <v>0</v>
      </c>
      <c r="BB177" s="123">
        <f t="shared" si="20"/>
        <v>0</v>
      </c>
      <c r="BC177" s="123">
        <f t="shared" si="21"/>
        <v>0</v>
      </c>
      <c r="BD177" s="123">
        <f t="shared" si="22"/>
        <v>0</v>
      </c>
      <c r="BE177" s="123">
        <f t="shared" si="23"/>
        <v>0</v>
      </c>
      <c r="CZ177" s="123">
        <v>8.0000000000000007E-5</v>
      </c>
    </row>
    <row r="178" spans="1:104" x14ac:dyDescent="0.2">
      <c r="A178" s="151">
        <v>157</v>
      </c>
      <c r="B178" s="152" t="s">
        <v>177</v>
      </c>
      <c r="C178" s="153" t="s">
        <v>296</v>
      </c>
      <c r="D178" s="154" t="s">
        <v>139</v>
      </c>
      <c r="E178" s="155">
        <v>1</v>
      </c>
      <c r="F178" s="155">
        <v>0</v>
      </c>
      <c r="G178" s="156">
        <f t="shared" si="18"/>
        <v>0</v>
      </c>
      <c r="O178" s="150">
        <v>2</v>
      </c>
      <c r="AA178" s="123">
        <v>12</v>
      </c>
      <c r="AB178" s="123">
        <v>0</v>
      </c>
      <c r="AC178" s="123">
        <v>157</v>
      </c>
      <c r="AZ178" s="123">
        <v>2</v>
      </c>
      <c r="BA178" s="123">
        <f t="shared" si="19"/>
        <v>0</v>
      </c>
      <c r="BB178" s="123">
        <f t="shared" si="20"/>
        <v>0</v>
      </c>
      <c r="BC178" s="123">
        <f t="shared" si="21"/>
        <v>0</v>
      </c>
      <c r="BD178" s="123">
        <f t="shared" si="22"/>
        <v>0</v>
      </c>
      <c r="BE178" s="123">
        <f t="shared" si="23"/>
        <v>0</v>
      </c>
      <c r="CZ178" s="123">
        <v>1.6000000000000001E-4</v>
      </c>
    </row>
    <row r="179" spans="1:104" ht="22.5" x14ac:dyDescent="0.2">
      <c r="A179" s="151">
        <v>158</v>
      </c>
      <c r="B179" s="152" t="s">
        <v>167</v>
      </c>
      <c r="C179" s="153" t="s">
        <v>297</v>
      </c>
      <c r="D179" s="154" t="s">
        <v>139</v>
      </c>
      <c r="E179" s="155">
        <v>2.5499999999999998</v>
      </c>
      <c r="F179" s="155">
        <v>0</v>
      </c>
      <c r="G179" s="156">
        <f t="shared" si="18"/>
        <v>0</v>
      </c>
      <c r="O179" s="150">
        <v>2</v>
      </c>
      <c r="AA179" s="123">
        <v>12</v>
      </c>
      <c r="AB179" s="123">
        <v>0</v>
      </c>
      <c r="AC179" s="123">
        <v>158</v>
      </c>
      <c r="AZ179" s="123">
        <v>2</v>
      </c>
      <c r="BA179" s="123">
        <f t="shared" si="19"/>
        <v>0</v>
      </c>
      <c r="BB179" s="123">
        <f t="shared" si="20"/>
        <v>0</v>
      </c>
      <c r="BC179" s="123">
        <f t="shared" si="21"/>
        <v>0</v>
      </c>
      <c r="BD179" s="123">
        <f t="shared" si="22"/>
        <v>0</v>
      </c>
      <c r="BE179" s="123">
        <f t="shared" si="23"/>
        <v>0</v>
      </c>
      <c r="CZ179" s="123">
        <v>3.6569999999999998E-2</v>
      </c>
    </row>
    <row r="180" spans="1:104" x14ac:dyDescent="0.2">
      <c r="A180" s="151">
        <v>159</v>
      </c>
      <c r="B180" s="152" t="s">
        <v>153</v>
      </c>
      <c r="C180" s="153" t="s">
        <v>298</v>
      </c>
      <c r="D180" s="154" t="s">
        <v>107</v>
      </c>
      <c r="E180" s="155">
        <v>5</v>
      </c>
      <c r="F180" s="155">
        <v>0</v>
      </c>
      <c r="G180" s="156">
        <f t="shared" si="18"/>
        <v>0</v>
      </c>
      <c r="O180" s="150">
        <v>2</v>
      </c>
      <c r="AA180" s="123">
        <v>12</v>
      </c>
      <c r="AB180" s="123">
        <v>0</v>
      </c>
      <c r="AC180" s="123">
        <v>159</v>
      </c>
      <c r="AZ180" s="123">
        <v>2</v>
      </c>
      <c r="BA180" s="123">
        <f t="shared" si="19"/>
        <v>0</v>
      </c>
      <c r="BB180" s="123">
        <f t="shared" si="20"/>
        <v>0</v>
      </c>
      <c r="BC180" s="123">
        <f t="shared" si="21"/>
        <v>0</v>
      </c>
      <c r="BD180" s="123">
        <f t="shared" si="22"/>
        <v>0</v>
      </c>
      <c r="BE180" s="123">
        <f t="shared" si="23"/>
        <v>0</v>
      </c>
      <c r="CZ180" s="123">
        <v>8.0000000000000007E-5</v>
      </c>
    </row>
    <row r="181" spans="1:104" x14ac:dyDescent="0.2">
      <c r="A181" s="151">
        <v>160</v>
      </c>
      <c r="B181" s="152" t="s">
        <v>220</v>
      </c>
      <c r="C181" s="153" t="s">
        <v>299</v>
      </c>
      <c r="D181" s="154" t="s">
        <v>139</v>
      </c>
      <c r="E181" s="155">
        <v>9.6</v>
      </c>
      <c r="F181" s="155">
        <v>0</v>
      </c>
      <c r="G181" s="156">
        <f t="shared" si="18"/>
        <v>0</v>
      </c>
      <c r="O181" s="150">
        <v>2</v>
      </c>
      <c r="AA181" s="123">
        <v>12</v>
      </c>
      <c r="AB181" s="123">
        <v>0</v>
      </c>
      <c r="AC181" s="123">
        <v>160</v>
      </c>
      <c r="AZ181" s="123">
        <v>2</v>
      </c>
      <c r="BA181" s="123">
        <f t="shared" si="19"/>
        <v>0</v>
      </c>
      <c r="BB181" s="123">
        <f t="shared" si="20"/>
        <v>0</v>
      </c>
      <c r="BC181" s="123">
        <f t="shared" si="21"/>
        <v>0</v>
      </c>
      <c r="BD181" s="123">
        <f t="shared" si="22"/>
        <v>0</v>
      </c>
      <c r="BE181" s="123">
        <f t="shared" si="23"/>
        <v>0</v>
      </c>
      <c r="CZ181" s="123">
        <v>1.6000000000000001E-4</v>
      </c>
    </row>
    <row r="182" spans="1:104" ht="22.5" x14ac:dyDescent="0.2">
      <c r="A182" s="151">
        <v>161</v>
      </c>
      <c r="B182" s="152" t="s">
        <v>222</v>
      </c>
      <c r="C182" s="153" t="s">
        <v>300</v>
      </c>
      <c r="D182" s="154" t="s">
        <v>139</v>
      </c>
      <c r="E182" s="155">
        <v>9.6</v>
      </c>
      <c r="F182" s="155">
        <v>0</v>
      </c>
      <c r="G182" s="156">
        <f t="shared" si="18"/>
        <v>0</v>
      </c>
      <c r="O182" s="150">
        <v>2</v>
      </c>
      <c r="AA182" s="123">
        <v>12</v>
      </c>
      <c r="AB182" s="123">
        <v>0</v>
      </c>
      <c r="AC182" s="123">
        <v>161</v>
      </c>
      <c r="AZ182" s="123">
        <v>2</v>
      </c>
      <c r="BA182" s="123">
        <f t="shared" si="19"/>
        <v>0</v>
      </c>
      <c r="BB182" s="123">
        <f t="shared" si="20"/>
        <v>0</v>
      </c>
      <c r="BC182" s="123">
        <f t="shared" si="21"/>
        <v>0</v>
      </c>
      <c r="BD182" s="123">
        <f t="shared" si="22"/>
        <v>0</v>
      </c>
      <c r="BE182" s="123">
        <f t="shared" si="23"/>
        <v>0</v>
      </c>
      <c r="CZ182" s="123">
        <v>1.025E-2</v>
      </c>
    </row>
    <row r="183" spans="1:104" x14ac:dyDescent="0.2">
      <c r="A183" s="151">
        <v>162</v>
      </c>
      <c r="B183" s="152" t="s">
        <v>153</v>
      </c>
      <c r="C183" s="153" t="s">
        <v>301</v>
      </c>
      <c r="D183" s="154" t="s">
        <v>107</v>
      </c>
      <c r="E183" s="155">
        <v>5</v>
      </c>
      <c r="F183" s="155">
        <v>0</v>
      </c>
      <c r="G183" s="156">
        <f t="shared" si="18"/>
        <v>0</v>
      </c>
      <c r="O183" s="150">
        <v>2</v>
      </c>
      <c r="AA183" s="123">
        <v>12</v>
      </c>
      <c r="AB183" s="123">
        <v>0</v>
      </c>
      <c r="AC183" s="123">
        <v>162</v>
      </c>
      <c r="AZ183" s="123">
        <v>2</v>
      </c>
      <c r="BA183" s="123">
        <f t="shared" si="19"/>
        <v>0</v>
      </c>
      <c r="BB183" s="123">
        <f t="shared" si="20"/>
        <v>0</v>
      </c>
      <c r="BC183" s="123">
        <f t="shared" si="21"/>
        <v>0</v>
      </c>
      <c r="BD183" s="123">
        <f t="shared" si="22"/>
        <v>0</v>
      </c>
      <c r="BE183" s="123">
        <f t="shared" si="23"/>
        <v>0</v>
      </c>
      <c r="CZ183" s="123">
        <v>8.0000000000000007E-5</v>
      </c>
    </row>
    <row r="184" spans="1:104" x14ac:dyDescent="0.2">
      <c r="A184" s="151">
        <v>163</v>
      </c>
      <c r="B184" s="152" t="s">
        <v>220</v>
      </c>
      <c r="C184" s="153" t="s">
        <v>302</v>
      </c>
      <c r="D184" s="154" t="s">
        <v>139</v>
      </c>
      <c r="E184" s="155">
        <v>7</v>
      </c>
      <c r="F184" s="155">
        <v>0</v>
      </c>
      <c r="G184" s="156">
        <f t="shared" si="18"/>
        <v>0</v>
      </c>
      <c r="O184" s="150">
        <v>2</v>
      </c>
      <c r="AA184" s="123">
        <v>12</v>
      </c>
      <c r="AB184" s="123">
        <v>0</v>
      </c>
      <c r="AC184" s="123">
        <v>163</v>
      </c>
      <c r="AZ184" s="123">
        <v>2</v>
      </c>
      <c r="BA184" s="123">
        <f t="shared" si="19"/>
        <v>0</v>
      </c>
      <c r="BB184" s="123">
        <f t="shared" si="20"/>
        <v>0</v>
      </c>
      <c r="BC184" s="123">
        <f t="shared" si="21"/>
        <v>0</v>
      </c>
      <c r="BD184" s="123">
        <f t="shared" si="22"/>
        <v>0</v>
      </c>
      <c r="BE184" s="123">
        <f t="shared" si="23"/>
        <v>0</v>
      </c>
      <c r="CZ184" s="123">
        <v>1.6000000000000001E-4</v>
      </c>
    </row>
    <row r="185" spans="1:104" ht="22.5" x14ac:dyDescent="0.2">
      <c r="A185" s="151">
        <v>164</v>
      </c>
      <c r="B185" s="152" t="s">
        <v>222</v>
      </c>
      <c r="C185" s="153" t="s">
        <v>303</v>
      </c>
      <c r="D185" s="154" t="s">
        <v>139</v>
      </c>
      <c r="E185" s="155">
        <v>7</v>
      </c>
      <c r="F185" s="155">
        <v>0</v>
      </c>
      <c r="G185" s="156">
        <f t="shared" si="18"/>
        <v>0</v>
      </c>
      <c r="O185" s="150">
        <v>2</v>
      </c>
      <c r="AA185" s="123">
        <v>12</v>
      </c>
      <c r="AB185" s="123">
        <v>0</v>
      </c>
      <c r="AC185" s="123">
        <v>164</v>
      </c>
      <c r="AZ185" s="123">
        <v>2</v>
      </c>
      <c r="BA185" s="123">
        <f t="shared" si="19"/>
        <v>0</v>
      </c>
      <c r="BB185" s="123">
        <f t="shared" si="20"/>
        <v>0</v>
      </c>
      <c r="BC185" s="123">
        <f t="shared" si="21"/>
        <v>0</v>
      </c>
      <c r="BD185" s="123">
        <f t="shared" si="22"/>
        <v>0</v>
      </c>
      <c r="BE185" s="123">
        <f t="shared" si="23"/>
        <v>0</v>
      </c>
      <c r="CZ185" s="123">
        <v>1.025E-2</v>
      </c>
    </row>
    <row r="186" spans="1:104" x14ac:dyDescent="0.2">
      <c r="A186" s="151">
        <v>165</v>
      </c>
      <c r="B186" s="152" t="s">
        <v>153</v>
      </c>
      <c r="C186" s="153" t="s">
        <v>304</v>
      </c>
      <c r="D186" s="154" t="s">
        <v>107</v>
      </c>
      <c r="E186" s="155">
        <v>5</v>
      </c>
      <c r="F186" s="155">
        <v>0</v>
      </c>
      <c r="G186" s="156">
        <f t="shared" si="18"/>
        <v>0</v>
      </c>
      <c r="O186" s="150">
        <v>2</v>
      </c>
      <c r="AA186" s="123">
        <v>12</v>
      </c>
      <c r="AB186" s="123">
        <v>0</v>
      </c>
      <c r="AC186" s="123">
        <v>165</v>
      </c>
      <c r="AZ186" s="123">
        <v>2</v>
      </c>
      <c r="BA186" s="123">
        <f t="shared" si="19"/>
        <v>0</v>
      </c>
      <c r="BB186" s="123">
        <f t="shared" si="20"/>
        <v>0</v>
      </c>
      <c r="BC186" s="123">
        <f t="shared" si="21"/>
        <v>0</v>
      </c>
      <c r="BD186" s="123">
        <f t="shared" si="22"/>
        <v>0</v>
      </c>
      <c r="BE186" s="123">
        <f t="shared" si="23"/>
        <v>0</v>
      </c>
      <c r="CZ186" s="123">
        <v>8.0000000000000007E-5</v>
      </c>
    </row>
    <row r="187" spans="1:104" x14ac:dyDescent="0.2">
      <c r="A187" s="151">
        <v>166</v>
      </c>
      <c r="B187" s="152" t="s">
        <v>189</v>
      </c>
      <c r="C187" s="153" t="s">
        <v>305</v>
      </c>
      <c r="D187" s="154" t="s">
        <v>139</v>
      </c>
      <c r="E187" s="155">
        <v>1</v>
      </c>
      <c r="F187" s="155">
        <v>0</v>
      </c>
      <c r="G187" s="156">
        <f t="shared" si="18"/>
        <v>0</v>
      </c>
      <c r="O187" s="150">
        <v>2</v>
      </c>
      <c r="AA187" s="123">
        <v>12</v>
      </c>
      <c r="AB187" s="123">
        <v>0</v>
      </c>
      <c r="AC187" s="123">
        <v>166</v>
      </c>
      <c r="AZ187" s="123">
        <v>2</v>
      </c>
      <c r="BA187" s="123">
        <f t="shared" si="19"/>
        <v>0</v>
      </c>
      <c r="BB187" s="123">
        <f t="shared" si="20"/>
        <v>0</v>
      </c>
      <c r="BC187" s="123">
        <f t="shared" si="21"/>
        <v>0</v>
      </c>
      <c r="BD187" s="123">
        <f t="shared" si="22"/>
        <v>0</v>
      </c>
      <c r="BE187" s="123">
        <f t="shared" si="23"/>
        <v>0</v>
      </c>
      <c r="CZ187" s="123">
        <v>1.6000000000000001E-4</v>
      </c>
    </row>
    <row r="188" spans="1:104" ht="22.5" x14ac:dyDescent="0.2">
      <c r="A188" s="151">
        <v>167</v>
      </c>
      <c r="B188" s="152" t="s">
        <v>167</v>
      </c>
      <c r="C188" s="153" t="s">
        <v>306</v>
      </c>
      <c r="D188" s="154" t="s">
        <v>139</v>
      </c>
      <c r="E188" s="155">
        <v>1</v>
      </c>
      <c r="F188" s="155">
        <v>0</v>
      </c>
      <c r="G188" s="156">
        <f t="shared" si="18"/>
        <v>0</v>
      </c>
      <c r="O188" s="150">
        <v>2</v>
      </c>
      <c r="AA188" s="123">
        <v>12</v>
      </c>
      <c r="AB188" s="123">
        <v>0</v>
      </c>
      <c r="AC188" s="123">
        <v>167</v>
      </c>
      <c r="AZ188" s="123">
        <v>2</v>
      </c>
      <c r="BA188" s="123">
        <f t="shared" si="19"/>
        <v>0</v>
      </c>
      <c r="BB188" s="123">
        <f t="shared" si="20"/>
        <v>0</v>
      </c>
      <c r="BC188" s="123">
        <f t="shared" si="21"/>
        <v>0</v>
      </c>
      <c r="BD188" s="123">
        <f t="shared" si="22"/>
        <v>0</v>
      </c>
      <c r="BE188" s="123">
        <f t="shared" si="23"/>
        <v>0</v>
      </c>
      <c r="CZ188" s="123">
        <v>3.6569999999999998E-2</v>
      </c>
    </row>
    <row r="189" spans="1:104" x14ac:dyDescent="0.2">
      <c r="A189" s="151">
        <v>168</v>
      </c>
      <c r="B189" s="152" t="s">
        <v>153</v>
      </c>
      <c r="C189" s="153" t="s">
        <v>307</v>
      </c>
      <c r="D189" s="154" t="s">
        <v>107</v>
      </c>
      <c r="E189" s="155">
        <v>5</v>
      </c>
      <c r="F189" s="155">
        <v>0</v>
      </c>
      <c r="G189" s="156">
        <f t="shared" si="18"/>
        <v>0</v>
      </c>
      <c r="O189" s="150">
        <v>2</v>
      </c>
      <c r="AA189" s="123">
        <v>12</v>
      </c>
      <c r="AB189" s="123">
        <v>0</v>
      </c>
      <c r="AC189" s="123">
        <v>168</v>
      </c>
      <c r="AZ189" s="123">
        <v>2</v>
      </c>
      <c r="BA189" s="123">
        <f t="shared" si="19"/>
        <v>0</v>
      </c>
      <c r="BB189" s="123">
        <f t="shared" si="20"/>
        <v>0</v>
      </c>
      <c r="BC189" s="123">
        <f t="shared" si="21"/>
        <v>0</v>
      </c>
      <c r="BD189" s="123">
        <f t="shared" si="22"/>
        <v>0</v>
      </c>
      <c r="BE189" s="123">
        <f t="shared" si="23"/>
        <v>0</v>
      </c>
      <c r="CZ189" s="123">
        <v>8.0000000000000007E-5</v>
      </c>
    </row>
    <row r="190" spans="1:104" x14ac:dyDescent="0.2">
      <c r="A190" s="151">
        <v>169</v>
      </c>
      <c r="B190" s="152" t="s">
        <v>177</v>
      </c>
      <c r="C190" s="153" t="s">
        <v>308</v>
      </c>
      <c r="D190" s="154" t="s">
        <v>139</v>
      </c>
      <c r="E190" s="155">
        <v>8.6</v>
      </c>
      <c r="F190" s="155">
        <v>0</v>
      </c>
      <c r="G190" s="156">
        <f t="shared" si="18"/>
        <v>0</v>
      </c>
      <c r="O190" s="150">
        <v>2</v>
      </c>
      <c r="AA190" s="123">
        <v>12</v>
      </c>
      <c r="AB190" s="123">
        <v>0</v>
      </c>
      <c r="AC190" s="123">
        <v>169</v>
      </c>
      <c r="AZ190" s="123">
        <v>2</v>
      </c>
      <c r="BA190" s="123">
        <f t="shared" si="19"/>
        <v>0</v>
      </c>
      <c r="BB190" s="123">
        <f t="shared" si="20"/>
        <v>0</v>
      </c>
      <c r="BC190" s="123">
        <f t="shared" si="21"/>
        <v>0</v>
      </c>
      <c r="BD190" s="123">
        <f t="shared" si="22"/>
        <v>0</v>
      </c>
      <c r="BE190" s="123">
        <f t="shared" si="23"/>
        <v>0</v>
      </c>
      <c r="CZ190" s="123">
        <v>1.6000000000000001E-4</v>
      </c>
    </row>
    <row r="191" spans="1:104" ht="22.5" x14ac:dyDescent="0.2">
      <c r="A191" s="151">
        <v>170</v>
      </c>
      <c r="B191" s="152" t="s">
        <v>167</v>
      </c>
      <c r="C191" s="153" t="s">
        <v>309</v>
      </c>
      <c r="D191" s="154" t="s">
        <v>139</v>
      </c>
      <c r="E191" s="155">
        <v>8.6</v>
      </c>
      <c r="F191" s="155">
        <v>0</v>
      </c>
      <c r="G191" s="156">
        <f t="shared" si="18"/>
        <v>0</v>
      </c>
      <c r="O191" s="150">
        <v>2</v>
      </c>
      <c r="AA191" s="123">
        <v>12</v>
      </c>
      <c r="AB191" s="123">
        <v>0</v>
      </c>
      <c r="AC191" s="123">
        <v>170</v>
      </c>
      <c r="AZ191" s="123">
        <v>2</v>
      </c>
      <c r="BA191" s="123">
        <f t="shared" si="19"/>
        <v>0</v>
      </c>
      <c r="BB191" s="123">
        <f t="shared" si="20"/>
        <v>0</v>
      </c>
      <c r="BC191" s="123">
        <f t="shared" si="21"/>
        <v>0</v>
      </c>
      <c r="BD191" s="123">
        <f t="shared" si="22"/>
        <v>0</v>
      </c>
      <c r="BE191" s="123">
        <f t="shared" si="23"/>
        <v>0</v>
      </c>
      <c r="CZ191" s="123">
        <v>3.6569999999999998E-2</v>
      </c>
    </row>
    <row r="192" spans="1:104" x14ac:dyDescent="0.2">
      <c r="A192" s="151">
        <v>171</v>
      </c>
      <c r="B192" s="152" t="s">
        <v>153</v>
      </c>
      <c r="C192" s="153" t="s">
        <v>310</v>
      </c>
      <c r="D192" s="154" t="s">
        <v>107</v>
      </c>
      <c r="E192" s="155">
        <v>5</v>
      </c>
      <c r="F192" s="155">
        <v>0</v>
      </c>
      <c r="G192" s="156">
        <f t="shared" si="18"/>
        <v>0</v>
      </c>
      <c r="O192" s="150">
        <v>2</v>
      </c>
      <c r="AA192" s="123">
        <v>12</v>
      </c>
      <c r="AB192" s="123">
        <v>0</v>
      </c>
      <c r="AC192" s="123">
        <v>171</v>
      </c>
      <c r="AZ192" s="123">
        <v>2</v>
      </c>
      <c r="BA192" s="123">
        <f t="shared" si="19"/>
        <v>0</v>
      </c>
      <c r="BB192" s="123">
        <f t="shared" si="20"/>
        <v>0</v>
      </c>
      <c r="BC192" s="123">
        <f t="shared" si="21"/>
        <v>0</v>
      </c>
      <c r="BD192" s="123">
        <f t="shared" si="22"/>
        <v>0</v>
      </c>
      <c r="BE192" s="123">
        <f t="shared" si="23"/>
        <v>0</v>
      </c>
      <c r="CZ192" s="123">
        <v>8.0000000000000007E-5</v>
      </c>
    </row>
    <row r="193" spans="1:104" x14ac:dyDescent="0.2">
      <c r="A193" s="151">
        <v>172</v>
      </c>
      <c r="B193" s="152" t="s">
        <v>158</v>
      </c>
      <c r="C193" s="153" t="s">
        <v>311</v>
      </c>
      <c r="D193" s="154" t="s">
        <v>139</v>
      </c>
      <c r="E193" s="155">
        <v>2.4</v>
      </c>
      <c r="F193" s="155">
        <v>0</v>
      </c>
      <c r="G193" s="156">
        <f t="shared" si="18"/>
        <v>0</v>
      </c>
      <c r="O193" s="150">
        <v>2</v>
      </c>
      <c r="AA193" s="123">
        <v>12</v>
      </c>
      <c r="AB193" s="123">
        <v>0</v>
      </c>
      <c r="AC193" s="123">
        <v>172</v>
      </c>
      <c r="AZ193" s="123">
        <v>2</v>
      </c>
      <c r="BA193" s="123">
        <f t="shared" si="19"/>
        <v>0</v>
      </c>
      <c r="BB193" s="123">
        <f t="shared" si="20"/>
        <v>0</v>
      </c>
      <c r="BC193" s="123">
        <f t="shared" si="21"/>
        <v>0</v>
      </c>
      <c r="BD193" s="123">
        <f t="shared" si="22"/>
        <v>0</v>
      </c>
      <c r="BE193" s="123">
        <f t="shared" si="23"/>
        <v>0</v>
      </c>
      <c r="CZ193" s="123">
        <v>1.6000000000000001E-4</v>
      </c>
    </row>
    <row r="194" spans="1:104" ht="22.5" x14ac:dyDescent="0.2">
      <c r="A194" s="151">
        <v>173</v>
      </c>
      <c r="B194" s="152" t="s">
        <v>155</v>
      </c>
      <c r="C194" s="153" t="s">
        <v>312</v>
      </c>
      <c r="D194" s="154" t="s">
        <v>139</v>
      </c>
      <c r="E194" s="155">
        <v>2.4</v>
      </c>
      <c r="F194" s="155">
        <v>0</v>
      </c>
      <c r="G194" s="156">
        <f t="shared" si="18"/>
        <v>0</v>
      </c>
      <c r="O194" s="150">
        <v>2</v>
      </c>
      <c r="AA194" s="123">
        <v>12</v>
      </c>
      <c r="AB194" s="123">
        <v>0</v>
      </c>
      <c r="AC194" s="123">
        <v>173</v>
      </c>
      <c r="AZ194" s="123">
        <v>2</v>
      </c>
      <c r="BA194" s="123">
        <f t="shared" si="19"/>
        <v>0</v>
      </c>
      <c r="BB194" s="123">
        <f t="shared" si="20"/>
        <v>0</v>
      </c>
      <c r="BC194" s="123">
        <f t="shared" si="21"/>
        <v>0</v>
      </c>
      <c r="BD194" s="123">
        <f t="shared" si="22"/>
        <v>0</v>
      </c>
      <c r="BE194" s="123">
        <f t="shared" si="23"/>
        <v>0</v>
      </c>
      <c r="CZ194" s="123">
        <v>2.1569999999999999E-2</v>
      </c>
    </row>
    <row r="195" spans="1:104" x14ac:dyDescent="0.2">
      <c r="A195" s="151">
        <v>174</v>
      </c>
      <c r="B195" s="152" t="s">
        <v>153</v>
      </c>
      <c r="C195" s="153" t="s">
        <v>313</v>
      </c>
      <c r="D195" s="154" t="s">
        <v>107</v>
      </c>
      <c r="E195" s="155">
        <v>10</v>
      </c>
      <c r="F195" s="155">
        <v>0</v>
      </c>
      <c r="G195" s="156">
        <f t="shared" si="18"/>
        <v>0</v>
      </c>
      <c r="O195" s="150">
        <v>2</v>
      </c>
      <c r="AA195" s="123">
        <v>12</v>
      </c>
      <c r="AB195" s="123">
        <v>0</v>
      </c>
      <c r="AC195" s="123">
        <v>174</v>
      </c>
      <c r="AZ195" s="123">
        <v>2</v>
      </c>
      <c r="BA195" s="123">
        <f t="shared" si="19"/>
        <v>0</v>
      </c>
      <c r="BB195" s="123">
        <f t="shared" si="20"/>
        <v>0</v>
      </c>
      <c r="BC195" s="123">
        <f t="shared" si="21"/>
        <v>0</v>
      </c>
      <c r="BD195" s="123">
        <f t="shared" si="22"/>
        <v>0</v>
      </c>
      <c r="BE195" s="123">
        <f t="shared" si="23"/>
        <v>0</v>
      </c>
      <c r="CZ195" s="123">
        <v>8.0000000000000007E-5</v>
      </c>
    </row>
    <row r="196" spans="1:104" x14ac:dyDescent="0.2">
      <c r="A196" s="151">
        <v>175</v>
      </c>
      <c r="B196" s="152" t="s">
        <v>177</v>
      </c>
      <c r="C196" s="153" t="s">
        <v>314</v>
      </c>
      <c r="D196" s="154" t="s">
        <v>139</v>
      </c>
      <c r="E196" s="155">
        <v>2</v>
      </c>
      <c r="F196" s="155">
        <v>0</v>
      </c>
      <c r="G196" s="156">
        <f t="shared" si="18"/>
        <v>0</v>
      </c>
      <c r="O196" s="150">
        <v>2</v>
      </c>
      <c r="AA196" s="123">
        <v>12</v>
      </c>
      <c r="AB196" s="123">
        <v>0</v>
      </c>
      <c r="AC196" s="123">
        <v>175</v>
      </c>
      <c r="AZ196" s="123">
        <v>2</v>
      </c>
      <c r="BA196" s="123">
        <f t="shared" si="19"/>
        <v>0</v>
      </c>
      <c r="BB196" s="123">
        <f t="shared" si="20"/>
        <v>0</v>
      </c>
      <c r="BC196" s="123">
        <f t="shared" si="21"/>
        <v>0</v>
      </c>
      <c r="BD196" s="123">
        <f t="shared" si="22"/>
        <v>0</v>
      </c>
      <c r="BE196" s="123">
        <f t="shared" si="23"/>
        <v>0</v>
      </c>
      <c r="CZ196" s="123">
        <v>1.6000000000000001E-4</v>
      </c>
    </row>
    <row r="197" spans="1:104" x14ac:dyDescent="0.2">
      <c r="A197" s="151">
        <v>176</v>
      </c>
      <c r="B197" s="152" t="s">
        <v>158</v>
      </c>
      <c r="C197" s="153" t="s">
        <v>315</v>
      </c>
      <c r="D197" s="154" t="s">
        <v>139</v>
      </c>
      <c r="E197" s="155">
        <v>4</v>
      </c>
      <c r="F197" s="155">
        <v>0</v>
      </c>
      <c r="G197" s="156">
        <f t="shared" si="18"/>
        <v>0</v>
      </c>
      <c r="O197" s="150">
        <v>2</v>
      </c>
      <c r="AA197" s="123">
        <v>12</v>
      </c>
      <c r="AB197" s="123">
        <v>0</v>
      </c>
      <c r="AC197" s="123">
        <v>176</v>
      </c>
      <c r="AZ197" s="123">
        <v>2</v>
      </c>
      <c r="BA197" s="123">
        <f t="shared" si="19"/>
        <v>0</v>
      </c>
      <c r="BB197" s="123">
        <f t="shared" si="20"/>
        <v>0</v>
      </c>
      <c r="BC197" s="123">
        <f t="shared" si="21"/>
        <v>0</v>
      </c>
      <c r="BD197" s="123">
        <f t="shared" si="22"/>
        <v>0</v>
      </c>
      <c r="BE197" s="123">
        <f t="shared" si="23"/>
        <v>0</v>
      </c>
      <c r="CZ197" s="123">
        <v>1.6000000000000001E-4</v>
      </c>
    </row>
    <row r="198" spans="1:104" ht="22.5" x14ac:dyDescent="0.2">
      <c r="A198" s="151">
        <v>177</v>
      </c>
      <c r="B198" s="152" t="s">
        <v>167</v>
      </c>
      <c r="C198" s="153" t="s">
        <v>316</v>
      </c>
      <c r="D198" s="154" t="s">
        <v>139</v>
      </c>
      <c r="E198" s="155">
        <v>2</v>
      </c>
      <c r="F198" s="155">
        <v>0</v>
      </c>
      <c r="G198" s="156">
        <f t="shared" si="18"/>
        <v>0</v>
      </c>
      <c r="O198" s="150">
        <v>2</v>
      </c>
      <c r="AA198" s="123">
        <v>12</v>
      </c>
      <c r="AB198" s="123">
        <v>0</v>
      </c>
      <c r="AC198" s="123">
        <v>177</v>
      </c>
      <c r="AZ198" s="123">
        <v>2</v>
      </c>
      <c r="BA198" s="123">
        <f t="shared" si="19"/>
        <v>0</v>
      </c>
      <c r="BB198" s="123">
        <f t="shared" si="20"/>
        <v>0</v>
      </c>
      <c r="BC198" s="123">
        <f t="shared" si="21"/>
        <v>0</v>
      </c>
      <c r="BD198" s="123">
        <f t="shared" si="22"/>
        <v>0</v>
      </c>
      <c r="BE198" s="123">
        <f t="shared" si="23"/>
        <v>0</v>
      </c>
      <c r="CZ198" s="123">
        <v>3.6569999999999998E-2</v>
      </c>
    </row>
    <row r="199" spans="1:104" ht="22.5" x14ac:dyDescent="0.2">
      <c r="A199" s="151">
        <v>178</v>
      </c>
      <c r="B199" s="152" t="s">
        <v>179</v>
      </c>
      <c r="C199" s="153" t="s">
        <v>317</v>
      </c>
      <c r="D199" s="154" t="s">
        <v>139</v>
      </c>
      <c r="E199" s="155">
        <v>4</v>
      </c>
      <c r="F199" s="155">
        <v>0</v>
      </c>
      <c r="G199" s="156">
        <f t="shared" si="18"/>
        <v>0</v>
      </c>
      <c r="O199" s="150">
        <v>2</v>
      </c>
      <c r="AA199" s="123">
        <v>12</v>
      </c>
      <c r="AB199" s="123">
        <v>0</v>
      </c>
      <c r="AC199" s="123">
        <v>178</v>
      </c>
      <c r="AZ199" s="123">
        <v>2</v>
      </c>
      <c r="BA199" s="123">
        <f t="shared" si="19"/>
        <v>0</v>
      </c>
      <c r="BB199" s="123">
        <f t="shared" si="20"/>
        <v>0</v>
      </c>
      <c r="BC199" s="123">
        <f t="shared" si="21"/>
        <v>0</v>
      </c>
      <c r="BD199" s="123">
        <f t="shared" si="22"/>
        <v>0</v>
      </c>
      <c r="BE199" s="123">
        <f t="shared" si="23"/>
        <v>0</v>
      </c>
      <c r="CZ199" s="123">
        <v>3.9690000000000003E-2</v>
      </c>
    </row>
    <row r="200" spans="1:104" x14ac:dyDescent="0.2">
      <c r="A200" s="151">
        <v>179</v>
      </c>
      <c r="B200" s="152" t="s">
        <v>153</v>
      </c>
      <c r="C200" s="153" t="s">
        <v>318</v>
      </c>
      <c r="D200" s="154" t="s">
        <v>107</v>
      </c>
      <c r="E200" s="155">
        <v>12</v>
      </c>
      <c r="F200" s="155">
        <v>0</v>
      </c>
      <c r="G200" s="156">
        <f t="shared" si="18"/>
        <v>0</v>
      </c>
      <c r="O200" s="150">
        <v>2</v>
      </c>
      <c r="AA200" s="123">
        <v>12</v>
      </c>
      <c r="AB200" s="123">
        <v>0</v>
      </c>
      <c r="AC200" s="123">
        <v>179</v>
      </c>
      <c r="AZ200" s="123">
        <v>2</v>
      </c>
      <c r="BA200" s="123">
        <f t="shared" si="19"/>
        <v>0</v>
      </c>
      <c r="BB200" s="123">
        <f t="shared" si="20"/>
        <v>0</v>
      </c>
      <c r="BC200" s="123">
        <f t="shared" si="21"/>
        <v>0</v>
      </c>
      <c r="BD200" s="123">
        <f t="shared" si="22"/>
        <v>0</v>
      </c>
      <c r="BE200" s="123">
        <f t="shared" si="23"/>
        <v>0</v>
      </c>
      <c r="CZ200" s="123">
        <v>8.0000000000000007E-5</v>
      </c>
    </row>
    <row r="201" spans="1:104" x14ac:dyDescent="0.2">
      <c r="A201" s="151">
        <v>180</v>
      </c>
      <c r="B201" s="152" t="s">
        <v>220</v>
      </c>
      <c r="C201" s="153" t="s">
        <v>319</v>
      </c>
      <c r="D201" s="154" t="s">
        <v>139</v>
      </c>
      <c r="E201" s="155">
        <v>36</v>
      </c>
      <c r="F201" s="155">
        <v>0</v>
      </c>
      <c r="G201" s="156">
        <f t="shared" si="18"/>
        <v>0</v>
      </c>
      <c r="O201" s="150">
        <v>2</v>
      </c>
      <c r="AA201" s="123">
        <v>12</v>
      </c>
      <c r="AB201" s="123">
        <v>0</v>
      </c>
      <c r="AC201" s="123">
        <v>180</v>
      </c>
      <c r="AZ201" s="123">
        <v>2</v>
      </c>
      <c r="BA201" s="123">
        <f t="shared" si="19"/>
        <v>0</v>
      </c>
      <c r="BB201" s="123">
        <f t="shared" si="20"/>
        <v>0</v>
      </c>
      <c r="BC201" s="123">
        <f t="shared" si="21"/>
        <v>0</v>
      </c>
      <c r="BD201" s="123">
        <f t="shared" si="22"/>
        <v>0</v>
      </c>
      <c r="BE201" s="123">
        <f t="shared" si="23"/>
        <v>0</v>
      </c>
      <c r="CZ201" s="123">
        <v>1.6000000000000001E-4</v>
      </c>
    </row>
    <row r="202" spans="1:104" ht="22.5" x14ac:dyDescent="0.2">
      <c r="A202" s="151">
        <v>181</v>
      </c>
      <c r="B202" s="152" t="s">
        <v>222</v>
      </c>
      <c r="C202" s="153" t="s">
        <v>320</v>
      </c>
      <c r="D202" s="154" t="s">
        <v>139</v>
      </c>
      <c r="E202" s="155">
        <v>36</v>
      </c>
      <c r="F202" s="155">
        <v>0</v>
      </c>
      <c r="G202" s="156">
        <f t="shared" si="18"/>
        <v>0</v>
      </c>
      <c r="O202" s="150">
        <v>2</v>
      </c>
      <c r="AA202" s="123">
        <v>12</v>
      </c>
      <c r="AB202" s="123">
        <v>0</v>
      </c>
      <c r="AC202" s="123">
        <v>181</v>
      </c>
      <c r="AZ202" s="123">
        <v>2</v>
      </c>
      <c r="BA202" s="123">
        <f t="shared" si="19"/>
        <v>0</v>
      </c>
      <c r="BB202" s="123">
        <f t="shared" si="20"/>
        <v>0</v>
      </c>
      <c r="BC202" s="123">
        <f t="shared" si="21"/>
        <v>0</v>
      </c>
      <c r="BD202" s="123">
        <f t="shared" si="22"/>
        <v>0</v>
      </c>
      <c r="BE202" s="123">
        <f t="shared" si="23"/>
        <v>0</v>
      </c>
      <c r="CZ202" s="123">
        <v>1.025E-2</v>
      </c>
    </row>
    <row r="203" spans="1:104" x14ac:dyDescent="0.2">
      <c r="A203" s="151">
        <v>182</v>
      </c>
      <c r="B203" s="152" t="s">
        <v>153</v>
      </c>
      <c r="C203" s="153" t="s">
        <v>321</v>
      </c>
      <c r="D203" s="154" t="s">
        <v>107</v>
      </c>
      <c r="E203" s="155">
        <v>5</v>
      </c>
      <c r="F203" s="155">
        <v>0</v>
      </c>
      <c r="G203" s="156">
        <f t="shared" si="18"/>
        <v>0</v>
      </c>
      <c r="O203" s="150">
        <v>2</v>
      </c>
      <c r="AA203" s="123">
        <v>12</v>
      </c>
      <c r="AB203" s="123">
        <v>0</v>
      </c>
      <c r="AC203" s="123">
        <v>182</v>
      </c>
      <c r="AZ203" s="123">
        <v>2</v>
      </c>
      <c r="BA203" s="123">
        <f t="shared" si="19"/>
        <v>0</v>
      </c>
      <c r="BB203" s="123">
        <f t="shared" si="20"/>
        <v>0</v>
      </c>
      <c r="BC203" s="123">
        <f t="shared" si="21"/>
        <v>0</v>
      </c>
      <c r="BD203" s="123">
        <f t="shared" si="22"/>
        <v>0</v>
      </c>
      <c r="BE203" s="123">
        <f t="shared" si="23"/>
        <v>0</v>
      </c>
      <c r="CZ203" s="123">
        <v>8.0000000000000007E-5</v>
      </c>
    </row>
    <row r="204" spans="1:104" x14ac:dyDescent="0.2">
      <c r="A204" s="151">
        <v>183</v>
      </c>
      <c r="B204" s="152" t="s">
        <v>177</v>
      </c>
      <c r="C204" s="153" t="s">
        <v>322</v>
      </c>
      <c r="D204" s="154" t="s">
        <v>139</v>
      </c>
      <c r="E204" s="155">
        <v>0.75</v>
      </c>
      <c r="F204" s="155">
        <v>0</v>
      </c>
      <c r="G204" s="156">
        <f t="shared" si="18"/>
        <v>0</v>
      </c>
      <c r="O204" s="150">
        <v>2</v>
      </c>
      <c r="AA204" s="123">
        <v>12</v>
      </c>
      <c r="AB204" s="123">
        <v>0</v>
      </c>
      <c r="AC204" s="123">
        <v>183</v>
      </c>
      <c r="AZ204" s="123">
        <v>2</v>
      </c>
      <c r="BA204" s="123">
        <f t="shared" si="19"/>
        <v>0</v>
      </c>
      <c r="BB204" s="123">
        <f t="shared" si="20"/>
        <v>0</v>
      </c>
      <c r="BC204" s="123">
        <f t="shared" si="21"/>
        <v>0</v>
      </c>
      <c r="BD204" s="123">
        <f t="shared" si="22"/>
        <v>0</v>
      </c>
      <c r="BE204" s="123">
        <f t="shared" si="23"/>
        <v>0</v>
      </c>
      <c r="CZ204" s="123">
        <v>1.6000000000000001E-4</v>
      </c>
    </row>
    <row r="205" spans="1:104" ht="22.5" x14ac:dyDescent="0.2">
      <c r="A205" s="151">
        <v>184</v>
      </c>
      <c r="B205" s="152" t="s">
        <v>167</v>
      </c>
      <c r="C205" s="153" t="s">
        <v>323</v>
      </c>
      <c r="D205" s="154" t="s">
        <v>139</v>
      </c>
      <c r="E205" s="155">
        <v>2.7</v>
      </c>
      <c r="F205" s="155">
        <v>0</v>
      </c>
      <c r="G205" s="156">
        <f t="shared" si="18"/>
        <v>0</v>
      </c>
      <c r="O205" s="150">
        <v>2</v>
      </c>
      <c r="AA205" s="123">
        <v>12</v>
      </c>
      <c r="AB205" s="123">
        <v>0</v>
      </c>
      <c r="AC205" s="123">
        <v>184</v>
      </c>
      <c r="AZ205" s="123">
        <v>2</v>
      </c>
      <c r="BA205" s="123">
        <f t="shared" si="19"/>
        <v>0</v>
      </c>
      <c r="BB205" s="123">
        <f t="shared" si="20"/>
        <v>0</v>
      </c>
      <c r="BC205" s="123">
        <f t="shared" si="21"/>
        <v>0</v>
      </c>
      <c r="BD205" s="123">
        <f t="shared" si="22"/>
        <v>0</v>
      </c>
      <c r="BE205" s="123">
        <f t="shared" si="23"/>
        <v>0</v>
      </c>
      <c r="CZ205" s="123">
        <v>3.6569999999999998E-2</v>
      </c>
    </row>
    <row r="206" spans="1:104" x14ac:dyDescent="0.2">
      <c r="A206" s="151">
        <v>185</v>
      </c>
      <c r="B206" s="152" t="s">
        <v>153</v>
      </c>
      <c r="C206" s="153" t="s">
        <v>324</v>
      </c>
      <c r="D206" s="154" t="s">
        <v>107</v>
      </c>
      <c r="E206" s="155">
        <v>5</v>
      </c>
      <c r="F206" s="155">
        <v>0</v>
      </c>
      <c r="G206" s="156">
        <f t="shared" si="18"/>
        <v>0</v>
      </c>
      <c r="O206" s="150">
        <v>2</v>
      </c>
      <c r="AA206" s="123">
        <v>12</v>
      </c>
      <c r="AB206" s="123">
        <v>0</v>
      </c>
      <c r="AC206" s="123">
        <v>185</v>
      </c>
      <c r="AZ206" s="123">
        <v>2</v>
      </c>
      <c r="BA206" s="123">
        <f t="shared" si="19"/>
        <v>0</v>
      </c>
      <c r="BB206" s="123">
        <f t="shared" si="20"/>
        <v>0</v>
      </c>
      <c r="BC206" s="123">
        <f t="shared" si="21"/>
        <v>0</v>
      </c>
      <c r="BD206" s="123">
        <f t="shared" si="22"/>
        <v>0</v>
      </c>
      <c r="BE206" s="123">
        <f t="shared" si="23"/>
        <v>0</v>
      </c>
      <c r="CZ206" s="123">
        <v>8.0000000000000007E-5</v>
      </c>
    </row>
    <row r="207" spans="1:104" x14ac:dyDescent="0.2">
      <c r="A207" s="151">
        <v>186</v>
      </c>
      <c r="B207" s="152" t="s">
        <v>177</v>
      </c>
      <c r="C207" s="153" t="s">
        <v>325</v>
      </c>
      <c r="D207" s="154" t="s">
        <v>139</v>
      </c>
      <c r="E207" s="155">
        <v>2.2000000000000002</v>
      </c>
      <c r="F207" s="155">
        <v>0</v>
      </c>
      <c r="G207" s="156">
        <f t="shared" si="18"/>
        <v>0</v>
      </c>
      <c r="O207" s="150">
        <v>2</v>
      </c>
      <c r="AA207" s="123">
        <v>12</v>
      </c>
      <c r="AB207" s="123">
        <v>0</v>
      </c>
      <c r="AC207" s="123">
        <v>186</v>
      </c>
      <c r="AZ207" s="123">
        <v>2</v>
      </c>
      <c r="BA207" s="123">
        <f t="shared" si="19"/>
        <v>0</v>
      </c>
      <c r="BB207" s="123">
        <f t="shared" si="20"/>
        <v>0</v>
      </c>
      <c r="BC207" s="123">
        <f t="shared" si="21"/>
        <v>0</v>
      </c>
      <c r="BD207" s="123">
        <f t="shared" si="22"/>
        <v>0</v>
      </c>
      <c r="BE207" s="123">
        <f t="shared" si="23"/>
        <v>0</v>
      </c>
      <c r="CZ207" s="123">
        <v>1.6000000000000001E-4</v>
      </c>
    </row>
    <row r="208" spans="1:104" ht="22.5" x14ac:dyDescent="0.2">
      <c r="A208" s="151">
        <v>187</v>
      </c>
      <c r="B208" s="152" t="s">
        <v>167</v>
      </c>
      <c r="C208" s="153" t="s">
        <v>326</v>
      </c>
      <c r="D208" s="154" t="s">
        <v>139</v>
      </c>
      <c r="E208" s="155">
        <v>2.7</v>
      </c>
      <c r="F208" s="155">
        <v>0</v>
      </c>
      <c r="G208" s="156">
        <f t="shared" si="18"/>
        <v>0</v>
      </c>
      <c r="O208" s="150">
        <v>2</v>
      </c>
      <c r="AA208" s="123">
        <v>12</v>
      </c>
      <c r="AB208" s="123">
        <v>0</v>
      </c>
      <c r="AC208" s="123">
        <v>187</v>
      </c>
      <c r="AZ208" s="123">
        <v>2</v>
      </c>
      <c r="BA208" s="123">
        <f t="shared" si="19"/>
        <v>0</v>
      </c>
      <c r="BB208" s="123">
        <f t="shared" si="20"/>
        <v>0</v>
      </c>
      <c r="BC208" s="123">
        <f t="shared" si="21"/>
        <v>0</v>
      </c>
      <c r="BD208" s="123">
        <f t="shared" si="22"/>
        <v>0</v>
      </c>
      <c r="BE208" s="123">
        <f t="shared" si="23"/>
        <v>0</v>
      </c>
      <c r="CZ208" s="123">
        <v>3.6569999999999998E-2</v>
      </c>
    </row>
    <row r="209" spans="1:104" x14ac:dyDescent="0.2">
      <c r="A209" s="151">
        <v>188</v>
      </c>
      <c r="B209" s="152" t="s">
        <v>153</v>
      </c>
      <c r="C209" s="153" t="s">
        <v>327</v>
      </c>
      <c r="D209" s="154" t="s">
        <v>107</v>
      </c>
      <c r="E209" s="155">
        <v>5</v>
      </c>
      <c r="F209" s="155">
        <v>0</v>
      </c>
      <c r="G209" s="156">
        <f t="shared" si="18"/>
        <v>0</v>
      </c>
      <c r="O209" s="150">
        <v>2</v>
      </c>
      <c r="AA209" s="123">
        <v>12</v>
      </c>
      <c r="AB209" s="123">
        <v>0</v>
      </c>
      <c r="AC209" s="123">
        <v>188</v>
      </c>
      <c r="AZ209" s="123">
        <v>2</v>
      </c>
      <c r="BA209" s="123">
        <f t="shared" si="19"/>
        <v>0</v>
      </c>
      <c r="BB209" s="123">
        <f t="shared" si="20"/>
        <v>0</v>
      </c>
      <c r="BC209" s="123">
        <f t="shared" si="21"/>
        <v>0</v>
      </c>
      <c r="BD209" s="123">
        <f t="shared" si="22"/>
        <v>0</v>
      </c>
      <c r="BE209" s="123">
        <f t="shared" si="23"/>
        <v>0</v>
      </c>
      <c r="CZ209" s="123">
        <v>8.0000000000000007E-5</v>
      </c>
    </row>
    <row r="210" spans="1:104" x14ac:dyDescent="0.2">
      <c r="A210" s="151">
        <v>189</v>
      </c>
      <c r="B210" s="152" t="s">
        <v>220</v>
      </c>
      <c r="C210" s="153" t="s">
        <v>328</v>
      </c>
      <c r="D210" s="154" t="s">
        <v>139</v>
      </c>
      <c r="E210" s="155">
        <v>1</v>
      </c>
      <c r="F210" s="155">
        <v>0</v>
      </c>
      <c r="G210" s="156">
        <f t="shared" si="18"/>
        <v>0</v>
      </c>
      <c r="O210" s="150">
        <v>2</v>
      </c>
      <c r="AA210" s="123">
        <v>12</v>
      </c>
      <c r="AB210" s="123">
        <v>0</v>
      </c>
      <c r="AC210" s="123">
        <v>189</v>
      </c>
      <c r="AZ210" s="123">
        <v>2</v>
      </c>
      <c r="BA210" s="123">
        <f t="shared" si="19"/>
        <v>0</v>
      </c>
      <c r="BB210" s="123">
        <f t="shared" si="20"/>
        <v>0</v>
      </c>
      <c r="BC210" s="123">
        <f t="shared" si="21"/>
        <v>0</v>
      </c>
      <c r="BD210" s="123">
        <f t="shared" si="22"/>
        <v>0</v>
      </c>
      <c r="BE210" s="123">
        <f t="shared" si="23"/>
        <v>0</v>
      </c>
      <c r="CZ210" s="123">
        <v>1.6000000000000001E-4</v>
      </c>
    </row>
    <row r="211" spans="1:104" ht="22.5" x14ac:dyDescent="0.2">
      <c r="A211" s="151">
        <v>190</v>
      </c>
      <c r="B211" s="152" t="s">
        <v>222</v>
      </c>
      <c r="C211" s="153" t="s">
        <v>329</v>
      </c>
      <c r="D211" s="154" t="s">
        <v>139</v>
      </c>
      <c r="E211" s="155">
        <v>1</v>
      </c>
      <c r="F211" s="155">
        <v>0</v>
      </c>
      <c r="G211" s="156">
        <f t="shared" si="18"/>
        <v>0</v>
      </c>
      <c r="O211" s="150">
        <v>2</v>
      </c>
      <c r="AA211" s="123">
        <v>12</v>
      </c>
      <c r="AB211" s="123">
        <v>0</v>
      </c>
      <c r="AC211" s="123">
        <v>190</v>
      </c>
      <c r="AZ211" s="123">
        <v>2</v>
      </c>
      <c r="BA211" s="123">
        <f t="shared" si="19"/>
        <v>0</v>
      </c>
      <c r="BB211" s="123">
        <f t="shared" si="20"/>
        <v>0</v>
      </c>
      <c r="BC211" s="123">
        <f t="shared" si="21"/>
        <v>0</v>
      </c>
      <c r="BD211" s="123">
        <f t="shared" si="22"/>
        <v>0</v>
      </c>
      <c r="BE211" s="123">
        <f t="shared" si="23"/>
        <v>0</v>
      </c>
      <c r="CZ211" s="123">
        <v>1.025E-2</v>
      </c>
    </row>
    <row r="212" spans="1:104" x14ac:dyDescent="0.2">
      <c r="A212" s="151">
        <v>191</v>
      </c>
      <c r="B212" s="152" t="s">
        <v>153</v>
      </c>
      <c r="C212" s="153" t="s">
        <v>330</v>
      </c>
      <c r="D212" s="154" t="s">
        <v>107</v>
      </c>
      <c r="E212" s="155">
        <v>5</v>
      </c>
      <c r="F212" s="155">
        <v>0</v>
      </c>
      <c r="G212" s="156">
        <f t="shared" si="18"/>
        <v>0</v>
      </c>
      <c r="O212" s="150">
        <v>2</v>
      </c>
      <c r="AA212" s="123">
        <v>12</v>
      </c>
      <c r="AB212" s="123">
        <v>0</v>
      </c>
      <c r="AC212" s="123">
        <v>191</v>
      </c>
      <c r="AZ212" s="123">
        <v>2</v>
      </c>
      <c r="BA212" s="123">
        <f t="shared" si="19"/>
        <v>0</v>
      </c>
      <c r="BB212" s="123">
        <f t="shared" si="20"/>
        <v>0</v>
      </c>
      <c r="BC212" s="123">
        <f t="shared" si="21"/>
        <v>0</v>
      </c>
      <c r="BD212" s="123">
        <f t="shared" si="22"/>
        <v>0</v>
      </c>
      <c r="BE212" s="123">
        <f t="shared" si="23"/>
        <v>0</v>
      </c>
      <c r="CZ212" s="123">
        <v>8.0000000000000007E-5</v>
      </c>
    </row>
    <row r="213" spans="1:104" x14ac:dyDescent="0.2">
      <c r="A213" s="151">
        <v>192</v>
      </c>
      <c r="B213" s="152" t="s">
        <v>220</v>
      </c>
      <c r="C213" s="153" t="s">
        <v>331</v>
      </c>
      <c r="D213" s="154" t="s">
        <v>139</v>
      </c>
      <c r="E213" s="155">
        <v>2</v>
      </c>
      <c r="F213" s="155">
        <v>0</v>
      </c>
      <c r="G213" s="156">
        <f t="shared" si="18"/>
        <v>0</v>
      </c>
      <c r="O213" s="150">
        <v>2</v>
      </c>
      <c r="AA213" s="123">
        <v>12</v>
      </c>
      <c r="AB213" s="123">
        <v>0</v>
      </c>
      <c r="AC213" s="123">
        <v>192</v>
      </c>
      <c r="AZ213" s="123">
        <v>2</v>
      </c>
      <c r="BA213" s="123">
        <f t="shared" si="19"/>
        <v>0</v>
      </c>
      <c r="BB213" s="123">
        <f t="shared" si="20"/>
        <v>0</v>
      </c>
      <c r="BC213" s="123">
        <f t="shared" si="21"/>
        <v>0</v>
      </c>
      <c r="BD213" s="123">
        <f t="shared" si="22"/>
        <v>0</v>
      </c>
      <c r="BE213" s="123">
        <f t="shared" si="23"/>
        <v>0</v>
      </c>
      <c r="CZ213" s="123">
        <v>1.6000000000000001E-4</v>
      </c>
    </row>
    <row r="214" spans="1:104" ht="22.5" x14ac:dyDescent="0.2">
      <c r="A214" s="151">
        <v>193</v>
      </c>
      <c r="B214" s="152" t="s">
        <v>222</v>
      </c>
      <c r="C214" s="153" t="s">
        <v>332</v>
      </c>
      <c r="D214" s="154" t="s">
        <v>139</v>
      </c>
      <c r="E214" s="155">
        <v>2</v>
      </c>
      <c r="F214" s="155">
        <v>0</v>
      </c>
      <c r="G214" s="156">
        <f t="shared" si="18"/>
        <v>0</v>
      </c>
      <c r="O214" s="150">
        <v>2</v>
      </c>
      <c r="AA214" s="123">
        <v>12</v>
      </c>
      <c r="AB214" s="123">
        <v>0</v>
      </c>
      <c r="AC214" s="123">
        <v>193</v>
      </c>
      <c r="AZ214" s="123">
        <v>2</v>
      </c>
      <c r="BA214" s="123">
        <f t="shared" si="19"/>
        <v>0</v>
      </c>
      <c r="BB214" s="123">
        <f t="shared" si="20"/>
        <v>0</v>
      </c>
      <c r="BC214" s="123">
        <f t="shared" si="21"/>
        <v>0</v>
      </c>
      <c r="BD214" s="123">
        <f t="shared" si="22"/>
        <v>0</v>
      </c>
      <c r="BE214" s="123">
        <f t="shared" si="23"/>
        <v>0</v>
      </c>
      <c r="CZ214" s="123">
        <v>1.025E-2</v>
      </c>
    </row>
    <row r="215" spans="1:104" x14ac:dyDescent="0.2">
      <c r="A215" s="151">
        <v>194</v>
      </c>
      <c r="B215" s="152" t="s">
        <v>153</v>
      </c>
      <c r="C215" s="153" t="s">
        <v>333</v>
      </c>
      <c r="D215" s="154" t="s">
        <v>107</v>
      </c>
      <c r="E215" s="155">
        <v>5</v>
      </c>
      <c r="F215" s="155">
        <v>0</v>
      </c>
      <c r="G215" s="156">
        <f t="shared" si="18"/>
        <v>0</v>
      </c>
      <c r="O215" s="150">
        <v>2</v>
      </c>
      <c r="AA215" s="123">
        <v>12</v>
      </c>
      <c r="AB215" s="123">
        <v>0</v>
      </c>
      <c r="AC215" s="123">
        <v>194</v>
      </c>
      <c r="AZ215" s="123">
        <v>2</v>
      </c>
      <c r="BA215" s="123">
        <f t="shared" si="19"/>
        <v>0</v>
      </c>
      <c r="BB215" s="123">
        <f t="shared" si="20"/>
        <v>0</v>
      </c>
      <c r="BC215" s="123">
        <f t="shared" si="21"/>
        <v>0</v>
      </c>
      <c r="BD215" s="123">
        <f t="shared" si="22"/>
        <v>0</v>
      </c>
      <c r="BE215" s="123">
        <f t="shared" si="23"/>
        <v>0</v>
      </c>
      <c r="CZ215" s="123">
        <v>8.0000000000000007E-5</v>
      </c>
    </row>
    <row r="216" spans="1:104" x14ac:dyDescent="0.2">
      <c r="A216" s="151">
        <v>195</v>
      </c>
      <c r="B216" s="152" t="s">
        <v>220</v>
      </c>
      <c r="C216" s="153" t="s">
        <v>334</v>
      </c>
      <c r="D216" s="154" t="s">
        <v>139</v>
      </c>
      <c r="E216" s="155">
        <v>1.5</v>
      </c>
      <c r="F216" s="155">
        <v>0</v>
      </c>
      <c r="G216" s="156">
        <f t="shared" si="18"/>
        <v>0</v>
      </c>
      <c r="O216" s="150">
        <v>2</v>
      </c>
      <c r="AA216" s="123">
        <v>12</v>
      </c>
      <c r="AB216" s="123">
        <v>0</v>
      </c>
      <c r="AC216" s="123">
        <v>195</v>
      </c>
      <c r="AZ216" s="123">
        <v>2</v>
      </c>
      <c r="BA216" s="123">
        <f t="shared" si="19"/>
        <v>0</v>
      </c>
      <c r="BB216" s="123">
        <f t="shared" si="20"/>
        <v>0</v>
      </c>
      <c r="BC216" s="123">
        <f t="shared" si="21"/>
        <v>0</v>
      </c>
      <c r="BD216" s="123">
        <f t="shared" si="22"/>
        <v>0</v>
      </c>
      <c r="BE216" s="123">
        <f t="shared" si="23"/>
        <v>0</v>
      </c>
      <c r="CZ216" s="123">
        <v>1.6000000000000001E-4</v>
      </c>
    </row>
    <row r="217" spans="1:104" ht="22.5" x14ac:dyDescent="0.2">
      <c r="A217" s="151">
        <v>196</v>
      </c>
      <c r="B217" s="152" t="s">
        <v>222</v>
      </c>
      <c r="C217" s="153" t="s">
        <v>335</v>
      </c>
      <c r="D217" s="154" t="s">
        <v>139</v>
      </c>
      <c r="E217" s="155">
        <v>2.4</v>
      </c>
      <c r="F217" s="155">
        <v>0</v>
      </c>
      <c r="G217" s="156">
        <f t="shared" si="18"/>
        <v>0</v>
      </c>
      <c r="O217" s="150">
        <v>2</v>
      </c>
      <c r="AA217" s="123">
        <v>12</v>
      </c>
      <c r="AB217" s="123">
        <v>0</v>
      </c>
      <c r="AC217" s="123">
        <v>196</v>
      </c>
      <c r="AZ217" s="123">
        <v>2</v>
      </c>
      <c r="BA217" s="123">
        <f t="shared" si="19"/>
        <v>0</v>
      </c>
      <c r="BB217" s="123">
        <f t="shared" si="20"/>
        <v>0</v>
      </c>
      <c r="BC217" s="123">
        <f t="shared" si="21"/>
        <v>0</v>
      </c>
      <c r="BD217" s="123">
        <f t="shared" si="22"/>
        <v>0</v>
      </c>
      <c r="BE217" s="123">
        <f t="shared" si="23"/>
        <v>0</v>
      </c>
      <c r="CZ217" s="123">
        <v>1.025E-2</v>
      </c>
    </row>
    <row r="218" spans="1:104" x14ac:dyDescent="0.2">
      <c r="A218" s="151">
        <v>197</v>
      </c>
      <c r="B218" s="152" t="s">
        <v>153</v>
      </c>
      <c r="C218" s="153" t="s">
        <v>336</v>
      </c>
      <c r="D218" s="154" t="s">
        <v>107</v>
      </c>
      <c r="E218" s="155">
        <v>5</v>
      </c>
      <c r="F218" s="155">
        <v>0</v>
      </c>
      <c r="G218" s="156">
        <f t="shared" si="18"/>
        <v>0</v>
      </c>
      <c r="O218" s="150">
        <v>2</v>
      </c>
      <c r="AA218" s="123">
        <v>12</v>
      </c>
      <c r="AB218" s="123">
        <v>0</v>
      </c>
      <c r="AC218" s="123">
        <v>197</v>
      </c>
      <c r="AZ218" s="123">
        <v>2</v>
      </c>
      <c r="BA218" s="123">
        <f t="shared" si="19"/>
        <v>0</v>
      </c>
      <c r="BB218" s="123">
        <f t="shared" si="20"/>
        <v>0</v>
      </c>
      <c r="BC218" s="123">
        <f t="shared" si="21"/>
        <v>0</v>
      </c>
      <c r="BD218" s="123">
        <f t="shared" si="22"/>
        <v>0</v>
      </c>
      <c r="BE218" s="123">
        <f t="shared" si="23"/>
        <v>0</v>
      </c>
      <c r="CZ218" s="123">
        <v>8.0000000000000007E-5</v>
      </c>
    </row>
    <row r="219" spans="1:104" x14ac:dyDescent="0.2">
      <c r="A219" s="151">
        <v>198</v>
      </c>
      <c r="B219" s="152" t="s">
        <v>177</v>
      </c>
      <c r="C219" s="153" t="s">
        <v>337</v>
      </c>
      <c r="D219" s="154" t="s">
        <v>139</v>
      </c>
      <c r="E219" s="155">
        <v>3.7</v>
      </c>
      <c r="F219" s="155">
        <v>0</v>
      </c>
      <c r="G219" s="156">
        <f t="shared" si="18"/>
        <v>0</v>
      </c>
      <c r="O219" s="150">
        <v>2</v>
      </c>
      <c r="AA219" s="123">
        <v>12</v>
      </c>
      <c r="AB219" s="123">
        <v>0</v>
      </c>
      <c r="AC219" s="123">
        <v>198</v>
      </c>
      <c r="AZ219" s="123">
        <v>2</v>
      </c>
      <c r="BA219" s="123">
        <f t="shared" si="19"/>
        <v>0</v>
      </c>
      <c r="BB219" s="123">
        <f t="shared" si="20"/>
        <v>0</v>
      </c>
      <c r="BC219" s="123">
        <f t="shared" si="21"/>
        <v>0</v>
      </c>
      <c r="BD219" s="123">
        <f t="shared" si="22"/>
        <v>0</v>
      </c>
      <c r="BE219" s="123">
        <f t="shared" si="23"/>
        <v>0</v>
      </c>
      <c r="CZ219" s="123">
        <v>1.6000000000000001E-4</v>
      </c>
    </row>
    <row r="220" spans="1:104" ht="22.5" x14ac:dyDescent="0.2">
      <c r="A220" s="151">
        <v>199</v>
      </c>
      <c r="B220" s="152" t="s">
        <v>167</v>
      </c>
      <c r="C220" s="153" t="s">
        <v>338</v>
      </c>
      <c r="D220" s="154" t="s">
        <v>139</v>
      </c>
      <c r="E220" s="155">
        <v>3.7</v>
      </c>
      <c r="F220" s="155">
        <v>0</v>
      </c>
      <c r="G220" s="156">
        <f t="shared" si="18"/>
        <v>0</v>
      </c>
      <c r="O220" s="150">
        <v>2</v>
      </c>
      <c r="AA220" s="123">
        <v>12</v>
      </c>
      <c r="AB220" s="123">
        <v>0</v>
      </c>
      <c r="AC220" s="123">
        <v>199</v>
      </c>
      <c r="AZ220" s="123">
        <v>2</v>
      </c>
      <c r="BA220" s="123">
        <f t="shared" si="19"/>
        <v>0</v>
      </c>
      <c r="BB220" s="123">
        <f t="shared" si="20"/>
        <v>0</v>
      </c>
      <c r="BC220" s="123">
        <f t="shared" si="21"/>
        <v>0</v>
      </c>
      <c r="BD220" s="123">
        <f t="shared" si="22"/>
        <v>0</v>
      </c>
      <c r="BE220" s="123">
        <f t="shared" si="23"/>
        <v>0</v>
      </c>
      <c r="CZ220" s="123">
        <v>3.6569999999999998E-2</v>
      </c>
    </row>
    <row r="221" spans="1:104" x14ac:dyDescent="0.2">
      <c r="A221" s="151">
        <v>200</v>
      </c>
      <c r="B221" s="152" t="s">
        <v>153</v>
      </c>
      <c r="C221" s="153" t="s">
        <v>339</v>
      </c>
      <c r="D221" s="154" t="s">
        <v>107</v>
      </c>
      <c r="E221" s="155">
        <v>5</v>
      </c>
      <c r="F221" s="155">
        <v>0</v>
      </c>
      <c r="G221" s="156">
        <f t="shared" si="18"/>
        <v>0</v>
      </c>
      <c r="O221" s="150">
        <v>2</v>
      </c>
      <c r="AA221" s="123">
        <v>12</v>
      </c>
      <c r="AB221" s="123">
        <v>0</v>
      </c>
      <c r="AC221" s="123">
        <v>200</v>
      </c>
      <c r="AZ221" s="123">
        <v>2</v>
      </c>
      <c r="BA221" s="123">
        <f t="shared" si="19"/>
        <v>0</v>
      </c>
      <c r="BB221" s="123">
        <f t="shared" si="20"/>
        <v>0</v>
      </c>
      <c r="BC221" s="123">
        <f t="shared" si="21"/>
        <v>0</v>
      </c>
      <c r="BD221" s="123">
        <f t="shared" si="22"/>
        <v>0</v>
      </c>
      <c r="BE221" s="123">
        <f t="shared" si="23"/>
        <v>0</v>
      </c>
      <c r="CZ221" s="123">
        <v>8.0000000000000007E-5</v>
      </c>
    </row>
    <row r="222" spans="1:104" x14ac:dyDescent="0.2">
      <c r="A222" s="151">
        <v>201</v>
      </c>
      <c r="B222" s="152" t="s">
        <v>177</v>
      </c>
      <c r="C222" s="153" t="s">
        <v>340</v>
      </c>
      <c r="D222" s="154" t="s">
        <v>139</v>
      </c>
      <c r="E222" s="155">
        <v>9</v>
      </c>
      <c r="F222" s="155">
        <v>0</v>
      </c>
      <c r="G222" s="156">
        <f t="shared" si="18"/>
        <v>0</v>
      </c>
      <c r="O222" s="150">
        <v>2</v>
      </c>
      <c r="AA222" s="123">
        <v>12</v>
      </c>
      <c r="AB222" s="123">
        <v>0</v>
      </c>
      <c r="AC222" s="123">
        <v>201</v>
      </c>
      <c r="AZ222" s="123">
        <v>2</v>
      </c>
      <c r="BA222" s="123">
        <f t="shared" si="19"/>
        <v>0</v>
      </c>
      <c r="BB222" s="123">
        <f t="shared" si="20"/>
        <v>0</v>
      </c>
      <c r="BC222" s="123">
        <f t="shared" si="21"/>
        <v>0</v>
      </c>
      <c r="BD222" s="123">
        <f t="shared" si="22"/>
        <v>0</v>
      </c>
      <c r="BE222" s="123">
        <f t="shared" si="23"/>
        <v>0</v>
      </c>
      <c r="CZ222" s="123">
        <v>1.6000000000000001E-4</v>
      </c>
    </row>
    <row r="223" spans="1:104" ht="22.5" x14ac:dyDescent="0.2">
      <c r="A223" s="151">
        <v>202</v>
      </c>
      <c r="B223" s="152" t="s">
        <v>167</v>
      </c>
      <c r="C223" s="153" t="s">
        <v>341</v>
      </c>
      <c r="D223" s="154" t="s">
        <v>139</v>
      </c>
      <c r="E223" s="155">
        <v>9</v>
      </c>
      <c r="F223" s="155">
        <v>0</v>
      </c>
      <c r="G223" s="156">
        <f t="shared" si="18"/>
        <v>0</v>
      </c>
      <c r="O223" s="150">
        <v>2</v>
      </c>
      <c r="AA223" s="123">
        <v>12</v>
      </c>
      <c r="AB223" s="123">
        <v>0</v>
      </c>
      <c r="AC223" s="123">
        <v>202</v>
      </c>
      <c r="AZ223" s="123">
        <v>2</v>
      </c>
      <c r="BA223" s="123">
        <f t="shared" si="19"/>
        <v>0</v>
      </c>
      <c r="BB223" s="123">
        <f t="shared" si="20"/>
        <v>0</v>
      </c>
      <c r="BC223" s="123">
        <f t="shared" si="21"/>
        <v>0</v>
      </c>
      <c r="BD223" s="123">
        <f t="shared" si="22"/>
        <v>0</v>
      </c>
      <c r="BE223" s="123">
        <f t="shared" si="23"/>
        <v>0</v>
      </c>
      <c r="CZ223" s="123">
        <v>3.6569999999999998E-2</v>
      </c>
    </row>
    <row r="224" spans="1:104" x14ac:dyDescent="0.2">
      <c r="A224" s="151">
        <v>203</v>
      </c>
      <c r="B224" s="152" t="s">
        <v>153</v>
      </c>
      <c r="C224" s="153" t="s">
        <v>342</v>
      </c>
      <c r="D224" s="154" t="s">
        <v>107</v>
      </c>
      <c r="E224" s="155">
        <v>5</v>
      </c>
      <c r="F224" s="155">
        <v>0</v>
      </c>
      <c r="G224" s="156">
        <f t="shared" si="18"/>
        <v>0</v>
      </c>
      <c r="O224" s="150">
        <v>2</v>
      </c>
      <c r="AA224" s="123">
        <v>12</v>
      </c>
      <c r="AB224" s="123">
        <v>0</v>
      </c>
      <c r="AC224" s="123">
        <v>203</v>
      </c>
      <c r="AZ224" s="123">
        <v>2</v>
      </c>
      <c r="BA224" s="123">
        <f t="shared" si="19"/>
        <v>0</v>
      </c>
      <c r="BB224" s="123">
        <f t="shared" si="20"/>
        <v>0</v>
      </c>
      <c r="BC224" s="123">
        <f t="shared" si="21"/>
        <v>0</v>
      </c>
      <c r="BD224" s="123">
        <f t="shared" si="22"/>
        <v>0</v>
      </c>
      <c r="BE224" s="123">
        <f t="shared" si="23"/>
        <v>0</v>
      </c>
      <c r="CZ224" s="123">
        <v>8.0000000000000007E-5</v>
      </c>
    </row>
    <row r="225" spans="1:104" x14ac:dyDescent="0.2">
      <c r="A225" s="151">
        <v>204</v>
      </c>
      <c r="B225" s="152" t="s">
        <v>220</v>
      </c>
      <c r="C225" s="153" t="s">
        <v>343</v>
      </c>
      <c r="D225" s="154" t="s">
        <v>139</v>
      </c>
      <c r="E225" s="155">
        <v>1.5</v>
      </c>
      <c r="F225" s="155">
        <v>0</v>
      </c>
      <c r="G225" s="156">
        <f t="shared" si="18"/>
        <v>0</v>
      </c>
      <c r="O225" s="150">
        <v>2</v>
      </c>
      <c r="AA225" s="123">
        <v>12</v>
      </c>
      <c r="AB225" s="123">
        <v>0</v>
      </c>
      <c r="AC225" s="123">
        <v>204</v>
      </c>
      <c r="AZ225" s="123">
        <v>2</v>
      </c>
      <c r="BA225" s="123">
        <f t="shared" si="19"/>
        <v>0</v>
      </c>
      <c r="BB225" s="123">
        <f t="shared" si="20"/>
        <v>0</v>
      </c>
      <c r="BC225" s="123">
        <f t="shared" si="21"/>
        <v>0</v>
      </c>
      <c r="BD225" s="123">
        <f t="shared" si="22"/>
        <v>0</v>
      </c>
      <c r="BE225" s="123">
        <f t="shared" si="23"/>
        <v>0</v>
      </c>
      <c r="CZ225" s="123">
        <v>1.6000000000000001E-4</v>
      </c>
    </row>
    <row r="226" spans="1:104" ht="22.5" x14ac:dyDescent="0.2">
      <c r="A226" s="151">
        <v>205</v>
      </c>
      <c r="B226" s="152" t="s">
        <v>222</v>
      </c>
      <c r="C226" s="153" t="s">
        <v>344</v>
      </c>
      <c r="D226" s="154" t="s">
        <v>139</v>
      </c>
      <c r="E226" s="155">
        <v>2.5499999999999998</v>
      </c>
      <c r="F226" s="155">
        <v>0</v>
      </c>
      <c r="G226" s="156">
        <f t="shared" si="18"/>
        <v>0</v>
      </c>
      <c r="O226" s="150">
        <v>2</v>
      </c>
      <c r="AA226" s="123">
        <v>12</v>
      </c>
      <c r="AB226" s="123">
        <v>0</v>
      </c>
      <c r="AC226" s="123">
        <v>205</v>
      </c>
      <c r="AZ226" s="123">
        <v>2</v>
      </c>
      <c r="BA226" s="123">
        <f t="shared" si="19"/>
        <v>0</v>
      </c>
      <c r="BB226" s="123">
        <f t="shared" si="20"/>
        <v>0</v>
      </c>
      <c r="BC226" s="123">
        <f t="shared" si="21"/>
        <v>0</v>
      </c>
      <c r="BD226" s="123">
        <f t="shared" si="22"/>
        <v>0</v>
      </c>
      <c r="BE226" s="123">
        <f t="shared" si="23"/>
        <v>0</v>
      </c>
      <c r="CZ226" s="123">
        <v>1.025E-2</v>
      </c>
    </row>
    <row r="227" spans="1:104" x14ac:dyDescent="0.2">
      <c r="A227" s="151">
        <v>206</v>
      </c>
      <c r="B227" s="152" t="s">
        <v>153</v>
      </c>
      <c r="C227" s="153" t="s">
        <v>345</v>
      </c>
      <c r="D227" s="154" t="s">
        <v>107</v>
      </c>
      <c r="E227" s="155">
        <v>5</v>
      </c>
      <c r="F227" s="155">
        <v>0</v>
      </c>
      <c r="G227" s="156">
        <f t="shared" si="18"/>
        <v>0</v>
      </c>
      <c r="O227" s="150">
        <v>2</v>
      </c>
      <c r="AA227" s="123">
        <v>12</v>
      </c>
      <c r="AB227" s="123">
        <v>0</v>
      </c>
      <c r="AC227" s="123">
        <v>206</v>
      </c>
      <c r="AZ227" s="123">
        <v>2</v>
      </c>
      <c r="BA227" s="123">
        <f t="shared" si="19"/>
        <v>0</v>
      </c>
      <c r="BB227" s="123">
        <f t="shared" si="20"/>
        <v>0</v>
      </c>
      <c r="BC227" s="123">
        <f t="shared" si="21"/>
        <v>0</v>
      </c>
      <c r="BD227" s="123">
        <f t="shared" si="22"/>
        <v>0</v>
      </c>
      <c r="BE227" s="123">
        <f t="shared" si="23"/>
        <v>0</v>
      </c>
      <c r="CZ227" s="123">
        <v>8.0000000000000007E-5</v>
      </c>
    </row>
    <row r="228" spans="1:104" x14ac:dyDescent="0.2">
      <c r="A228" s="151">
        <v>207</v>
      </c>
      <c r="B228" s="152" t="s">
        <v>220</v>
      </c>
      <c r="C228" s="153" t="s">
        <v>346</v>
      </c>
      <c r="D228" s="154" t="s">
        <v>139</v>
      </c>
      <c r="E228" s="155">
        <v>1.8</v>
      </c>
      <c r="F228" s="155">
        <v>0</v>
      </c>
      <c r="G228" s="156">
        <f t="shared" si="18"/>
        <v>0</v>
      </c>
      <c r="O228" s="150">
        <v>2</v>
      </c>
      <c r="AA228" s="123">
        <v>12</v>
      </c>
      <c r="AB228" s="123">
        <v>0</v>
      </c>
      <c r="AC228" s="123">
        <v>207</v>
      </c>
      <c r="AZ228" s="123">
        <v>2</v>
      </c>
      <c r="BA228" s="123">
        <f t="shared" si="19"/>
        <v>0</v>
      </c>
      <c r="BB228" s="123">
        <f t="shared" si="20"/>
        <v>0</v>
      </c>
      <c r="BC228" s="123">
        <f t="shared" si="21"/>
        <v>0</v>
      </c>
      <c r="BD228" s="123">
        <f t="shared" si="22"/>
        <v>0</v>
      </c>
      <c r="BE228" s="123">
        <f t="shared" si="23"/>
        <v>0</v>
      </c>
      <c r="CZ228" s="123">
        <v>1.6000000000000001E-4</v>
      </c>
    </row>
    <row r="229" spans="1:104" ht="22.5" x14ac:dyDescent="0.2">
      <c r="A229" s="151">
        <v>208</v>
      </c>
      <c r="B229" s="152" t="s">
        <v>222</v>
      </c>
      <c r="C229" s="153" t="s">
        <v>347</v>
      </c>
      <c r="D229" s="154" t="s">
        <v>139</v>
      </c>
      <c r="E229" s="155">
        <v>1.8</v>
      </c>
      <c r="F229" s="155">
        <v>0</v>
      </c>
      <c r="G229" s="156">
        <f t="shared" si="18"/>
        <v>0</v>
      </c>
      <c r="O229" s="150">
        <v>2</v>
      </c>
      <c r="AA229" s="123">
        <v>12</v>
      </c>
      <c r="AB229" s="123">
        <v>0</v>
      </c>
      <c r="AC229" s="123">
        <v>208</v>
      </c>
      <c r="AZ229" s="123">
        <v>2</v>
      </c>
      <c r="BA229" s="123">
        <f t="shared" si="19"/>
        <v>0</v>
      </c>
      <c r="BB229" s="123">
        <f t="shared" si="20"/>
        <v>0</v>
      </c>
      <c r="BC229" s="123">
        <f t="shared" si="21"/>
        <v>0</v>
      </c>
      <c r="BD229" s="123">
        <f t="shared" si="22"/>
        <v>0</v>
      </c>
      <c r="BE229" s="123">
        <f t="shared" si="23"/>
        <v>0</v>
      </c>
      <c r="CZ229" s="123">
        <v>1.025E-2</v>
      </c>
    </row>
    <row r="230" spans="1:104" x14ac:dyDescent="0.2">
      <c r="A230" s="151">
        <v>209</v>
      </c>
      <c r="B230" s="152" t="s">
        <v>153</v>
      </c>
      <c r="C230" s="153" t="s">
        <v>348</v>
      </c>
      <c r="D230" s="154" t="s">
        <v>107</v>
      </c>
      <c r="E230" s="155">
        <v>5</v>
      </c>
      <c r="F230" s="155">
        <v>0</v>
      </c>
      <c r="G230" s="156">
        <f t="shared" si="18"/>
        <v>0</v>
      </c>
      <c r="O230" s="150">
        <v>2</v>
      </c>
      <c r="AA230" s="123">
        <v>12</v>
      </c>
      <c r="AB230" s="123">
        <v>0</v>
      </c>
      <c r="AC230" s="123">
        <v>209</v>
      </c>
      <c r="AZ230" s="123">
        <v>2</v>
      </c>
      <c r="BA230" s="123">
        <f t="shared" si="19"/>
        <v>0</v>
      </c>
      <c r="BB230" s="123">
        <f t="shared" si="20"/>
        <v>0</v>
      </c>
      <c r="BC230" s="123">
        <f t="shared" si="21"/>
        <v>0</v>
      </c>
      <c r="BD230" s="123">
        <f t="shared" si="22"/>
        <v>0</v>
      </c>
      <c r="BE230" s="123">
        <f t="shared" si="23"/>
        <v>0</v>
      </c>
      <c r="CZ230" s="123">
        <v>8.0000000000000007E-5</v>
      </c>
    </row>
    <row r="231" spans="1:104" x14ac:dyDescent="0.2">
      <c r="A231" s="151">
        <v>210</v>
      </c>
      <c r="B231" s="152" t="s">
        <v>177</v>
      </c>
      <c r="C231" s="153" t="s">
        <v>349</v>
      </c>
      <c r="D231" s="154" t="s">
        <v>139</v>
      </c>
      <c r="E231" s="155">
        <v>1.8</v>
      </c>
      <c r="F231" s="155">
        <v>0</v>
      </c>
      <c r="G231" s="156">
        <f t="shared" si="18"/>
        <v>0</v>
      </c>
      <c r="O231" s="150">
        <v>2</v>
      </c>
      <c r="AA231" s="123">
        <v>12</v>
      </c>
      <c r="AB231" s="123">
        <v>0</v>
      </c>
      <c r="AC231" s="123">
        <v>210</v>
      </c>
      <c r="AZ231" s="123">
        <v>2</v>
      </c>
      <c r="BA231" s="123">
        <f t="shared" si="19"/>
        <v>0</v>
      </c>
      <c r="BB231" s="123">
        <f t="shared" si="20"/>
        <v>0</v>
      </c>
      <c r="BC231" s="123">
        <f t="shared" si="21"/>
        <v>0</v>
      </c>
      <c r="BD231" s="123">
        <f t="shared" si="22"/>
        <v>0</v>
      </c>
      <c r="BE231" s="123">
        <f t="shared" si="23"/>
        <v>0</v>
      </c>
      <c r="CZ231" s="123">
        <v>1.6000000000000001E-4</v>
      </c>
    </row>
    <row r="232" spans="1:104" ht="22.5" x14ac:dyDescent="0.2">
      <c r="A232" s="151">
        <v>211</v>
      </c>
      <c r="B232" s="152" t="s">
        <v>167</v>
      </c>
      <c r="C232" s="153" t="s">
        <v>350</v>
      </c>
      <c r="D232" s="154" t="s">
        <v>139</v>
      </c>
      <c r="E232" s="155">
        <v>1.8</v>
      </c>
      <c r="F232" s="155">
        <v>0</v>
      </c>
      <c r="G232" s="156">
        <f t="shared" si="18"/>
        <v>0</v>
      </c>
      <c r="O232" s="150">
        <v>2</v>
      </c>
      <c r="AA232" s="123">
        <v>12</v>
      </c>
      <c r="AB232" s="123">
        <v>0</v>
      </c>
      <c r="AC232" s="123">
        <v>211</v>
      </c>
      <c r="AZ232" s="123">
        <v>2</v>
      </c>
      <c r="BA232" s="123">
        <f t="shared" si="19"/>
        <v>0</v>
      </c>
      <c r="BB232" s="123">
        <f t="shared" si="20"/>
        <v>0</v>
      </c>
      <c r="BC232" s="123">
        <f t="shared" si="21"/>
        <v>0</v>
      </c>
      <c r="BD232" s="123">
        <f t="shared" si="22"/>
        <v>0</v>
      </c>
      <c r="BE232" s="123">
        <f t="shared" si="23"/>
        <v>0</v>
      </c>
      <c r="CZ232" s="123">
        <v>3.6569999999999998E-2</v>
      </c>
    </row>
    <row r="233" spans="1:104" x14ac:dyDescent="0.2">
      <c r="A233" s="151">
        <v>212</v>
      </c>
      <c r="B233" s="152" t="s">
        <v>153</v>
      </c>
      <c r="C233" s="153" t="s">
        <v>351</v>
      </c>
      <c r="D233" s="154" t="s">
        <v>107</v>
      </c>
      <c r="E233" s="155">
        <v>5</v>
      </c>
      <c r="F233" s="155">
        <v>0</v>
      </c>
      <c r="G233" s="156">
        <f t="shared" si="18"/>
        <v>0</v>
      </c>
      <c r="O233" s="150">
        <v>2</v>
      </c>
      <c r="AA233" s="123">
        <v>12</v>
      </c>
      <c r="AB233" s="123">
        <v>0</v>
      </c>
      <c r="AC233" s="123">
        <v>212</v>
      </c>
      <c r="AZ233" s="123">
        <v>2</v>
      </c>
      <c r="BA233" s="123">
        <f t="shared" si="19"/>
        <v>0</v>
      </c>
      <c r="BB233" s="123">
        <f t="shared" si="20"/>
        <v>0</v>
      </c>
      <c r="BC233" s="123">
        <f t="shared" si="21"/>
        <v>0</v>
      </c>
      <c r="BD233" s="123">
        <f t="shared" si="22"/>
        <v>0</v>
      </c>
      <c r="BE233" s="123">
        <f t="shared" si="23"/>
        <v>0</v>
      </c>
      <c r="CZ233" s="123">
        <v>8.0000000000000007E-5</v>
      </c>
    </row>
    <row r="234" spans="1:104" x14ac:dyDescent="0.2">
      <c r="A234" s="151">
        <v>213</v>
      </c>
      <c r="B234" s="152" t="s">
        <v>220</v>
      </c>
      <c r="C234" s="153" t="s">
        <v>352</v>
      </c>
      <c r="D234" s="154" t="s">
        <v>139</v>
      </c>
      <c r="E234" s="155">
        <v>5</v>
      </c>
      <c r="F234" s="155">
        <v>0</v>
      </c>
      <c r="G234" s="156">
        <f t="shared" si="18"/>
        <v>0</v>
      </c>
      <c r="O234" s="150">
        <v>2</v>
      </c>
      <c r="AA234" s="123">
        <v>12</v>
      </c>
      <c r="AB234" s="123">
        <v>0</v>
      </c>
      <c r="AC234" s="123">
        <v>213</v>
      </c>
      <c r="AZ234" s="123">
        <v>2</v>
      </c>
      <c r="BA234" s="123">
        <f t="shared" si="19"/>
        <v>0</v>
      </c>
      <c r="BB234" s="123">
        <f t="shared" si="20"/>
        <v>0</v>
      </c>
      <c r="BC234" s="123">
        <f t="shared" si="21"/>
        <v>0</v>
      </c>
      <c r="BD234" s="123">
        <f t="shared" si="22"/>
        <v>0</v>
      </c>
      <c r="BE234" s="123">
        <f t="shared" si="23"/>
        <v>0</v>
      </c>
      <c r="CZ234" s="123">
        <v>1.6000000000000001E-4</v>
      </c>
    </row>
    <row r="235" spans="1:104" ht="22.5" x14ac:dyDescent="0.2">
      <c r="A235" s="151">
        <v>214</v>
      </c>
      <c r="B235" s="152" t="s">
        <v>222</v>
      </c>
      <c r="C235" s="153" t="s">
        <v>353</v>
      </c>
      <c r="D235" s="154" t="s">
        <v>139</v>
      </c>
      <c r="E235" s="155">
        <v>5</v>
      </c>
      <c r="F235" s="155">
        <v>0</v>
      </c>
      <c r="G235" s="156">
        <f t="shared" si="18"/>
        <v>0</v>
      </c>
      <c r="O235" s="150">
        <v>2</v>
      </c>
      <c r="AA235" s="123">
        <v>12</v>
      </c>
      <c r="AB235" s="123">
        <v>0</v>
      </c>
      <c r="AC235" s="123">
        <v>214</v>
      </c>
      <c r="AZ235" s="123">
        <v>2</v>
      </c>
      <c r="BA235" s="123">
        <f t="shared" si="19"/>
        <v>0</v>
      </c>
      <c r="BB235" s="123">
        <f t="shared" si="20"/>
        <v>0</v>
      </c>
      <c r="BC235" s="123">
        <f t="shared" si="21"/>
        <v>0</v>
      </c>
      <c r="BD235" s="123">
        <f t="shared" si="22"/>
        <v>0</v>
      </c>
      <c r="BE235" s="123">
        <f t="shared" si="23"/>
        <v>0</v>
      </c>
      <c r="CZ235" s="123">
        <v>1.025E-2</v>
      </c>
    </row>
    <row r="236" spans="1:104" ht="22.5" x14ac:dyDescent="0.2">
      <c r="A236" s="151">
        <v>215</v>
      </c>
      <c r="B236" s="152" t="s">
        <v>153</v>
      </c>
      <c r="C236" s="153" t="s">
        <v>354</v>
      </c>
      <c r="D236" s="154" t="s">
        <v>107</v>
      </c>
      <c r="E236" s="155">
        <v>50</v>
      </c>
      <c r="F236" s="155">
        <v>0</v>
      </c>
      <c r="G236" s="156">
        <f t="shared" si="18"/>
        <v>0</v>
      </c>
      <c r="O236" s="150">
        <v>2</v>
      </c>
      <c r="AA236" s="123">
        <v>12</v>
      </c>
      <c r="AB236" s="123">
        <v>0</v>
      </c>
      <c r="AC236" s="123">
        <v>215</v>
      </c>
      <c r="AZ236" s="123">
        <v>2</v>
      </c>
      <c r="BA236" s="123">
        <f t="shared" si="19"/>
        <v>0</v>
      </c>
      <c r="BB236" s="123">
        <f t="shared" si="20"/>
        <v>0</v>
      </c>
      <c r="BC236" s="123">
        <f t="shared" si="21"/>
        <v>0</v>
      </c>
      <c r="BD236" s="123">
        <f t="shared" si="22"/>
        <v>0</v>
      </c>
      <c r="BE236" s="123">
        <f t="shared" si="23"/>
        <v>0</v>
      </c>
      <c r="CZ236" s="123">
        <v>8.0000000000000007E-5</v>
      </c>
    </row>
    <row r="237" spans="1:104" ht="22.5" x14ac:dyDescent="0.2">
      <c r="A237" s="151">
        <v>216</v>
      </c>
      <c r="B237" s="152" t="s">
        <v>158</v>
      </c>
      <c r="C237" s="153" t="s">
        <v>355</v>
      </c>
      <c r="D237" s="154" t="s">
        <v>139</v>
      </c>
      <c r="E237" s="155">
        <v>495</v>
      </c>
      <c r="F237" s="155">
        <v>0</v>
      </c>
      <c r="G237" s="156">
        <f t="shared" ref="G237:G299" si="24">E237*F237</f>
        <v>0</v>
      </c>
      <c r="O237" s="150">
        <v>2</v>
      </c>
      <c r="AA237" s="123">
        <v>12</v>
      </c>
      <c r="AB237" s="123">
        <v>0</v>
      </c>
      <c r="AC237" s="123">
        <v>216</v>
      </c>
      <c r="AZ237" s="123">
        <v>2</v>
      </c>
      <c r="BA237" s="123">
        <f t="shared" ref="BA237:BA299" si="25">IF(AZ237=1,G237,0)</f>
        <v>0</v>
      </c>
      <c r="BB237" s="123">
        <f t="shared" ref="BB237:BB299" si="26">IF(AZ237=2,G237,0)</f>
        <v>0</v>
      </c>
      <c r="BC237" s="123">
        <f t="shared" ref="BC237:BC299" si="27">IF(AZ237=3,G237,0)</f>
        <v>0</v>
      </c>
      <c r="BD237" s="123">
        <f t="shared" ref="BD237:BD299" si="28">IF(AZ237=4,G237,0)</f>
        <v>0</v>
      </c>
      <c r="BE237" s="123">
        <f t="shared" ref="BE237:BE299" si="29">IF(AZ237=5,G237,0)</f>
        <v>0</v>
      </c>
      <c r="CZ237" s="123">
        <v>1.6000000000000001E-4</v>
      </c>
    </row>
    <row r="238" spans="1:104" ht="22.5" x14ac:dyDescent="0.2">
      <c r="A238" s="151">
        <v>217</v>
      </c>
      <c r="B238" s="152" t="s">
        <v>160</v>
      </c>
      <c r="C238" s="153" t="s">
        <v>356</v>
      </c>
      <c r="D238" s="154" t="s">
        <v>139</v>
      </c>
      <c r="E238" s="155">
        <v>495</v>
      </c>
      <c r="F238" s="155">
        <v>0</v>
      </c>
      <c r="G238" s="156">
        <f t="shared" si="24"/>
        <v>0</v>
      </c>
      <c r="O238" s="150">
        <v>2</v>
      </c>
      <c r="AA238" s="123">
        <v>12</v>
      </c>
      <c r="AB238" s="123">
        <v>0</v>
      </c>
      <c r="AC238" s="123">
        <v>217</v>
      </c>
      <c r="AZ238" s="123">
        <v>2</v>
      </c>
      <c r="BA238" s="123">
        <f t="shared" si="25"/>
        <v>0</v>
      </c>
      <c r="BB238" s="123">
        <f t="shared" si="26"/>
        <v>0</v>
      </c>
      <c r="BC238" s="123">
        <f t="shared" si="27"/>
        <v>0</v>
      </c>
      <c r="BD238" s="123">
        <f t="shared" si="28"/>
        <v>0</v>
      </c>
      <c r="BE238" s="123">
        <f t="shared" si="29"/>
        <v>0</v>
      </c>
      <c r="CZ238" s="123">
        <v>2.75E-2</v>
      </c>
    </row>
    <row r="239" spans="1:104" ht="22.5" x14ac:dyDescent="0.2">
      <c r="A239" s="151">
        <v>218</v>
      </c>
      <c r="B239" s="152" t="s">
        <v>357</v>
      </c>
      <c r="C239" s="153" t="s">
        <v>358</v>
      </c>
      <c r="D239" s="154" t="s">
        <v>78</v>
      </c>
      <c r="E239" s="155">
        <v>50</v>
      </c>
      <c r="F239" s="155">
        <v>0</v>
      </c>
      <c r="G239" s="156">
        <f t="shared" si="24"/>
        <v>0</v>
      </c>
      <c r="O239" s="150">
        <v>2</v>
      </c>
      <c r="AA239" s="123">
        <v>12</v>
      </c>
      <c r="AB239" s="123">
        <v>0</v>
      </c>
      <c r="AC239" s="123">
        <v>218</v>
      </c>
      <c r="AZ239" s="123">
        <v>2</v>
      </c>
      <c r="BA239" s="123">
        <f t="shared" si="25"/>
        <v>0</v>
      </c>
      <c r="BB239" s="123">
        <f t="shared" si="26"/>
        <v>0</v>
      </c>
      <c r="BC239" s="123">
        <f t="shared" si="27"/>
        <v>0</v>
      </c>
      <c r="BD239" s="123">
        <f t="shared" si="28"/>
        <v>0</v>
      </c>
      <c r="BE239" s="123">
        <f t="shared" si="29"/>
        <v>0</v>
      </c>
      <c r="CZ239" s="123">
        <v>1.4500000000000001E-2</v>
      </c>
    </row>
    <row r="240" spans="1:104" x14ac:dyDescent="0.2">
      <c r="A240" s="151">
        <v>219</v>
      </c>
      <c r="B240" s="152" t="s">
        <v>359</v>
      </c>
      <c r="C240" s="153" t="s">
        <v>360</v>
      </c>
      <c r="D240" s="154"/>
      <c r="E240" s="155">
        <v>0</v>
      </c>
      <c r="F240" s="155">
        <v>0</v>
      </c>
      <c r="G240" s="156">
        <f t="shared" si="24"/>
        <v>0</v>
      </c>
      <c r="O240" s="150">
        <v>2</v>
      </c>
      <c r="AA240" s="123">
        <v>12</v>
      </c>
      <c r="AB240" s="123">
        <v>0</v>
      </c>
      <c r="AC240" s="123">
        <v>219</v>
      </c>
      <c r="AZ240" s="123">
        <v>2</v>
      </c>
      <c r="BA240" s="123">
        <f t="shared" si="25"/>
        <v>0</v>
      </c>
      <c r="BB240" s="123">
        <f t="shared" si="26"/>
        <v>0</v>
      </c>
      <c r="BC240" s="123">
        <f t="shared" si="27"/>
        <v>0</v>
      </c>
      <c r="BD240" s="123">
        <f t="shared" si="28"/>
        <v>0</v>
      </c>
      <c r="BE240" s="123">
        <f t="shared" si="29"/>
        <v>0</v>
      </c>
      <c r="CZ240" s="123">
        <v>0</v>
      </c>
    </row>
    <row r="241" spans="1:104" x14ac:dyDescent="0.2">
      <c r="A241" s="151">
        <v>220</v>
      </c>
      <c r="B241" s="152" t="s">
        <v>153</v>
      </c>
      <c r="C241" s="153" t="s">
        <v>361</v>
      </c>
      <c r="D241" s="154" t="s">
        <v>107</v>
      </c>
      <c r="E241" s="155">
        <v>5</v>
      </c>
      <c r="F241" s="155">
        <v>0</v>
      </c>
      <c r="G241" s="156">
        <f t="shared" si="24"/>
        <v>0</v>
      </c>
      <c r="O241" s="150">
        <v>2</v>
      </c>
      <c r="AA241" s="123">
        <v>12</v>
      </c>
      <c r="AB241" s="123">
        <v>0</v>
      </c>
      <c r="AC241" s="123">
        <v>220</v>
      </c>
      <c r="AZ241" s="123">
        <v>2</v>
      </c>
      <c r="BA241" s="123">
        <f t="shared" si="25"/>
        <v>0</v>
      </c>
      <c r="BB241" s="123">
        <f t="shared" si="26"/>
        <v>0</v>
      </c>
      <c r="BC241" s="123">
        <f t="shared" si="27"/>
        <v>0</v>
      </c>
      <c r="BD241" s="123">
        <f t="shared" si="28"/>
        <v>0</v>
      </c>
      <c r="BE241" s="123">
        <f t="shared" si="29"/>
        <v>0</v>
      </c>
      <c r="CZ241" s="123">
        <v>8.0000000000000007E-5</v>
      </c>
    </row>
    <row r="242" spans="1:104" x14ac:dyDescent="0.2">
      <c r="A242" s="151">
        <v>221</v>
      </c>
      <c r="B242" s="152" t="s">
        <v>177</v>
      </c>
      <c r="C242" s="153" t="s">
        <v>362</v>
      </c>
      <c r="D242" s="154" t="s">
        <v>139</v>
      </c>
      <c r="E242" s="155">
        <v>5.3</v>
      </c>
      <c r="F242" s="155">
        <v>0</v>
      </c>
      <c r="G242" s="156">
        <f t="shared" si="24"/>
        <v>0</v>
      </c>
      <c r="O242" s="150">
        <v>2</v>
      </c>
      <c r="AA242" s="123">
        <v>12</v>
      </c>
      <c r="AB242" s="123">
        <v>0</v>
      </c>
      <c r="AC242" s="123">
        <v>221</v>
      </c>
      <c r="AZ242" s="123">
        <v>2</v>
      </c>
      <c r="BA242" s="123">
        <f t="shared" si="25"/>
        <v>0</v>
      </c>
      <c r="BB242" s="123">
        <f t="shared" si="26"/>
        <v>0</v>
      </c>
      <c r="BC242" s="123">
        <f t="shared" si="27"/>
        <v>0</v>
      </c>
      <c r="BD242" s="123">
        <f t="shared" si="28"/>
        <v>0</v>
      </c>
      <c r="BE242" s="123">
        <f t="shared" si="29"/>
        <v>0</v>
      </c>
      <c r="CZ242" s="123">
        <v>1.6000000000000001E-4</v>
      </c>
    </row>
    <row r="243" spans="1:104" ht="22.5" x14ac:dyDescent="0.2">
      <c r="A243" s="151">
        <v>222</v>
      </c>
      <c r="B243" s="152" t="s">
        <v>167</v>
      </c>
      <c r="C243" s="153" t="s">
        <v>363</v>
      </c>
      <c r="D243" s="154" t="s">
        <v>139</v>
      </c>
      <c r="E243" s="155">
        <v>5.3</v>
      </c>
      <c r="F243" s="155">
        <v>0</v>
      </c>
      <c r="G243" s="156">
        <f t="shared" si="24"/>
        <v>0</v>
      </c>
      <c r="O243" s="150">
        <v>2</v>
      </c>
      <c r="AA243" s="123">
        <v>12</v>
      </c>
      <c r="AB243" s="123">
        <v>0</v>
      </c>
      <c r="AC243" s="123">
        <v>222</v>
      </c>
      <c r="AZ243" s="123">
        <v>2</v>
      </c>
      <c r="BA243" s="123">
        <f t="shared" si="25"/>
        <v>0</v>
      </c>
      <c r="BB243" s="123">
        <f t="shared" si="26"/>
        <v>0</v>
      </c>
      <c r="BC243" s="123">
        <f t="shared" si="27"/>
        <v>0</v>
      </c>
      <c r="BD243" s="123">
        <f t="shared" si="28"/>
        <v>0</v>
      </c>
      <c r="BE243" s="123">
        <f t="shared" si="29"/>
        <v>0</v>
      </c>
      <c r="CZ243" s="123">
        <v>3.6569999999999998E-2</v>
      </c>
    </row>
    <row r="244" spans="1:104" x14ac:dyDescent="0.2">
      <c r="A244" s="151">
        <v>223</v>
      </c>
      <c r="B244" s="152" t="s">
        <v>153</v>
      </c>
      <c r="C244" s="153" t="s">
        <v>364</v>
      </c>
      <c r="D244" s="154" t="s">
        <v>107</v>
      </c>
      <c r="E244" s="155">
        <v>5</v>
      </c>
      <c r="F244" s="155">
        <v>0</v>
      </c>
      <c r="G244" s="156">
        <f t="shared" si="24"/>
        <v>0</v>
      </c>
      <c r="O244" s="150">
        <v>2</v>
      </c>
      <c r="AA244" s="123">
        <v>12</v>
      </c>
      <c r="AB244" s="123">
        <v>0</v>
      </c>
      <c r="AC244" s="123">
        <v>223</v>
      </c>
      <c r="AZ244" s="123">
        <v>2</v>
      </c>
      <c r="BA244" s="123">
        <f t="shared" si="25"/>
        <v>0</v>
      </c>
      <c r="BB244" s="123">
        <f t="shared" si="26"/>
        <v>0</v>
      </c>
      <c r="BC244" s="123">
        <f t="shared" si="27"/>
        <v>0</v>
      </c>
      <c r="BD244" s="123">
        <f t="shared" si="28"/>
        <v>0</v>
      </c>
      <c r="BE244" s="123">
        <f t="shared" si="29"/>
        <v>0</v>
      </c>
      <c r="CZ244" s="123">
        <v>8.0000000000000007E-5</v>
      </c>
    </row>
    <row r="245" spans="1:104" x14ac:dyDescent="0.2">
      <c r="A245" s="151">
        <v>224</v>
      </c>
      <c r="B245" s="152" t="s">
        <v>158</v>
      </c>
      <c r="C245" s="153" t="s">
        <v>365</v>
      </c>
      <c r="D245" s="154" t="s">
        <v>139</v>
      </c>
      <c r="E245" s="155">
        <v>0.7</v>
      </c>
      <c r="F245" s="155">
        <v>0</v>
      </c>
      <c r="G245" s="156">
        <f t="shared" si="24"/>
        <v>0</v>
      </c>
      <c r="O245" s="150">
        <v>2</v>
      </c>
      <c r="AA245" s="123">
        <v>12</v>
      </c>
      <c r="AB245" s="123">
        <v>0</v>
      </c>
      <c r="AC245" s="123">
        <v>224</v>
      </c>
      <c r="AZ245" s="123">
        <v>2</v>
      </c>
      <c r="BA245" s="123">
        <f t="shared" si="25"/>
        <v>0</v>
      </c>
      <c r="BB245" s="123">
        <f t="shared" si="26"/>
        <v>0</v>
      </c>
      <c r="BC245" s="123">
        <f t="shared" si="27"/>
        <v>0</v>
      </c>
      <c r="BD245" s="123">
        <f t="shared" si="28"/>
        <v>0</v>
      </c>
      <c r="BE245" s="123">
        <f t="shared" si="29"/>
        <v>0</v>
      </c>
      <c r="CZ245" s="123">
        <v>1.6000000000000001E-4</v>
      </c>
    </row>
    <row r="246" spans="1:104" ht="22.5" x14ac:dyDescent="0.2">
      <c r="A246" s="151">
        <v>225</v>
      </c>
      <c r="B246" s="152" t="s">
        <v>155</v>
      </c>
      <c r="C246" s="153" t="s">
        <v>366</v>
      </c>
      <c r="D246" s="154" t="s">
        <v>139</v>
      </c>
      <c r="E246" s="155">
        <v>0.7</v>
      </c>
      <c r="F246" s="155">
        <v>0</v>
      </c>
      <c r="G246" s="156">
        <f t="shared" si="24"/>
        <v>0</v>
      </c>
      <c r="O246" s="150">
        <v>2</v>
      </c>
      <c r="AA246" s="123">
        <v>12</v>
      </c>
      <c r="AB246" s="123">
        <v>0</v>
      </c>
      <c r="AC246" s="123">
        <v>225</v>
      </c>
      <c r="AZ246" s="123">
        <v>2</v>
      </c>
      <c r="BA246" s="123">
        <f t="shared" si="25"/>
        <v>0</v>
      </c>
      <c r="BB246" s="123">
        <f t="shared" si="26"/>
        <v>0</v>
      </c>
      <c r="BC246" s="123">
        <f t="shared" si="27"/>
        <v>0</v>
      </c>
      <c r="BD246" s="123">
        <f t="shared" si="28"/>
        <v>0</v>
      </c>
      <c r="BE246" s="123">
        <f t="shared" si="29"/>
        <v>0</v>
      </c>
      <c r="CZ246" s="123">
        <v>2.1569999999999999E-2</v>
      </c>
    </row>
    <row r="247" spans="1:104" x14ac:dyDescent="0.2">
      <c r="A247" s="151">
        <v>226</v>
      </c>
      <c r="B247" s="152" t="s">
        <v>153</v>
      </c>
      <c r="C247" s="153" t="s">
        <v>367</v>
      </c>
      <c r="D247" s="154" t="s">
        <v>107</v>
      </c>
      <c r="E247" s="155">
        <v>5</v>
      </c>
      <c r="F247" s="155">
        <v>0</v>
      </c>
      <c r="G247" s="156">
        <f t="shared" si="24"/>
        <v>0</v>
      </c>
      <c r="O247" s="150">
        <v>2</v>
      </c>
      <c r="AA247" s="123">
        <v>12</v>
      </c>
      <c r="AB247" s="123">
        <v>0</v>
      </c>
      <c r="AC247" s="123">
        <v>226</v>
      </c>
      <c r="AZ247" s="123">
        <v>2</v>
      </c>
      <c r="BA247" s="123">
        <f t="shared" si="25"/>
        <v>0</v>
      </c>
      <c r="BB247" s="123">
        <f t="shared" si="26"/>
        <v>0</v>
      </c>
      <c r="BC247" s="123">
        <f t="shared" si="27"/>
        <v>0</v>
      </c>
      <c r="BD247" s="123">
        <f t="shared" si="28"/>
        <v>0</v>
      </c>
      <c r="BE247" s="123">
        <f t="shared" si="29"/>
        <v>0</v>
      </c>
      <c r="CZ247" s="123">
        <v>8.0000000000000007E-5</v>
      </c>
    </row>
    <row r="248" spans="1:104" x14ac:dyDescent="0.2">
      <c r="A248" s="151">
        <v>227</v>
      </c>
      <c r="B248" s="152" t="s">
        <v>177</v>
      </c>
      <c r="C248" s="153" t="s">
        <v>368</v>
      </c>
      <c r="D248" s="154" t="s">
        <v>139</v>
      </c>
      <c r="E248" s="155">
        <v>3.25</v>
      </c>
      <c r="F248" s="155">
        <v>0</v>
      </c>
      <c r="G248" s="156">
        <f t="shared" si="24"/>
        <v>0</v>
      </c>
      <c r="O248" s="150">
        <v>2</v>
      </c>
      <c r="AA248" s="123">
        <v>12</v>
      </c>
      <c r="AB248" s="123">
        <v>0</v>
      </c>
      <c r="AC248" s="123">
        <v>227</v>
      </c>
      <c r="AZ248" s="123">
        <v>2</v>
      </c>
      <c r="BA248" s="123">
        <f t="shared" si="25"/>
        <v>0</v>
      </c>
      <c r="BB248" s="123">
        <f t="shared" si="26"/>
        <v>0</v>
      </c>
      <c r="BC248" s="123">
        <f t="shared" si="27"/>
        <v>0</v>
      </c>
      <c r="BD248" s="123">
        <f t="shared" si="28"/>
        <v>0</v>
      </c>
      <c r="BE248" s="123">
        <f t="shared" si="29"/>
        <v>0</v>
      </c>
      <c r="CZ248" s="123">
        <v>1.6000000000000001E-4</v>
      </c>
    </row>
    <row r="249" spans="1:104" ht="22.5" x14ac:dyDescent="0.2">
      <c r="A249" s="151">
        <v>228</v>
      </c>
      <c r="B249" s="152" t="s">
        <v>167</v>
      </c>
      <c r="C249" s="153" t="s">
        <v>369</v>
      </c>
      <c r="D249" s="154" t="s">
        <v>139</v>
      </c>
      <c r="E249" s="155">
        <v>3.25</v>
      </c>
      <c r="F249" s="155">
        <v>0</v>
      </c>
      <c r="G249" s="156">
        <f t="shared" si="24"/>
        <v>0</v>
      </c>
      <c r="O249" s="150">
        <v>2</v>
      </c>
      <c r="AA249" s="123">
        <v>12</v>
      </c>
      <c r="AB249" s="123">
        <v>0</v>
      </c>
      <c r="AC249" s="123">
        <v>228</v>
      </c>
      <c r="AZ249" s="123">
        <v>2</v>
      </c>
      <c r="BA249" s="123">
        <f t="shared" si="25"/>
        <v>0</v>
      </c>
      <c r="BB249" s="123">
        <f t="shared" si="26"/>
        <v>0</v>
      </c>
      <c r="BC249" s="123">
        <f t="shared" si="27"/>
        <v>0</v>
      </c>
      <c r="BD249" s="123">
        <f t="shared" si="28"/>
        <v>0</v>
      </c>
      <c r="BE249" s="123">
        <f t="shared" si="29"/>
        <v>0</v>
      </c>
      <c r="CZ249" s="123">
        <v>3.6569999999999998E-2</v>
      </c>
    </row>
    <row r="250" spans="1:104" x14ac:dyDescent="0.2">
      <c r="A250" s="151">
        <v>229</v>
      </c>
      <c r="B250" s="152" t="s">
        <v>153</v>
      </c>
      <c r="C250" s="153" t="s">
        <v>370</v>
      </c>
      <c r="D250" s="154" t="s">
        <v>107</v>
      </c>
      <c r="E250" s="155">
        <v>5</v>
      </c>
      <c r="F250" s="155">
        <v>0</v>
      </c>
      <c r="G250" s="156">
        <f t="shared" si="24"/>
        <v>0</v>
      </c>
      <c r="O250" s="150">
        <v>2</v>
      </c>
      <c r="AA250" s="123">
        <v>12</v>
      </c>
      <c r="AB250" s="123">
        <v>0</v>
      </c>
      <c r="AC250" s="123">
        <v>229</v>
      </c>
      <c r="AZ250" s="123">
        <v>2</v>
      </c>
      <c r="BA250" s="123">
        <f t="shared" si="25"/>
        <v>0</v>
      </c>
      <c r="BB250" s="123">
        <f t="shared" si="26"/>
        <v>0</v>
      </c>
      <c r="BC250" s="123">
        <f t="shared" si="27"/>
        <v>0</v>
      </c>
      <c r="BD250" s="123">
        <f t="shared" si="28"/>
        <v>0</v>
      </c>
      <c r="BE250" s="123">
        <f t="shared" si="29"/>
        <v>0</v>
      </c>
      <c r="CZ250" s="123">
        <v>8.0000000000000007E-5</v>
      </c>
    </row>
    <row r="251" spans="1:104" x14ac:dyDescent="0.2">
      <c r="A251" s="151">
        <v>230</v>
      </c>
      <c r="B251" s="152" t="s">
        <v>158</v>
      </c>
      <c r="C251" s="153" t="s">
        <v>371</v>
      </c>
      <c r="D251" s="154" t="s">
        <v>139</v>
      </c>
      <c r="E251" s="155">
        <v>1.3</v>
      </c>
      <c r="F251" s="155">
        <v>0</v>
      </c>
      <c r="G251" s="156">
        <f t="shared" si="24"/>
        <v>0</v>
      </c>
      <c r="O251" s="150">
        <v>2</v>
      </c>
      <c r="AA251" s="123">
        <v>12</v>
      </c>
      <c r="AB251" s="123">
        <v>0</v>
      </c>
      <c r="AC251" s="123">
        <v>230</v>
      </c>
      <c r="AZ251" s="123">
        <v>2</v>
      </c>
      <c r="BA251" s="123">
        <f t="shared" si="25"/>
        <v>0</v>
      </c>
      <c r="BB251" s="123">
        <f t="shared" si="26"/>
        <v>0</v>
      </c>
      <c r="BC251" s="123">
        <f t="shared" si="27"/>
        <v>0</v>
      </c>
      <c r="BD251" s="123">
        <f t="shared" si="28"/>
        <v>0</v>
      </c>
      <c r="BE251" s="123">
        <f t="shared" si="29"/>
        <v>0</v>
      </c>
      <c r="CZ251" s="123">
        <v>1.6000000000000001E-4</v>
      </c>
    </row>
    <row r="252" spans="1:104" ht="22.5" x14ac:dyDescent="0.2">
      <c r="A252" s="151">
        <v>231</v>
      </c>
      <c r="B252" s="152" t="s">
        <v>155</v>
      </c>
      <c r="C252" s="153" t="s">
        <v>372</v>
      </c>
      <c r="D252" s="154" t="s">
        <v>139</v>
      </c>
      <c r="E252" s="155">
        <v>1.3</v>
      </c>
      <c r="F252" s="155">
        <v>0</v>
      </c>
      <c r="G252" s="156">
        <f t="shared" si="24"/>
        <v>0</v>
      </c>
      <c r="O252" s="150">
        <v>2</v>
      </c>
      <c r="AA252" s="123">
        <v>12</v>
      </c>
      <c r="AB252" s="123">
        <v>0</v>
      </c>
      <c r="AC252" s="123">
        <v>231</v>
      </c>
      <c r="AZ252" s="123">
        <v>2</v>
      </c>
      <c r="BA252" s="123">
        <f t="shared" si="25"/>
        <v>0</v>
      </c>
      <c r="BB252" s="123">
        <f t="shared" si="26"/>
        <v>0</v>
      </c>
      <c r="BC252" s="123">
        <f t="shared" si="27"/>
        <v>0</v>
      </c>
      <c r="BD252" s="123">
        <f t="shared" si="28"/>
        <v>0</v>
      </c>
      <c r="BE252" s="123">
        <f t="shared" si="29"/>
        <v>0</v>
      </c>
      <c r="CZ252" s="123">
        <v>2.1569999999999999E-2</v>
      </c>
    </row>
    <row r="253" spans="1:104" x14ac:dyDescent="0.2">
      <c r="A253" s="151">
        <v>232</v>
      </c>
      <c r="B253" s="152" t="s">
        <v>276</v>
      </c>
      <c r="C253" s="153" t="s">
        <v>373</v>
      </c>
      <c r="D253" s="154" t="s">
        <v>107</v>
      </c>
      <c r="E253" s="155">
        <v>5</v>
      </c>
      <c r="F253" s="155">
        <v>0</v>
      </c>
      <c r="G253" s="156">
        <f t="shared" si="24"/>
        <v>0</v>
      </c>
      <c r="O253" s="150">
        <v>2</v>
      </c>
      <c r="AA253" s="123">
        <v>12</v>
      </c>
      <c r="AB253" s="123">
        <v>0</v>
      </c>
      <c r="AC253" s="123">
        <v>232</v>
      </c>
      <c r="AZ253" s="123">
        <v>2</v>
      </c>
      <c r="BA253" s="123">
        <f t="shared" si="25"/>
        <v>0</v>
      </c>
      <c r="BB253" s="123">
        <f t="shared" si="26"/>
        <v>0</v>
      </c>
      <c r="BC253" s="123">
        <f t="shared" si="27"/>
        <v>0</v>
      </c>
      <c r="BD253" s="123">
        <f t="shared" si="28"/>
        <v>0</v>
      </c>
      <c r="BE253" s="123">
        <f t="shared" si="29"/>
        <v>0</v>
      </c>
      <c r="CZ253" s="123">
        <v>1.2E-4</v>
      </c>
    </row>
    <row r="254" spans="1:104" x14ac:dyDescent="0.2">
      <c r="A254" s="151">
        <v>233</v>
      </c>
      <c r="B254" s="152" t="s">
        <v>182</v>
      </c>
      <c r="C254" s="153" t="s">
        <v>374</v>
      </c>
      <c r="D254" s="154" t="s">
        <v>139</v>
      </c>
      <c r="E254" s="155">
        <v>3.5</v>
      </c>
      <c r="F254" s="155">
        <v>0</v>
      </c>
      <c r="G254" s="156">
        <f t="shared" si="24"/>
        <v>0</v>
      </c>
      <c r="O254" s="150">
        <v>2</v>
      </c>
      <c r="AA254" s="123">
        <v>12</v>
      </c>
      <c r="AB254" s="123">
        <v>0</v>
      </c>
      <c r="AC254" s="123">
        <v>233</v>
      </c>
      <c r="AZ254" s="123">
        <v>2</v>
      </c>
      <c r="BA254" s="123">
        <f t="shared" si="25"/>
        <v>0</v>
      </c>
      <c r="BB254" s="123">
        <f t="shared" si="26"/>
        <v>0</v>
      </c>
      <c r="BC254" s="123">
        <f t="shared" si="27"/>
        <v>0</v>
      </c>
      <c r="BD254" s="123">
        <f t="shared" si="28"/>
        <v>0</v>
      </c>
      <c r="BE254" s="123">
        <f t="shared" si="29"/>
        <v>0</v>
      </c>
      <c r="CZ254" s="123">
        <v>1.6000000000000001E-4</v>
      </c>
    </row>
    <row r="255" spans="1:104" ht="22.5" x14ac:dyDescent="0.2">
      <c r="A255" s="151">
        <v>234</v>
      </c>
      <c r="B255" s="152" t="s">
        <v>160</v>
      </c>
      <c r="C255" s="153" t="s">
        <v>375</v>
      </c>
      <c r="D255" s="154" t="s">
        <v>139</v>
      </c>
      <c r="E255" s="155">
        <v>3.5</v>
      </c>
      <c r="F255" s="155">
        <v>0</v>
      </c>
      <c r="G255" s="156">
        <f t="shared" si="24"/>
        <v>0</v>
      </c>
      <c r="O255" s="150">
        <v>2</v>
      </c>
      <c r="AA255" s="123">
        <v>12</v>
      </c>
      <c r="AB255" s="123">
        <v>0</v>
      </c>
      <c r="AC255" s="123">
        <v>234</v>
      </c>
      <c r="AZ255" s="123">
        <v>2</v>
      </c>
      <c r="BA255" s="123">
        <f t="shared" si="25"/>
        <v>0</v>
      </c>
      <c r="BB255" s="123">
        <f t="shared" si="26"/>
        <v>0</v>
      </c>
      <c r="BC255" s="123">
        <f t="shared" si="27"/>
        <v>0</v>
      </c>
      <c r="BD255" s="123">
        <f t="shared" si="28"/>
        <v>0</v>
      </c>
      <c r="BE255" s="123">
        <f t="shared" si="29"/>
        <v>0</v>
      </c>
      <c r="CZ255" s="123">
        <v>2.75E-2</v>
      </c>
    </row>
    <row r="256" spans="1:104" x14ac:dyDescent="0.2">
      <c r="A256" s="151">
        <v>235</v>
      </c>
      <c r="B256" s="152" t="s">
        <v>153</v>
      </c>
      <c r="C256" s="153" t="s">
        <v>376</v>
      </c>
      <c r="D256" s="154" t="s">
        <v>107</v>
      </c>
      <c r="E256" s="155">
        <v>5</v>
      </c>
      <c r="F256" s="155">
        <v>0</v>
      </c>
      <c r="G256" s="156">
        <f t="shared" si="24"/>
        <v>0</v>
      </c>
      <c r="O256" s="150">
        <v>2</v>
      </c>
      <c r="AA256" s="123">
        <v>12</v>
      </c>
      <c r="AB256" s="123">
        <v>0</v>
      </c>
      <c r="AC256" s="123">
        <v>235</v>
      </c>
      <c r="AZ256" s="123">
        <v>2</v>
      </c>
      <c r="BA256" s="123">
        <f t="shared" si="25"/>
        <v>0</v>
      </c>
      <c r="BB256" s="123">
        <f t="shared" si="26"/>
        <v>0</v>
      </c>
      <c r="BC256" s="123">
        <f t="shared" si="27"/>
        <v>0</v>
      </c>
      <c r="BD256" s="123">
        <f t="shared" si="28"/>
        <v>0</v>
      </c>
      <c r="BE256" s="123">
        <f t="shared" si="29"/>
        <v>0</v>
      </c>
      <c r="CZ256" s="123">
        <v>8.0000000000000007E-5</v>
      </c>
    </row>
    <row r="257" spans="1:104" x14ac:dyDescent="0.2">
      <c r="A257" s="151">
        <v>236</v>
      </c>
      <c r="B257" s="152" t="s">
        <v>261</v>
      </c>
      <c r="C257" s="153" t="s">
        <v>377</v>
      </c>
      <c r="D257" s="154" t="s">
        <v>139</v>
      </c>
      <c r="E257" s="155">
        <v>2.2999999999999998</v>
      </c>
      <c r="F257" s="155">
        <v>0</v>
      </c>
      <c r="G257" s="156">
        <f t="shared" si="24"/>
        <v>0</v>
      </c>
      <c r="O257" s="150">
        <v>2</v>
      </c>
      <c r="AA257" s="123">
        <v>12</v>
      </c>
      <c r="AB257" s="123">
        <v>0</v>
      </c>
      <c r="AC257" s="123">
        <v>236</v>
      </c>
      <c r="AZ257" s="123">
        <v>2</v>
      </c>
      <c r="BA257" s="123">
        <f t="shared" si="25"/>
        <v>0</v>
      </c>
      <c r="BB257" s="123">
        <f t="shared" si="26"/>
        <v>0</v>
      </c>
      <c r="BC257" s="123">
        <f t="shared" si="27"/>
        <v>0</v>
      </c>
      <c r="BD257" s="123">
        <f t="shared" si="28"/>
        <v>0</v>
      </c>
      <c r="BE257" s="123">
        <f t="shared" si="29"/>
        <v>0</v>
      </c>
      <c r="CZ257" s="123">
        <v>1.6000000000000001E-4</v>
      </c>
    </row>
    <row r="258" spans="1:104" ht="22.5" x14ac:dyDescent="0.2">
      <c r="A258" s="151">
        <v>237</v>
      </c>
      <c r="B258" s="152" t="s">
        <v>155</v>
      </c>
      <c r="C258" s="153" t="s">
        <v>378</v>
      </c>
      <c r="D258" s="154" t="s">
        <v>139</v>
      </c>
      <c r="E258" s="155">
        <v>2.2999999999999998</v>
      </c>
      <c r="F258" s="155">
        <v>0</v>
      </c>
      <c r="G258" s="156">
        <f t="shared" si="24"/>
        <v>0</v>
      </c>
      <c r="O258" s="150">
        <v>2</v>
      </c>
      <c r="AA258" s="123">
        <v>12</v>
      </c>
      <c r="AB258" s="123">
        <v>0</v>
      </c>
      <c r="AC258" s="123">
        <v>237</v>
      </c>
      <c r="AZ258" s="123">
        <v>2</v>
      </c>
      <c r="BA258" s="123">
        <f t="shared" si="25"/>
        <v>0</v>
      </c>
      <c r="BB258" s="123">
        <f t="shared" si="26"/>
        <v>0</v>
      </c>
      <c r="BC258" s="123">
        <f t="shared" si="27"/>
        <v>0</v>
      </c>
      <c r="BD258" s="123">
        <f t="shared" si="28"/>
        <v>0</v>
      </c>
      <c r="BE258" s="123">
        <f t="shared" si="29"/>
        <v>0</v>
      </c>
      <c r="CZ258" s="123">
        <v>2.1569999999999999E-2</v>
      </c>
    </row>
    <row r="259" spans="1:104" x14ac:dyDescent="0.2">
      <c r="A259" s="151">
        <v>238</v>
      </c>
      <c r="B259" s="152" t="s">
        <v>153</v>
      </c>
      <c r="C259" s="153" t="s">
        <v>379</v>
      </c>
      <c r="D259" s="154" t="s">
        <v>107</v>
      </c>
      <c r="E259" s="155">
        <v>5</v>
      </c>
      <c r="F259" s="155">
        <v>0</v>
      </c>
      <c r="G259" s="156">
        <f t="shared" si="24"/>
        <v>0</v>
      </c>
      <c r="O259" s="150">
        <v>2</v>
      </c>
      <c r="AA259" s="123">
        <v>12</v>
      </c>
      <c r="AB259" s="123">
        <v>0</v>
      </c>
      <c r="AC259" s="123">
        <v>238</v>
      </c>
      <c r="AZ259" s="123">
        <v>2</v>
      </c>
      <c r="BA259" s="123">
        <f t="shared" si="25"/>
        <v>0</v>
      </c>
      <c r="BB259" s="123">
        <f t="shared" si="26"/>
        <v>0</v>
      </c>
      <c r="BC259" s="123">
        <f t="shared" si="27"/>
        <v>0</v>
      </c>
      <c r="BD259" s="123">
        <f t="shared" si="28"/>
        <v>0</v>
      </c>
      <c r="BE259" s="123">
        <f t="shared" si="29"/>
        <v>0</v>
      </c>
      <c r="CZ259" s="123">
        <v>8.0000000000000007E-5</v>
      </c>
    </row>
    <row r="260" spans="1:104" x14ac:dyDescent="0.2">
      <c r="A260" s="151">
        <v>239</v>
      </c>
      <c r="B260" s="152" t="s">
        <v>173</v>
      </c>
      <c r="C260" s="153" t="s">
        <v>380</v>
      </c>
      <c r="D260" s="154" t="s">
        <v>139</v>
      </c>
      <c r="E260" s="155">
        <v>1.3</v>
      </c>
      <c r="F260" s="155">
        <v>0</v>
      </c>
      <c r="G260" s="156">
        <f t="shared" si="24"/>
        <v>0</v>
      </c>
      <c r="O260" s="150">
        <v>2</v>
      </c>
      <c r="AA260" s="123">
        <v>12</v>
      </c>
      <c r="AB260" s="123">
        <v>0</v>
      </c>
      <c r="AC260" s="123">
        <v>239</v>
      </c>
      <c r="AZ260" s="123">
        <v>2</v>
      </c>
      <c r="BA260" s="123">
        <f t="shared" si="25"/>
        <v>0</v>
      </c>
      <c r="BB260" s="123">
        <f t="shared" si="26"/>
        <v>0</v>
      </c>
      <c r="BC260" s="123">
        <f t="shared" si="27"/>
        <v>0</v>
      </c>
      <c r="BD260" s="123">
        <f t="shared" si="28"/>
        <v>0</v>
      </c>
      <c r="BE260" s="123">
        <f t="shared" si="29"/>
        <v>0</v>
      </c>
      <c r="CZ260" s="123">
        <v>1.6000000000000001E-4</v>
      </c>
    </row>
    <row r="261" spans="1:104" ht="22.5" x14ac:dyDescent="0.2">
      <c r="A261" s="151">
        <v>240</v>
      </c>
      <c r="B261" s="152" t="s">
        <v>167</v>
      </c>
      <c r="C261" s="153" t="s">
        <v>381</v>
      </c>
      <c r="D261" s="154" t="s">
        <v>139</v>
      </c>
      <c r="E261" s="155">
        <v>1.3</v>
      </c>
      <c r="F261" s="155">
        <v>0</v>
      </c>
      <c r="G261" s="156">
        <f t="shared" si="24"/>
        <v>0</v>
      </c>
      <c r="O261" s="150">
        <v>2</v>
      </c>
      <c r="AA261" s="123">
        <v>12</v>
      </c>
      <c r="AB261" s="123">
        <v>0</v>
      </c>
      <c r="AC261" s="123">
        <v>240</v>
      </c>
      <c r="AZ261" s="123">
        <v>2</v>
      </c>
      <c r="BA261" s="123">
        <f t="shared" si="25"/>
        <v>0</v>
      </c>
      <c r="BB261" s="123">
        <f t="shared" si="26"/>
        <v>0</v>
      </c>
      <c r="BC261" s="123">
        <f t="shared" si="27"/>
        <v>0</v>
      </c>
      <c r="BD261" s="123">
        <f t="shared" si="28"/>
        <v>0</v>
      </c>
      <c r="BE261" s="123">
        <f t="shared" si="29"/>
        <v>0</v>
      </c>
      <c r="CZ261" s="123">
        <v>3.6569999999999998E-2</v>
      </c>
    </row>
    <row r="262" spans="1:104" x14ac:dyDescent="0.2">
      <c r="A262" s="151">
        <v>241</v>
      </c>
      <c r="B262" s="152" t="s">
        <v>153</v>
      </c>
      <c r="C262" s="153" t="s">
        <v>382</v>
      </c>
      <c r="D262" s="154" t="s">
        <v>107</v>
      </c>
      <c r="E262" s="155">
        <v>5</v>
      </c>
      <c r="F262" s="155">
        <v>0</v>
      </c>
      <c r="G262" s="156">
        <f t="shared" si="24"/>
        <v>0</v>
      </c>
      <c r="O262" s="150">
        <v>2</v>
      </c>
      <c r="AA262" s="123">
        <v>12</v>
      </c>
      <c r="AB262" s="123">
        <v>0</v>
      </c>
      <c r="AC262" s="123">
        <v>241</v>
      </c>
      <c r="AZ262" s="123">
        <v>2</v>
      </c>
      <c r="BA262" s="123">
        <f t="shared" si="25"/>
        <v>0</v>
      </c>
      <c r="BB262" s="123">
        <f t="shared" si="26"/>
        <v>0</v>
      </c>
      <c r="BC262" s="123">
        <f t="shared" si="27"/>
        <v>0</v>
      </c>
      <c r="BD262" s="123">
        <f t="shared" si="28"/>
        <v>0</v>
      </c>
      <c r="BE262" s="123">
        <f t="shared" si="29"/>
        <v>0</v>
      </c>
      <c r="CZ262" s="123">
        <v>8.0000000000000007E-5</v>
      </c>
    </row>
    <row r="263" spans="1:104" x14ac:dyDescent="0.2">
      <c r="A263" s="151">
        <v>242</v>
      </c>
      <c r="B263" s="152" t="s">
        <v>158</v>
      </c>
      <c r="C263" s="153" t="s">
        <v>383</v>
      </c>
      <c r="D263" s="154" t="s">
        <v>139</v>
      </c>
      <c r="E263" s="155">
        <v>1.3</v>
      </c>
      <c r="F263" s="155">
        <v>0</v>
      </c>
      <c r="G263" s="156">
        <f t="shared" si="24"/>
        <v>0</v>
      </c>
      <c r="O263" s="150">
        <v>2</v>
      </c>
      <c r="AA263" s="123">
        <v>12</v>
      </c>
      <c r="AB263" s="123">
        <v>0</v>
      </c>
      <c r="AC263" s="123">
        <v>242</v>
      </c>
      <c r="AZ263" s="123">
        <v>2</v>
      </c>
      <c r="BA263" s="123">
        <f t="shared" si="25"/>
        <v>0</v>
      </c>
      <c r="BB263" s="123">
        <f t="shared" si="26"/>
        <v>0</v>
      </c>
      <c r="BC263" s="123">
        <f t="shared" si="27"/>
        <v>0</v>
      </c>
      <c r="BD263" s="123">
        <f t="shared" si="28"/>
        <v>0</v>
      </c>
      <c r="BE263" s="123">
        <f t="shared" si="29"/>
        <v>0</v>
      </c>
      <c r="CZ263" s="123">
        <v>1.6000000000000001E-4</v>
      </c>
    </row>
    <row r="264" spans="1:104" ht="22.5" x14ac:dyDescent="0.2">
      <c r="A264" s="151">
        <v>243</v>
      </c>
      <c r="B264" s="152" t="s">
        <v>155</v>
      </c>
      <c r="C264" s="153" t="s">
        <v>384</v>
      </c>
      <c r="D264" s="154" t="s">
        <v>139</v>
      </c>
      <c r="E264" s="155">
        <v>1.3</v>
      </c>
      <c r="F264" s="155">
        <v>0</v>
      </c>
      <c r="G264" s="156">
        <f t="shared" si="24"/>
        <v>0</v>
      </c>
      <c r="O264" s="150">
        <v>2</v>
      </c>
      <c r="AA264" s="123">
        <v>12</v>
      </c>
      <c r="AB264" s="123">
        <v>0</v>
      </c>
      <c r="AC264" s="123">
        <v>243</v>
      </c>
      <c r="AZ264" s="123">
        <v>2</v>
      </c>
      <c r="BA264" s="123">
        <f t="shared" si="25"/>
        <v>0</v>
      </c>
      <c r="BB264" s="123">
        <f t="shared" si="26"/>
        <v>0</v>
      </c>
      <c r="BC264" s="123">
        <f t="shared" si="27"/>
        <v>0</v>
      </c>
      <c r="BD264" s="123">
        <f t="shared" si="28"/>
        <v>0</v>
      </c>
      <c r="BE264" s="123">
        <f t="shared" si="29"/>
        <v>0</v>
      </c>
      <c r="CZ264" s="123">
        <v>2.1569999999999999E-2</v>
      </c>
    </row>
    <row r="265" spans="1:104" x14ac:dyDescent="0.2">
      <c r="A265" s="151">
        <v>244</v>
      </c>
      <c r="B265" s="152" t="s">
        <v>153</v>
      </c>
      <c r="C265" s="153" t="s">
        <v>385</v>
      </c>
      <c r="D265" s="154" t="s">
        <v>107</v>
      </c>
      <c r="E265" s="155">
        <v>5</v>
      </c>
      <c r="F265" s="155">
        <v>0</v>
      </c>
      <c r="G265" s="156">
        <f t="shared" si="24"/>
        <v>0</v>
      </c>
      <c r="O265" s="150">
        <v>2</v>
      </c>
      <c r="AA265" s="123">
        <v>12</v>
      </c>
      <c r="AB265" s="123">
        <v>0</v>
      </c>
      <c r="AC265" s="123">
        <v>244</v>
      </c>
      <c r="AZ265" s="123">
        <v>2</v>
      </c>
      <c r="BA265" s="123">
        <f t="shared" si="25"/>
        <v>0</v>
      </c>
      <c r="BB265" s="123">
        <f t="shared" si="26"/>
        <v>0</v>
      </c>
      <c r="BC265" s="123">
        <f t="shared" si="27"/>
        <v>0</v>
      </c>
      <c r="BD265" s="123">
        <f t="shared" si="28"/>
        <v>0</v>
      </c>
      <c r="BE265" s="123">
        <f t="shared" si="29"/>
        <v>0</v>
      </c>
      <c r="CZ265" s="123">
        <v>8.0000000000000007E-5</v>
      </c>
    </row>
    <row r="266" spans="1:104" x14ac:dyDescent="0.2">
      <c r="A266" s="151">
        <v>245</v>
      </c>
      <c r="B266" s="152" t="s">
        <v>158</v>
      </c>
      <c r="C266" s="153" t="s">
        <v>386</v>
      </c>
      <c r="D266" s="154" t="s">
        <v>139</v>
      </c>
      <c r="E266" s="155">
        <v>0.6</v>
      </c>
      <c r="F266" s="155">
        <v>0</v>
      </c>
      <c r="G266" s="156">
        <f t="shared" si="24"/>
        <v>0</v>
      </c>
      <c r="O266" s="150">
        <v>2</v>
      </c>
      <c r="AA266" s="123">
        <v>12</v>
      </c>
      <c r="AB266" s="123">
        <v>0</v>
      </c>
      <c r="AC266" s="123">
        <v>245</v>
      </c>
      <c r="AZ266" s="123">
        <v>2</v>
      </c>
      <c r="BA266" s="123">
        <f t="shared" si="25"/>
        <v>0</v>
      </c>
      <c r="BB266" s="123">
        <f t="shared" si="26"/>
        <v>0</v>
      </c>
      <c r="BC266" s="123">
        <f t="shared" si="27"/>
        <v>0</v>
      </c>
      <c r="BD266" s="123">
        <f t="shared" si="28"/>
        <v>0</v>
      </c>
      <c r="BE266" s="123">
        <f t="shared" si="29"/>
        <v>0</v>
      </c>
      <c r="CZ266" s="123">
        <v>1.6000000000000001E-4</v>
      </c>
    </row>
    <row r="267" spans="1:104" ht="22.5" x14ac:dyDescent="0.2">
      <c r="A267" s="151">
        <v>246</v>
      </c>
      <c r="B267" s="152" t="s">
        <v>155</v>
      </c>
      <c r="C267" s="153" t="s">
        <v>387</v>
      </c>
      <c r="D267" s="154" t="s">
        <v>139</v>
      </c>
      <c r="E267" s="155">
        <v>0.6</v>
      </c>
      <c r="F267" s="155">
        <v>0</v>
      </c>
      <c r="G267" s="156">
        <f t="shared" si="24"/>
        <v>0</v>
      </c>
      <c r="O267" s="150">
        <v>2</v>
      </c>
      <c r="AA267" s="123">
        <v>12</v>
      </c>
      <c r="AB267" s="123">
        <v>0</v>
      </c>
      <c r="AC267" s="123">
        <v>246</v>
      </c>
      <c r="AZ267" s="123">
        <v>2</v>
      </c>
      <c r="BA267" s="123">
        <f t="shared" si="25"/>
        <v>0</v>
      </c>
      <c r="BB267" s="123">
        <f t="shared" si="26"/>
        <v>0</v>
      </c>
      <c r="BC267" s="123">
        <f t="shared" si="27"/>
        <v>0</v>
      </c>
      <c r="BD267" s="123">
        <f t="shared" si="28"/>
        <v>0</v>
      </c>
      <c r="BE267" s="123">
        <f t="shared" si="29"/>
        <v>0</v>
      </c>
      <c r="CZ267" s="123">
        <v>2.1569999999999999E-2</v>
      </c>
    </row>
    <row r="268" spans="1:104" x14ac:dyDescent="0.2">
      <c r="A268" s="151">
        <v>247</v>
      </c>
      <c r="B268" s="152" t="s">
        <v>153</v>
      </c>
      <c r="C268" s="153" t="s">
        <v>388</v>
      </c>
      <c r="D268" s="154" t="s">
        <v>107</v>
      </c>
      <c r="E268" s="155">
        <v>5</v>
      </c>
      <c r="F268" s="155">
        <v>0</v>
      </c>
      <c r="G268" s="156">
        <f t="shared" si="24"/>
        <v>0</v>
      </c>
      <c r="O268" s="150">
        <v>2</v>
      </c>
      <c r="AA268" s="123">
        <v>12</v>
      </c>
      <c r="AB268" s="123">
        <v>0</v>
      </c>
      <c r="AC268" s="123">
        <v>247</v>
      </c>
      <c r="AZ268" s="123">
        <v>2</v>
      </c>
      <c r="BA268" s="123">
        <f t="shared" si="25"/>
        <v>0</v>
      </c>
      <c r="BB268" s="123">
        <f t="shared" si="26"/>
        <v>0</v>
      </c>
      <c r="BC268" s="123">
        <f t="shared" si="27"/>
        <v>0</v>
      </c>
      <c r="BD268" s="123">
        <f t="shared" si="28"/>
        <v>0</v>
      </c>
      <c r="BE268" s="123">
        <f t="shared" si="29"/>
        <v>0</v>
      </c>
      <c r="CZ268" s="123">
        <v>8.0000000000000007E-5</v>
      </c>
    </row>
    <row r="269" spans="1:104" x14ac:dyDescent="0.2">
      <c r="A269" s="151">
        <v>248</v>
      </c>
      <c r="B269" s="152" t="s">
        <v>177</v>
      </c>
      <c r="C269" s="153" t="s">
        <v>389</v>
      </c>
      <c r="D269" s="154" t="s">
        <v>139</v>
      </c>
      <c r="E269" s="155">
        <v>1.65</v>
      </c>
      <c r="F269" s="155">
        <v>0</v>
      </c>
      <c r="G269" s="156">
        <f t="shared" si="24"/>
        <v>0</v>
      </c>
      <c r="O269" s="150">
        <v>2</v>
      </c>
      <c r="AA269" s="123">
        <v>12</v>
      </c>
      <c r="AB269" s="123">
        <v>0</v>
      </c>
      <c r="AC269" s="123">
        <v>248</v>
      </c>
      <c r="AZ269" s="123">
        <v>2</v>
      </c>
      <c r="BA269" s="123">
        <f t="shared" si="25"/>
        <v>0</v>
      </c>
      <c r="BB269" s="123">
        <f t="shared" si="26"/>
        <v>0</v>
      </c>
      <c r="BC269" s="123">
        <f t="shared" si="27"/>
        <v>0</v>
      </c>
      <c r="BD269" s="123">
        <f t="shared" si="28"/>
        <v>0</v>
      </c>
      <c r="BE269" s="123">
        <f t="shared" si="29"/>
        <v>0</v>
      </c>
      <c r="CZ269" s="123">
        <v>1.6000000000000001E-4</v>
      </c>
    </row>
    <row r="270" spans="1:104" ht="22.5" x14ac:dyDescent="0.2">
      <c r="A270" s="151">
        <v>249</v>
      </c>
      <c r="B270" s="152" t="s">
        <v>167</v>
      </c>
      <c r="C270" s="153" t="s">
        <v>390</v>
      </c>
      <c r="D270" s="154" t="s">
        <v>139</v>
      </c>
      <c r="E270" s="155">
        <v>1.65</v>
      </c>
      <c r="F270" s="155">
        <v>0</v>
      </c>
      <c r="G270" s="156">
        <f t="shared" si="24"/>
        <v>0</v>
      </c>
      <c r="O270" s="150">
        <v>2</v>
      </c>
      <c r="AA270" s="123">
        <v>12</v>
      </c>
      <c r="AB270" s="123">
        <v>0</v>
      </c>
      <c r="AC270" s="123">
        <v>249</v>
      </c>
      <c r="AZ270" s="123">
        <v>2</v>
      </c>
      <c r="BA270" s="123">
        <f t="shared" si="25"/>
        <v>0</v>
      </c>
      <c r="BB270" s="123">
        <f t="shared" si="26"/>
        <v>0</v>
      </c>
      <c r="BC270" s="123">
        <f t="shared" si="27"/>
        <v>0</v>
      </c>
      <c r="BD270" s="123">
        <f t="shared" si="28"/>
        <v>0</v>
      </c>
      <c r="BE270" s="123">
        <f t="shared" si="29"/>
        <v>0</v>
      </c>
      <c r="CZ270" s="123">
        <v>3.6569999999999998E-2</v>
      </c>
    </row>
    <row r="271" spans="1:104" x14ac:dyDescent="0.2">
      <c r="A271" s="151">
        <v>250</v>
      </c>
      <c r="B271" s="152" t="s">
        <v>153</v>
      </c>
      <c r="C271" s="153" t="s">
        <v>391</v>
      </c>
      <c r="D271" s="154" t="s">
        <v>107</v>
      </c>
      <c r="E271" s="155">
        <v>5</v>
      </c>
      <c r="F271" s="155">
        <v>0</v>
      </c>
      <c r="G271" s="156">
        <f t="shared" si="24"/>
        <v>0</v>
      </c>
      <c r="O271" s="150">
        <v>2</v>
      </c>
      <c r="AA271" s="123">
        <v>12</v>
      </c>
      <c r="AB271" s="123">
        <v>0</v>
      </c>
      <c r="AC271" s="123">
        <v>250</v>
      </c>
      <c r="AZ271" s="123">
        <v>2</v>
      </c>
      <c r="BA271" s="123">
        <f t="shared" si="25"/>
        <v>0</v>
      </c>
      <c r="BB271" s="123">
        <f t="shared" si="26"/>
        <v>0</v>
      </c>
      <c r="BC271" s="123">
        <f t="shared" si="27"/>
        <v>0</v>
      </c>
      <c r="BD271" s="123">
        <f t="shared" si="28"/>
        <v>0</v>
      </c>
      <c r="BE271" s="123">
        <f t="shared" si="29"/>
        <v>0</v>
      </c>
      <c r="CZ271" s="123">
        <v>8.0000000000000007E-5</v>
      </c>
    </row>
    <row r="272" spans="1:104" x14ac:dyDescent="0.2">
      <c r="A272" s="151">
        <v>251</v>
      </c>
      <c r="B272" s="152" t="s">
        <v>189</v>
      </c>
      <c r="C272" s="153" t="s">
        <v>392</v>
      </c>
      <c r="D272" s="154" t="s">
        <v>139</v>
      </c>
      <c r="E272" s="155">
        <v>2.7</v>
      </c>
      <c r="F272" s="155">
        <v>0</v>
      </c>
      <c r="G272" s="156">
        <f t="shared" si="24"/>
        <v>0</v>
      </c>
      <c r="O272" s="150">
        <v>2</v>
      </c>
      <c r="AA272" s="123">
        <v>12</v>
      </c>
      <c r="AB272" s="123">
        <v>0</v>
      </c>
      <c r="AC272" s="123">
        <v>251</v>
      </c>
      <c r="AZ272" s="123">
        <v>2</v>
      </c>
      <c r="BA272" s="123">
        <f t="shared" si="25"/>
        <v>0</v>
      </c>
      <c r="BB272" s="123">
        <f t="shared" si="26"/>
        <v>0</v>
      </c>
      <c r="BC272" s="123">
        <f t="shared" si="27"/>
        <v>0</v>
      </c>
      <c r="BD272" s="123">
        <f t="shared" si="28"/>
        <v>0</v>
      </c>
      <c r="BE272" s="123">
        <f t="shared" si="29"/>
        <v>0</v>
      </c>
      <c r="CZ272" s="123">
        <v>1.6000000000000001E-4</v>
      </c>
    </row>
    <row r="273" spans="1:104" ht="22.5" x14ac:dyDescent="0.2">
      <c r="A273" s="151">
        <v>252</v>
      </c>
      <c r="B273" s="152" t="s">
        <v>160</v>
      </c>
      <c r="C273" s="153" t="s">
        <v>393</v>
      </c>
      <c r="D273" s="154" t="s">
        <v>139</v>
      </c>
      <c r="E273" s="155">
        <v>2.7</v>
      </c>
      <c r="F273" s="155">
        <v>0</v>
      </c>
      <c r="G273" s="156">
        <f t="shared" si="24"/>
        <v>0</v>
      </c>
      <c r="O273" s="150">
        <v>2</v>
      </c>
      <c r="AA273" s="123">
        <v>12</v>
      </c>
      <c r="AB273" s="123">
        <v>0</v>
      </c>
      <c r="AC273" s="123">
        <v>252</v>
      </c>
      <c r="AZ273" s="123">
        <v>2</v>
      </c>
      <c r="BA273" s="123">
        <f t="shared" si="25"/>
        <v>0</v>
      </c>
      <c r="BB273" s="123">
        <f t="shared" si="26"/>
        <v>0</v>
      </c>
      <c r="BC273" s="123">
        <f t="shared" si="27"/>
        <v>0</v>
      </c>
      <c r="BD273" s="123">
        <f t="shared" si="28"/>
        <v>0</v>
      </c>
      <c r="BE273" s="123">
        <f t="shared" si="29"/>
        <v>0</v>
      </c>
      <c r="CZ273" s="123">
        <v>2.75E-2</v>
      </c>
    </row>
    <row r="274" spans="1:104" x14ac:dyDescent="0.2">
      <c r="A274" s="151">
        <v>253</v>
      </c>
      <c r="B274" s="152" t="s">
        <v>153</v>
      </c>
      <c r="C274" s="153" t="s">
        <v>394</v>
      </c>
      <c r="D274" s="154" t="s">
        <v>107</v>
      </c>
      <c r="E274" s="155">
        <v>5</v>
      </c>
      <c r="F274" s="155">
        <v>0</v>
      </c>
      <c r="G274" s="156">
        <f t="shared" si="24"/>
        <v>0</v>
      </c>
      <c r="O274" s="150">
        <v>2</v>
      </c>
      <c r="AA274" s="123">
        <v>12</v>
      </c>
      <c r="AB274" s="123">
        <v>0</v>
      </c>
      <c r="AC274" s="123">
        <v>253</v>
      </c>
      <c r="AZ274" s="123">
        <v>2</v>
      </c>
      <c r="BA274" s="123">
        <f t="shared" si="25"/>
        <v>0</v>
      </c>
      <c r="BB274" s="123">
        <f t="shared" si="26"/>
        <v>0</v>
      </c>
      <c r="BC274" s="123">
        <f t="shared" si="27"/>
        <v>0</v>
      </c>
      <c r="BD274" s="123">
        <f t="shared" si="28"/>
        <v>0</v>
      </c>
      <c r="BE274" s="123">
        <f t="shared" si="29"/>
        <v>0</v>
      </c>
      <c r="CZ274" s="123">
        <v>8.0000000000000007E-5</v>
      </c>
    </row>
    <row r="275" spans="1:104" x14ac:dyDescent="0.2">
      <c r="A275" s="151">
        <v>254</v>
      </c>
      <c r="B275" s="152" t="s">
        <v>199</v>
      </c>
      <c r="C275" s="153" t="s">
        <v>395</v>
      </c>
      <c r="D275" s="154" t="s">
        <v>139</v>
      </c>
      <c r="E275" s="155">
        <v>1</v>
      </c>
      <c r="F275" s="155">
        <v>0</v>
      </c>
      <c r="G275" s="156">
        <f t="shared" si="24"/>
        <v>0</v>
      </c>
      <c r="O275" s="150">
        <v>2</v>
      </c>
      <c r="AA275" s="123">
        <v>12</v>
      </c>
      <c r="AB275" s="123">
        <v>0</v>
      </c>
      <c r="AC275" s="123">
        <v>254</v>
      </c>
      <c r="AZ275" s="123">
        <v>2</v>
      </c>
      <c r="BA275" s="123">
        <f t="shared" si="25"/>
        <v>0</v>
      </c>
      <c r="BB275" s="123">
        <f t="shared" si="26"/>
        <v>0</v>
      </c>
      <c r="BC275" s="123">
        <f t="shared" si="27"/>
        <v>0</v>
      </c>
      <c r="BD275" s="123">
        <f t="shared" si="28"/>
        <v>0</v>
      </c>
      <c r="BE275" s="123">
        <f t="shared" si="29"/>
        <v>0</v>
      </c>
      <c r="CZ275" s="123">
        <v>1.6000000000000001E-4</v>
      </c>
    </row>
    <row r="276" spans="1:104" ht="22.5" x14ac:dyDescent="0.2">
      <c r="A276" s="151">
        <v>255</v>
      </c>
      <c r="B276" s="152" t="s">
        <v>396</v>
      </c>
      <c r="C276" s="153" t="s">
        <v>397</v>
      </c>
      <c r="D276" s="154" t="s">
        <v>139</v>
      </c>
      <c r="E276" s="155">
        <v>1.5</v>
      </c>
      <c r="F276" s="155">
        <v>0</v>
      </c>
      <c r="G276" s="156">
        <f t="shared" si="24"/>
        <v>0</v>
      </c>
      <c r="O276" s="150">
        <v>2</v>
      </c>
      <c r="AA276" s="123">
        <v>12</v>
      </c>
      <c r="AB276" s="123">
        <v>0</v>
      </c>
      <c r="AC276" s="123">
        <v>255</v>
      </c>
      <c r="AZ276" s="123">
        <v>2</v>
      </c>
      <c r="BA276" s="123">
        <f t="shared" si="25"/>
        <v>0</v>
      </c>
      <c r="BB276" s="123">
        <f t="shared" si="26"/>
        <v>0</v>
      </c>
      <c r="BC276" s="123">
        <f t="shared" si="27"/>
        <v>0</v>
      </c>
      <c r="BD276" s="123">
        <f t="shared" si="28"/>
        <v>0</v>
      </c>
      <c r="BE276" s="123">
        <f t="shared" si="29"/>
        <v>0</v>
      </c>
      <c r="CZ276" s="123">
        <v>1.704E-2</v>
      </c>
    </row>
    <row r="277" spans="1:104" x14ac:dyDescent="0.2">
      <c r="A277" s="151">
        <v>256</v>
      </c>
      <c r="B277" s="152" t="s">
        <v>153</v>
      </c>
      <c r="C277" s="153" t="s">
        <v>398</v>
      </c>
      <c r="D277" s="154" t="s">
        <v>107</v>
      </c>
      <c r="E277" s="155">
        <v>5</v>
      </c>
      <c r="F277" s="155">
        <v>0</v>
      </c>
      <c r="G277" s="156">
        <f t="shared" si="24"/>
        <v>0</v>
      </c>
      <c r="O277" s="150">
        <v>2</v>
      </c>
      <c r="AA277" s="123">
        <v>12</v>
      </c>
      <c r="AB277" s="123">
        <v>0</v>
      </c>
      <c r="AC277" s="123">
        <v>256</v>
      </c>
      <c r="AZ277" s="123">
        <v>2</v>
      </c>
      <c r="BA277" s="123">
        <f t="shared" si="25"/>
        <v>0</v>
      </c>
      <c r="BB277" s="123">
        <f t="shared" si="26"/>
        <v>0</v>
      </c>
      <c r="BC277" s="123">
        <f t="shared" si="27"/>
        <v>0</v>
      </c>
      <c r="BD277" s="123">
        <f t="shared" si="28"/>
        <v>0</v>
      </c>
      <c r="BE277" s="123">
        <f t="shared" si="29"/>
        <v>0</v>
      </c>
      <c r="CZ277" s="123">
        <v>8.0000000000000007E-5</v>
      </c>
    </row>
    <row r="278" spans="1:104" x14ac:dyDescent="0.2">
      <c r="A278" s="151">
        <v>257</v>
      </c>
      <c r="B278" s="152" t="s">
        <v>261</v>
      </c>
      <c r="C278" s="153" t="s">
        <v>399</v>
      </c>
      <c r="D278" s="154" t="s">
        <v>139</v>
      </c>
      <c r="E278" s="155">
        <v>3.6</v>
      </c>
      <c r="F278" s="155">
        <v>0</v>
      </c>
      <c r="G278" s="156">
        <f t="shared" si="24"/>
        <v>0</v>
      </c>
      <c r="O278" s="150">
        <v>2</v>
      </c>
      <c r="AA278" s="123">
        <v>12</v>
      </c>
      <c r="AB278" s="123">
        <v>0</v>
      </c>
      <c r="AC278" s="123">
        <v>257</v>
      </c>
      <c r="AZ278" s="123">
        <v>2</v>
      </c>
      <c r="BA278" s="123">
        <f t="shared" si="25"/>
        <v>0</v>
      </c>
      <c r="BB278" s="123">
        <f t="shared" si="26"/>
        <v>0</v>
      </c>
      <c r="BC278" s="123">
        <f t="shared" si="27"/>
        <v>0</v>
      </c>
      <c r="BD278" s="123">
        <f t="shared" si="28"/>
        <v>0</v>
      </c>
      <c r="BE278" s="123">
        <f t="shared" si="29"/>
        <v>0</v>
      </c>
      <c r="CZ278" s="123">
        <v>1.6000000000000001E-4</v>
      </c>
    </row>
    <row r="279" spans="1:104" ht="22.5" x14ac:dyDescent="0.2">
      <c r="A279" s="151">
        <v>258</v>
      </c>
      <c r="B279" s="152" t="s">
        <v>155</v>
      </c>
      <c r="C279" s="153" t="s">
        <v>400</v>
      </c>
      <c r="D279" s="154" t="s">
        <v>139</v>
      </c>
      <c r="E279" s="155">
        <v>3.6</v>
      </c>
      <c r="F279" s="155">
        <v>0</v>
      </c>
      <c r="G279" s="156">
        <f t="shared" si="24"/>
        <v>0</v>
      </c>
      <c r="O279" s="150">
        <v>2</v>
      </c>
      <c r="AA279" s="123">
        <v>12</v>
      </c>
      <c r="AB279" s="123">
        <v>0</v>
      </c>
      <c r="AC279" s="123">
        <v>258</v>
      </c>
      <c r="AZ279" s="123">
        <v>2</v>
      </c>
      <c r="BA279" s="123">
        <f t="shared" si="25"/>
        <v>0</v>
      </c>
      <c r="BB279" s="123">
        <f t="shared" si="26"/>
        <v>0</v>
      </c>
      <c r="BC279" s="123">
        <f t="shared" si="27"/>
        <v>0</v>
      </c>
      <c r="BD279" s="123">
        <f t="shared" si="28"/>
        <v>0</v>
      </c>
      <c r="BE279" s="123">
        <f t="shared" si="29"/>
        <v>0</v>
      </c>
      <c r="CZ279" s="123">
        <v>2.1569999999999999E-2</v>
      </c>
    </row>
    <row r="280" spans="1:104" x14ac:dyDescent="0.2">
      <c r="A280" s="151">
        <v>259</v>
      </c>
      <c r="B280" s="152" t="s">
        <v>153</v>
      </c>
      <c r="C280" s="153" t="s">
        <v>401</v>
      </c>
      <c r="D280" s="154" t="s">
        <v>107</v>
      </c>
      <c r="E280" s="155">
        <v>5</v>
      </c>
      <c r="F280" s="155">
        <v>0</v>
      </c>
      <c r="G280" s="156">
        <f t="shared" si="24"/>
        <v>0</v>
      </c>
      <c r="O280" s="150">
        <v>2</v>
      </c>
      <c r="AA280" s="123">
        <v>12</v>
      </c>
      <c r="AB280" s="123">
        <v>0</v>
      </c>
      <c r="AC280" s="123">
        <v>259</v>
      </c>
      <c r="AZ280" s="123">
        <v>2</v>
      </c>
      <c r="BA280" s="123">
        <f t="shared" si="25"/>
        <v>0</v>
      </c>
      <c r="BB280" s="123">
        <f t="shared" si="26"/>
        <v>0</v>
      </c>
      <c r="BC280" s="123">
        <f t="shared" si="27"/>
        <v>0</v>
      </c>
      <c r="BD280" s="123">
        <f t="shared" si="28"/>
        <v>0</v>
      </c>
      <c r="BE280" s="123">
        <f t="shared" si="29"/>
        <v>0</v>
      </c>
      <c r="CZ280" s="123">
        <v>8.0000000000000007E-5</v>
      </c>
    </row>
    <row r="281" spans="1:104" x14ac:dyDescent="0.2">
      <c r="A281" s="151">
        <v>260</v>
      </c>
      <c r="B281" s="152" t="s">
        <v>173</v>
      </c>
      <c r="C281" s="153" t="s">
        <v>402</v>
      </c>
      <c r="D281" s="154" t="s">
        <v>139</v>
      </c>
      <c r="E281" s="155">
        <v>3.5</v>
      </c>
      <c r="F281" s="155">
        <v>0</v>
      </c>
      <c r="G281" s="156">
        <f t="shared" si="24"/>
        <v>0</v>
      </c>
      <c r="O281" s="150">
        <v>2</v>
      </c>
      <c r="AA281" s="123">
        <v>12</v>
      </c>
      <c r="AB281" s="123">
        <v>0</v>
      </c>
      <c r="AC281" s="123">
        <v>260</v>
      </c>
      <c r="AZ281" s="123">
        <v>2</v>
      </c>
      <c r="BA281" s="123">
        <f t="shared" si="25"/>
        <v>0</v>
      </c>
      <c r="BB281" s="123">
        <f t="shared" si="26"/>
        <v>0</v>
      </c>
      <c r="BC281" s="123">
        <f t="shared" si="27"/>
        <v>0</v>
      </c>
      <c r="BD281" s="123">
        <f t="shared" si="28"/>
        <v>0</v>
      </c>
      <c r="BE281" s="123">
        <f t="shared" si="29"/>
        <v>0</v>
      </c>
      <c r="CZ281" s="123">
        <v>1.6000000000000001E-4</v>
      </c>
    </row>
    <row r="282" spans="1:104" ht="22.5" x14ac:dyDescent="0.2">
      <c r="A282" s="151">
        <v>261</v>
      </c>
      <c r="B282" s="152" t="s">
        <v>403</v>
      </c>
      <c r="C282" s="153" t="s">
        <v>404</v>
      </c>
      <c r="D282" s="154" t="s">
        <v>78</v>
      </c>
      <c r="E282" s="155">
        <v>32</v>
      </c>
      <c r="F282" s="155">
        <v>0</v>
      </c>
      <c r="G282" s="156">
        <f t="shared" si="24"/>
        <v>0</v>
      </c>
      <c r="O282" s="150">
        <v>2</v>
      </c>
      <c r="AA282" s="123">
        <v>12</v>
      </c>
      <c r="AB282" s="123">
        <v>0</v>
      </c>
      <c r="AC282" s="123">
        <v>261</v>
      </c>
      <c r="AZ282" s="123">
        <v>2</v>
      </c>
      <c r="BA282" s="123">
        <f t="shared" si="25"/>
        <v>0</v>
      </c>
      <c r="BB282" s="123">
        <f t="shared" si="26"/>
        <v>0</v>
      </c>
      <c r="BC282" s="123">
        <f t="shared" si="27"/>
        <v>0</v>
      </c>
      <c r="BD282" s="123">
        <f t="shared" si="28"/>
        <v>0</v>
      </c>
      <c r="BE282" s="123">
        <f t="shared" si="29"/>
        <v>0</v>
      </c>
      <c r="CZ282" s="123">
        <v>0</v>
      </c>
    </row>
    <row r="283" spans="1:104" ht="22.5" x14ac:dyDescent="0.2">
      <c r="A283" s="151">
        <v>262</v>
      </c>
      <c r="B283" s="152" t="s">
        <v>155</v>
      </c>
      <c r="C283" s="153" t="s">
        <v>405</v>
      </c>
      <c r="D283" s="154" t="s">
        <v>139</v>
      </c>
      <c r="E283" s="155">
        <v>60</v>
      </c>
      <c r="F283" s="155">
        <v>0</v>
      </c>
      <c r="G283" s="156">
        <f t="shared" si="24"/>
        <v>0</v>
      </c>
      <c r="O283" s="150">
        <v>2</v>
      </c>
      <c r="AA283" s="123">
        <v>12</v>
      </c>
      <c r="AB283" s="123">
        <v>0</v>
      </c>
      <c r="AC283" s="123">
        <v>262</v>
      </c>
      <c r="AZ283" s="123">
        <v>2</v>
      </c>
      <c r="BA283" s="123">
        <f t="shared" si="25"/>
        <v>0</v>
      </c>
      <c r="BB283" s="123">
        <f t="shared" si="26"/>
        <v>0</v>
      </c>
      <c r="BC283" s="123">
        <f t="shared" si="27"/>
        <v>0</v>
      </c>
      <c r="BD283" s="123">
        <f t="shared" si="28"/>
        <v>0</v>
      </c>
      <c r="BE283" s="123">
        <f t="shared" si="29"/>
        <v>0</v>
      </c>
      <c r="CZ283" s="123">
        <v>2.1569999999999999E-2</v>
      </c>
    </row>
    <row r="284" spans="1:104" ht="22.5" x14ac:dyDescent="0.2">
      <c r="A284" s="151">
        <v>263</v>
      </c>
      <c r="B284" s="152" t="s">
        <v>357</v>
      </c>
      <c r="C284" s="153" t="s">
        <v>406</v>
      </c>
      <c r="D284" s="154" t="s">
        <v>78</v>
      </c>
      <c r="E284" s="155">
        <v>16</v>
      </c>
      <c r="F284" s="155">
        <v>0</v>
      </c>
      <c r="G284" s="156">
        <f t="shared" si="24"/>
        <v>0</v>
      </c>
      <c r="O284" s="150">
        <v>2</v>
      </c>
      <c r="AA284" s="123">
        <v>12</v>
      </c>
      <c r="AB284" s="123">
        <v>0</v>
      </c>
      <c r="AC284" s="123">
        <v>263</v>
      </c>
      <c r="AZ284" s="123">
        <v>2</v>
      </c>
      <c r="BA284" s="123">
        <f t="shared" si="25"/>
        <v>0</v>
      </c>
      <c r="BB284" s="123">
        <f t="shared" si="26"/>
        <v>0</v>
      </c>
      <c r="BC284" s="123">
        <f t="shared" si="27"/>
        <v>0</v>
      </c>
      <c r="BD284" s="123">
        <f t="shared" si="28"/>
        <v>0</v>
      </c>
      <c r="BE284" s="123">
        <f t="shared" si="29"/>
        <v>0</v>
      </c>
      <c r="CZ284" s="123">
        <v>1.4500000000000001E-2</v>
      </c>
    </row>
    <row r="285" spans="1:104" x14ac:dyDescent="0.2">
      <c r="A285" s="151">
        <v>264</v>
      </c>
      <c r="B285" s="152" t="s">
        <v>407</v>
      </c>
      <c r="C285" s="153" t="s">
        <v>408</v>
      </c>
      <c r="D285" s="154"/>
      <c r="E285" s="155">
        <v>0</v>
      </c>
      <c r="F285" s="155">
        <v>0</v>
      </c>
      <c r="G285" s="156">
        <f t="shared" si="24"/>
        <v>0</v>
      </c>
      <c r="O285" s="150">
        <v>2</v>
      </c>
      <c r="AA285" s="123">
        <v>12</v>
      </c>
      <c r="AB285" s="123">
        <v>0</v>
      </c>
      <c r="AC285" s="123">
        <v>264</v>
      </c>
      <c r="AZ285" s="123">
        <v>2</v>
      </c>
      <c r="BA285" s="123">
        <f t="shared" si="25"/>
        <v>0</v>
      </c>
      <c r="BB285" s="123">
        <f t="shared" si="26"/>
        <v>0</v>
      </c>
      <c r="BC285" s="123">
        <f t="shared" si="27"/>
        <v>0</v>
      </c>
      <c r="BD285" s="123">
        <f t="shared" si="28"/>
        <v>0</v>
      </c>
      <c r="BE285" s="123">
        <f t="shared" si="29"/>
        <v>0</v>
      </c>
      <c r="CZ285" s="123">
        <v>0</v>
      </c>
    </row>
    <row r="286" spans="1:104" x14ac:dyDescent="0.2">
      <c r="A286" s="151">
        <v>265</v>
      </c>
      <c r="B286" s="152" t="s">
        <v>409</v>
      </c>
      <c r="C286" s="153" t="s">
        <v>410</v>
      </c>
      <c r="D286" s="154" t="s">
        <v>78</v>
      </c>
      <c r="E286" s="155">
        <v>8</v>
      </c>
      <c r="F286" s="155">
        <v>0</v>
      </c>
      <c r="G286" s="156">
        <f t="shared" si="24"/>
        <v>0</v>
      </c>
      <c r="O286" s="150">
        <v>2</v>
      </c>
      <c r="AA286" s="123">
        <v>12</v>
      </c>
      <c r="AB286" s="123">
        <v>0</v>
      </c>
      <c r="AC286" s="123">
        <v>265</v>
      </c>
      <c r="AZ286" s="123">
        <v>2</v>
      </c>
      <c r="BA286" s="123">
        <f t="shared" si="25"/>
        <v>0</v>
      </c>
      <c r="BB286" s="123">
        <f t="shared" si="26"/>
        <v>0</v>
      </c>
      <c r="BC286" s="123">
        <f t="shared" si="27"/>
        <v>0</v>
      </c>
      <c r="BD286" s="123">
        <f t="shared" si="28"/>
        <v>0</v>
      </c>
      <c r="BE286" s="123">
        <f t="shared" si="29"/>
        <v>0</v>
      </c>
      <c r="CZ286" s="123">
        <v>0</v>
      </c>
    </row>
    <row r="287" spans="1:104" x14ac:dyDescent="0.2">
      <c r="A287" s="151">
        <v>266</v>
      </c>
      <c r="B287" s="152" t="s">
        <v>411</v>
      </c>
      <c r="C287" s="153" t="s">
        <v>412</v>
      </c>
      <c r="D287" s="154" t="s">
        <v>78</v>
      </c>
      <c r="E287" s="155">
        <v>8</v>
      </c>
      <c r="F287" s="155">
        <v>0</v>
      </c>
      <c r="G287" s="156">
        <f t="shared" si="24"/>
        <v>0</v>
      </c>
      <c r="O287" s="150">
        <v>2</v>
      </c>
      <c r="AA287" s="123">
        <v>12</v>
      </c>
      <c r="AB287" s="123">
        <v>0</v>
      </c>
      <c r="AC287" s="123">
        <v>266</v>
      </c>
      <c r="AZ287" s="123">
        <v>2</v>
      </c>
      <c r="BA287" s="123">
        <f t="shared" si="25"/>
        <v>0</v>
      </c>
      <c r="BB287" s="123">
        <f t="shared" si="26"/>
        <v>0</v>
      </c>
      <c r="BC287" s="123">
        <f t="shared" si="27"/>
        <v>0</v>
      </c>
      <c r="BD287" s="123">
        <f t="shared" si="28"/>
        <v>0</v>
      </c>
      <c r="BE287" s="123">
        <f t="shared" si="29"/>
        <v>0</v>
      </c>
      <c r="CZ287" s="123">
        <v>1.438E-2</v>
      </c>
    </row>
    <row r="288" spans="1:104" ht="22.5" x14ac:dyDescent="0.2">
      <c r="A288" s="151">
        <v>267</v>
      </c>
      <c r="B288" s="152" t="s">
        <v>153</v>
      </c>
      <c r="C288" s="153" t="s">
        <v>413</v>
      </c>
      <c r="D288" s="154" t="s">
        <v>107</v>
      </c>
      <c r="E288" s="155">
        <v>5</v>
      </c>
      <c r="F288" s="155">
        <v>0</v>
      </c>
      <c r="G288" s="156">
        <f t="shared" si="24"/>
        <v>0</v>
      </c>
      <c r="O288" s="150">
        <v>2</v>
      </c>
      <c r="AA288" s="123">
        <v>12</v>
      </c>
      <c r="AB288" s="123">
        <v>0</v>
      </c>
      <c r="AC288" s="123">
        <v>267</v>
      </c>
      <c r="AZ288" s="123">
        <v>2</v>
      </c>
      <c r="BA288" s="123">
        <f t="shared" si="25"/>
        <v>0</v>
      </c>
      <c r="BB288" s="123">
        <f t="shared" si="26"/>
        <v>0</v>
      </c>
      <c r="BC288" s="123">
        <f t="shared" si="27"/>
        <v>0</v>
      </c>
      <c r="BD288" s="123">
        <f t="shared" si="28"/>
        <v>0</v>
      </c>
      <c r="BE288" s="123">
        <f t="shared" si="29"/>
        <v>0</v>
      </c>
      <c r="CZ288" s="123">
        <v>8.0000000000000007E-5</v>
      </c>
    </row>
    <row r="289" spans="1:104" x14ac:dyDescent="0.2">
      <c r="A289" s="151">
        <v>268</v>
      </c>
      <c r="B289" s="152" t="s">
        <v>199</v>
      </c>
      <c r="C289" s="153" t="s">
        <v>414</v>
      </c>
      <c r="D289" s="154" t="s">
        <v>139</v>
      </c>
      <c r="E289" s="155">
        <v>4.3</v>
      </c>
      <c r="F289" s="155">
        <v>0</v>
      </c>
      <c r="G289" s="156">
        <f t="shared" si="24"/>
        <v>0</v>
      </c>
      <c r="O289" s="150">
        <v>2</v>
      </c>
      <c r="AA289" s="123">
        <v>12</v>
      </c>
      <c r="AB289" s="123">
        <v>0</v>
      </c>
      <c r="AC289" s="123">
        <v>268</v>
      </c>
      <c r="AZ289" s="123">
        <v>2</v>
      </c>
      <c r="BA289" s="123">
        <f t="shared" si="25"/>
        <v>0</v>
      </c>
      <c r="BB289" s="123">
        <f t="shared" si="26"/>
        <v>0</v>
      </c>
      <c r="BC289" s="123">
        <f t="shared" si="27"/>
        <v>0</v>
      </c>
      <c r="BD289" s="123">
        <f t="shared" si="28"/>
        <v>0</v>
      </c>
      <c r="BE289" s="123">
        <f t="shared" si="29"/>
        <v>0</v>
      </c>
      <c r="CZ289" s="123">
        <v>1.6000000000000001E-4</v>
      </c>
    </row>
    <row r="290" spans="1:104" ht="22.5" x14ac:dyDescent="0.2">
      <c r="A290" s="151">
        <v>269</v>
      </c>
      <c r="B290" s="152" t="s">
        <v>155</v>
      </c>
      <c r="C290" s="153" t="s">
        <v>415</v>
      </c>
      <c r="D290" s="154" t="s">
        <v>139</v>
      </c>
      <c r="E290" s="155">
        <v>4.3</v>
      </c>
      <c r="F290" s="155">
        <v>0</v>
      </c>
      <c r="G290" s="156">
        <f t="shared" si="24"/>
        <v>0</v>
      </c>
      <c r="O290" s="150">
        <v>2</v>
      </c>
      <c r="AA290" s="123">
        <v>12</v>
      </c>
      <c r="AB290" s="123">
        <v>0</v>
      </c>
      <c r="AC290" s="123">
        <v>269</v>
      </c>
      <c r="AZ290" s="123">
        <v>2</v>
      </c>
      <c r="BA290" s="123">
        <f t="shared" si="25"/>
        <v>0</v>
      </c>
      <c r="BB290" s="123">
        <f t="shared" si="26"/>
        <v>0</v>
      </c>
      <c r="BC290" s="123">
        <f t="shared" si="27"/>
        <v>0</v>
      </c>
      <c r="BD290" s="123">
        <f t="shared" si="28"/>
        <v>0</v>
      </c>
      <c r="BE290" s="123">
        <f t="shared" si="29"/>
        <v>0</v>
      </c>
      <c r="CZ290" s="123">
        <v>2.1569999999999999E-2</v>
      </c>
    </row>
    <row r="291" spans="1:104" x14ac:dyDescent="0.2">
      <c r="A291" s="151">
        <v>270</v>
      </c>
      <c r="B291" s="152" t="s">
        <v>69</v>
      </c>
      <c r="C291" s="153" t="s">
        <v>416</v>
      </c>
      <c r="D291" s="154"/>
      <c r="E291" s="155">
        <v>0</v>
      </c>
      <c r="F291" s="155">
        <v>0</v>
      </c>
      <c r="G291" s="156">
        <f t="shared" si="24"/>
        <v>0</v>
      </c>
      <c r="O291" s="150">
        <v>2</v>
      </c>
      <c r="AA291" s="123">
        <v>12</v>
      </c>
      <c r="AB291" s="123">
        <v>0</v>
      </c>
      <c r="AC291" s="123">
        <v>270</v>
      </c>
      <c r="AZ291" s="123">
        <v>2</v>
      </c>
      <c r="BA291" s="123">
        <f t="shared" si="25"/>
        <v>0</v>
      </c>
      <c r="BB291" s="123">
        <f t="shared" si="26"/>
        <v>0</v>
      </c>
      <c r="BC291" s="123">
        <f t="shared" si="27"/>
        <v>0</v>
      </c>
      <c r="BD291" s="123">
        <f t="shared" si="28"/>
        <v>0</v>
      </c>
      <c r="BE291" s="123">
        <f t="shared" si="29"/>
        <v>0</v>
      </c>
      <c r="CZ291" s="123">
        <v>0</v>
      </c>
    </row>
    <row r="292" spans="1:104" x14ac:dyDescent="0.2">
      <c r="A292" s="151">
        <v>271</v>
      </c>
      <c r="B292" s="152" t="s">
        <v>153</v>
      </c>
      <c r="C292" s="153" t="s">
        <v>417</v>
      </c>
      <c r="D292" s="154" t="s">
        <v>107</v>
      </c>
      <c r="E292" s="155">
        <v>10</v>
      </c>
      <c r="F292" s="155">
        <v>0</v>
      </c>
      <c r="G292" s="156">
        <f t="shared" si="24"/>
        <v>0</v>
      </c>
      <c r="O292" s="150">
        <v>2</v>
      </c>
      <c r="AA292" s="123">
        <v>12</v>
      </c>
      <c r="AB292" s="123">
        <v>0</v>
      </c>
      <c r="AC292" s="123">
        <v>271</v>
      </c>
      <c r="AZ292" s="123">
        <v>2</v>
      </c>
      <c r="BA292" s="123">
        <f t="shared" si="25"/>
        <v>0</v>
      </c>
      <c r="BB292" s="123">
        <f t="shared" si="26"/>
        <v>0</v>
      </c>
      <c r="BC292" s="123">
        <f t="shared" si="27"/>
        <v>0</v>
      </c>
      <c r="BD292" s="123">
        <f t="shared" si="28"/>
        <v>0</v>
      </c>
      <c r="BE292" s="123">
        <f t="shared" si="29"/>
        <v>0</v>
      </c>
      <c r="CZ292" s="123">
        <v>8.0000000000000007E-5</v>
      </c>
    </row>
    <row r="293" spans="1:104" x14ac:dyDescent="0.2">
      <c r="A293" s="151">
        <v>272</v>
      </c>
      <c r="B293" s="152" t="s">
        <v>158</v>
      </c>
      <c r="C293" s="153" t="s">
        <v>418</v>
      </c>
      <c r="D293" s="154" t="s">
        <v>139</v>
      </c>
      <c r="E293" s="155">
        <v>9</v>
      </c>
      <c r="F293" s="155">
        <v>0</v>
      </c>
      <c r="G293" s="156">
        <f t="shared" si="24"/>
        <v>0</v>
      </c>
      <c r="O293" s="150">
        <v>2</v>
      </c>
      <c r="AA293" s="123">
        <v>12</v>
      </c>
      <c r="AB293" s="123">
        <v>0</v>
      </c>
      <c r="AC293" s="123">
        <v>272</v>
      </c>
      <c r="AZ293" s="123">
        <v>2</v>
      </c>
      <c r="BA293" s="123">
        <f t="shared" si="25"/>
        <v>0</v>
      </c>
      <c r="BB293" s="123">
        <f t="shared" si="26"/>
        <v>0</v>
      </c>
      <c r="BC293" s="123">
        <f t="shared" si="27"/>
        <v>0</v>
      </c>
      <c r="BD293" s="123">
        <f t="shared" si="28"/>
        <v>0</v>
      </c>
      <c r="BE293" s="123">
        <f t="shared" si="29"/>
        <v>0</v>
      </c>
      <c r="CZ293" s="123">
        <v>1.6000000000000001E-4</v>
      </c>
    </row>
    <row r="294" spans="1:104" ht="22.5" x14ac:dyDescent="0.2">
      <c r="A294" s="151">
        <v>273</v>
      </c>
      <c r="B294" s="152" t="s">
        <v>160</v>
      </c>
      <c r="C294" s="153" t="s">
        <v>419</v>
      </c>
      <c r="D294" s="154" t="s">
        <v>139</v>
      </c>
      <c r="E294" s="155">
        <v>9</v>
      </c>
      <c r="F294" s="155">
        <v>0</v>
      </c>
      <c r="G294" s="156">
        <f t="shared" si="24"/>
        <v>0</v>
      </c>
      <c r="O294" s="150">
        <v>2</v>
      </c>
      <c r="AA294" s="123">
        <v>12</v>
      </c>
      <c r="AB294" s="123">
        <v>0</v>
      </c>
      <c r="AC294" s="123">
        <v>273</v>
      </c>
      <c r="AZ294" s="123">
        <v>2</v>
      </c>
      <c r="BA294" s="123">
        <f t="shared" si="25"/>
        <v>0</v>
      </c>
      <c r="BB294" s="123">
        <f t="shared" si="26"/>
        <v>0</v>
      </c>
      <c r="BC294" s="123">
        <f t="shared" si="27"/>
        <v>0</v>
      </c>
      <c r="BD294" s="123">
        <f t="shared" si="28"/>
        <v>0</v>
      </c>
      <c r="BE294" s="123">
        <f t="shared" si="29"/>
        <v>0</v>
      </c>
      <c r="CZ294" s="123">
        <v>2.75E-2</v>
      </c>
    </row>
    <row r="295" spans="1:104" x14ac:dyDescent="0.2">
      <c r="A295" s="151">
        <v>274</v>
      </c>
      <c r="B295" s="152" t="s">
        <v>420</v>
      </c>
      <c r="C295" s="153" t="s">
        <v>421</v>
      </c>
      <c r="D295" s="154" t="s">
        <v>78</v>
      </c>
      <c r="E295" s="155">
        <v>15</v>
      </c>
      <c r="F295" s="155">
        <v>0</v>
      </c>
      <c r="G295" s="156">
        <f t="shared" si="24"/>
        <v>0</v>
      </c>
      <c r="O295" s="150">
        <v>2</v>
      </c>
      <c r="AA295" s="123">
        <v>12</v>
      </c>
      <c r="AB295" s="123">
        <v>0</v>
      </c>
      <c r="AC295" s="123">
        <v>274</v>
      </c>
      <c r="AZ295" s="123">
        <v>2</v>
      </c>
      <c r="BA295" s="123">
        <f t="shared" si="25"/>
        <v>0</v>
      </c>
      <c r="BB295" s="123">
        <f t="shared" si="26"/>
        <v>0</v>
      </c>
      <c r="BC295" s="123">
        <f t="shared" si="27"/>
        <v>0</v>
      </c>
      <c r="BD295" s="123">
        <f t="shared" si="28"/>
        <v>0</v>
      </c>
      <c r="BE295" s="123">
        <f t="shared" si="29"/>
        <v>0</v>
      </c>
      <c r="CZ295" s="123">
        <v>1.6000000000000001E-4</v>
      </c>
    </row>
    <row r="296" spans="1:104" ht="22.5" x14ac:dyDescent="0.2">
      <c r="A296" s="151">
        <v>275</v>
      </c>
      <c r="B296" s="152" t="s">
        <v>422</v>
      </c>
      <c r="C296" s="153" t="s">
        <v>423</v>
      </c>
      <c r="D296" s="154" t="s">
        <v>78</v>
      </c>
      <c r="E296" s="155">
        <v>60</v>
      </c>
      <c r="F296" s="155">
        <v>0</v>
      </c>
      <c r="G296" s="156">
        <f t="shared" si="24"/>
        <v>0</v>
      </c>
      <c r="O296" s="150">
        <v>2</v>
      </c>
      <c r="AA296" s="123">
        <v>12</v>
      </c>
      <c r="AB296" s="123">
        <v>0</v>
      </c>
      <c r="AC296" s="123">
        <v>275</v>
      </c>
      <c r="AZ296" s="123">
        <v>2</v>
      </c>
      <c r="BA296" s="123">
        <f t="shared" si="25"/>
        <v>0</v>
      </c>
      <c r="BB296" s="123">
        <f t="shared" si="26"/>
        <v>0</v>
      </c>
      <c r="BC296" s="123">
        <f t="shared" si="27"/>
        <v>0</v>
      </c>
      <c r="BD296" s="123">
        <f t="shared" si="28"/>
        <v>0</v>
      </c>
      <c r="BE296" s="123">
        <f t="shared" si="29"/>
        <v>0</v>
      </c>
      <c r="CZ296" s="123">
        <v>1.4619999999999999E-2</v>
      </c>
    </row>
    <row r="297" spans="1:104" x14ac:dyDescent="0.2">
      <c r="A297" s="151">
        <v>276</v>
      </c>
      <c r="B297" s="152" t="s">
        <v>22</v>
      </c>
      <c r="C297" s="153" t="s">
        <v>424</v>
      </c>
      <c r="D297" s="154" t="s">
        <v>65</v>
      </c>
      <c r="E297" s="155">
        <v>1</v>
      </c>
      <c r="F297" s="155">
        <v>0</v>
      </c>
      <c r="G297" s="156">
        <f t="shared" si="24"/>
        <v>0</v>
      </c>
      <c r="O297" s="150">
        <v>2</v>
      </c>
      <c r="AA297" s="123">
        <v>12</v>
      </c>
      <c r="AB297" s="123">
        <v>0</v>
      </c>
      <c r="AC297" s="123">
        <v>276</v>
      </c>
      <c r="AZ297" s="123">
        <v>2</v>
      </c>
      <c r="BA297" s="123">
        <f t="shared" si="25"/>
        <v>0</v>
      </c>
      <c r="BB297" s="123">
        <f t="shared" si="26"/>
        <v>0</v>
      </c>
      <c r="BC297" s="123">
        <f t="shared" si="27"/>
        <v>0</v>
      </c>
      <c r="BD297" s="123">
        <f t="shared" si="28"/>
        <v>0</v>
      </c>
      <c r="BE297" s="123">
        <f t="shared" si="29"/>
        <v>0</v>
      </c>
      <c r="CZ297" s="123">
        <v>0</v>
      </c>
    </row>
    <row r="298" spans="1:104" x14ac:dyDescent="0.2">
      <c r="A298" s="151">
        <v>277</v>
      </c>
      <c r="B298" s="152" t="s">
        <v>22</v>
      </c>
      <c r="C298" s="153" t="s">
        <v>425</v>
      </c>
      <c r="D298" s="154" t="s">
        <v>65</v>
      </c>
      <c r="E298" s="155">
        <v>1</v>
      </c>
      <c r="F298" s="155">
        <v>0</v>
      </c>
      <c r="G298" s="156">
        <f t="shared" si="24"/>
        <v>0</v>
      </c>
      <c r="O298" s="150">
        <v>2</v>
      </c>
      <c r="AA298" s="123">
        <v>12</v>
      </c>
      <c r="AB298" s="123">
        <v>0</v>
      </c>
      <c r="AC298" s="123">
        <v>277</v>
      </c>
      <c r="AZ298" s="123">
        <v>2</v>
      </c>
      <c r="BA298" s="123">
        <f t="shared" si="25"/>
        <v>0</v>
      </c>
      <c r="BB298" s="123">
        <f t="shared" si="26"/>
        <v>0</v>
      </c>
      <c r="BC298" s="123">
        <f t="shared" si="27"/>
        <v>0</v>
      </c>
      <c r="BD298" s="123">
        <f t="shared" si="28"/>
        <v>0</v>
      </c>
      <c r="BE298" s="123">
        <f t="shared" si="29"/>
        <v>0</v>
      </c>
      <c r="CZ298" s="123">
        <v>0</v>
      </c>
    </row>
    <row r="299" spans="1:104" x14ac:dyDescent="0.2">
      <c r="A299" s="151">
        <v>278</v>
      </c>
      <c r="B299" s="152" t="s">
        <v>426</v>
      </c>
      <c r="C299" s="153" t="s">
        <v>427</v>
      </c>
      <c r="D299" s="154" t="s">
        <v>107</v>
      </c>
      <c r="E299" s="155">
        <v>34.299999999999997</v>
      </c>
      <c r="F299" s="155">
        <v>0</v>
      </c>
      <c r="G299" s="156">
        <f t="shared" si="24"/>
        <v>0</v>
      </c>
      <c r="O299" s="150">
        <v>2</v>
      </c>
      <c r="AA299" s="123">
        <v>12</v>
      </c>
      <c r="AB299" s="123">
        <v>0</v>
      </c>
      <c r="AC299" s="123">
        <v>278</v>
      </c>
      <c r="AZ299" s="123">
        <v>2</v>
      </c>
      <c r="BA299" s="123">
        <f t="shared" si="25"/>
        <v>0</v>
      </c>
      <c r="BB299" s="123">
        <f t="shared" si="26"/>
        <v>0</v>
      </c>
      <c r="BC299" s="123">
        <f t="shared" si="27"/>
        <v>0</v>
      </c>
      <c r="BD299" s="123">
        <f t="shared" si="28"/>
        <v>0</v>
      </c>
      <c r="BE299" s="123">
        <f t="shared" si="29"/>
        <v>0</v>
      </c>
      <c r="CZ299" s="123">
        <v>0</v>
      </c>
    </row>
    <row r="300" spans="1:104" x14ac:dyDescent="0.2">
      <c r="A300" s="157"/>
      <c r="B300" s="158" t="s">
        <v>66</v>
      </c>
      <c r="C300" s="159" t="str">
        <f>CONCATENATE(B44," ",C44)</f>
        <v>762 Konstrukce tesařské</v>
      </c>
      <c r="D300" s="157"/>
      <c r="E300" s="160"/>
      <c r="F300" s="160"/>
      <c r="G300" s="161">
        <f>SUM(G44:G299)</f>
        <v>0</v>
      </c>
      <c r="O300" s="150">
        <v>4</v>
      </c>
      <c r="BA300" s="162">
        <f>SUM(BA44:BA299)</f>
        <v>0</v>
      </c>
      <c r="BB300" s="162">
        <f>SUM(BB44:BB299)</f>
        <v>0</v>
      </c>
      <c r="BC300" s="162">
        <f>SUM(BC44:BC299)</f>
        <v>0</v>
      </c>
      <c r="BD300" s="162">
        <f>SUM(BD44:BD299)</f>
        <v>0</v>
      </c>
      <c r="BE300" s="162">
        <f>SUM(BE44:BE299)</f>
        <v>0</v>
      </c>
    </row>
    <row r="301" spans="1:104" x14ac:dyDescent="0.2">
      <c r="A301" s="143" t="s">
        <v>64</v>
      </c>
      <c r="B301" s="144" t="s">
        <v>428</v>
      </c>
      <c r="C301" s="145" t="s">
        <v>429</v>
      </c>
      <c r="D301" s="146"/>
      <c r="E301" s="147"/>
      <c r="F301" s="147"/>
      <c r="G301" s="148"/>
      <c r="H301" s="149"/>
      <c r="I301" s="149"/>
      <c r="O301" s="150">
        <v>1</v>
      </c>
    </row>
    <row r="302" spans="1:104" ht="22.5" x14ac:dyDescent="0.2">
      <c r="A302" s="151">
        <v>279</v>
      </c>
      <c r="B302" s="152" t="s">
        <v>430</v>
      </c>
      <c r="C302" s="153" t="s">
        <v>431</v>
      </c>
      <c r="D302" s="154" t="s">
        <v>78</v>
      </c>
      <c r="E302" s="155">
        <v>22.8</v>
      </c>
      <c r="F302" s="155">
        <v>0</v>
      </c>
      <c r="G302" s="156">
        <f t="shared" ref="G302:G314" si="30">E302*F302</f>
        <v>0</v>
      </c>
      <c r="O302" s="150">
        <v>2</v>
      </c>
      <c r="AA302" s="123">
        <v>12</v>
      </c>
      <c r="AB302" s="123">
        <v>0</v>
      </c>
      <c r="AC302" s="123">
        <v>279</v>
      </c>
      <c r="AZ302" s="123">
        <v>2</v>
      </c>
      <c r="BA302" s="123">
        <f t="shared" ref="BA302:BA314" si="31">IF(AZ302=1,G302,0)</f>
        <v>0</v>
      </c>
      <c r="BB302" s="123">
        <f t="shared" ref="BB302:BB314" si="32">IF(AZ302=2,G302,0)</f>
        <v>0</v>
      </c>
      <c r="BC302" s="123">
        <f t="shared" ref="BC302:BC314" si="33">IF(AZ302=3,G302,0)</f>
        <v>0</v>
      </c>
      <c r="BD302" s="123">
        <f t="shared" ref="BD302:BD314" si="34">IF(AZ302=4,G302,0)</f>
        <v>0</v>
      </c>
      <c r="BE302" s="123">
        <f t="shared" ref="BE302:BE314" si="35">IF(AZ302=5,G302,0)</f>
        <v>0</v>
      </c>
      <c r="CZ302" s="123">
        <v>1.5200000000000001E-3</v>
      </c>
    </row>
    <row r="303" spans="1:104" ht="22.5" x14ac:dyDescent="0.2">
      <c r="A303" s="151">
        <v>280</v>
      </c>
      <c r="B303" s="152" t="s">
        <v>432</v>
      </c>
      <c r="C303" s="153" t="s">
        <v>433</v>
      </c>
      <c r="D303" s="154" t="s">
        <v>78</v>
      </c>
      <c r="E303" s="155">
        <v>60</v>
      </c>
      <c r="F303" s="155">
        <v>0</v>
      </c>
      <c r="G303" s="156">
        <f t="shared" si="30"/>
        <v>0</v>
      </c>
      <c r="O303" s="150">
        <v>2</v>
      </c>
      <c r="AA303" s="123">
        <v>12</v>
      </c>
      <c r="AB303" s="123">
        <v>0</v>
      </c>
      <c r="AC303" s="123">
        <v>280</v>
      </c>
      <c r="AZ303" s="123">
        <v>2</v>
      </c>
      <c r="BA303" s="123">
        <f t="shared" si="31"/>
        <v>0</v>
      </c>
      <c r="BB303" s="123">
        <f t="shared" si="32"/>
        <v>0</v>
      </c>
      <c r="BC303" s="123">
        <f t="shared" si="33"/>
        <v>0</v>
      </c>
      <c r="BD303" s="123">
        <f t="shared" si="34"/>
        <v>0</v>
      </c>
      <c r="BE303" s="123">
        <f t="shared" si="35"/>
        <v>0</v>
      </c>
      <c r="CZ303" s="123">
        <v>2.034E-2</v>
      </c>
    </row>
    <row r="304" spans="1:104" ht="22.5" x14ac:dyDescent="0.2">
      <c r="A304" s="151">
        <v>281</v>
      </c>
      <c r="B304" s="152" t="s">
        <v>434</v>
      </c>
      <c r="C304" s="153" t="s">
        <v>435</v>
      </c>
      <c r="D304" s="154" t="s">
        <v>78</v>
      </c>
      <c r="E304" s="155">
        <v>8</v>
      </c>
      <c r="F304" s="155">
        <v>0</v>
      </c>
      <c r="G304" s="156">
        <f t="shared" si="30"/>
        <v>0</v>
      </c>
      <c r="O304" s="150">
        <v>2</v>
      </c>
      <c r="AA304" s="123">
        <v>12</v>
      </c>
      <c r="AB304" s="123">
        <v>0</v>
      </c>
      <c r="AC304" s="123">
        <v>281</v>
      </c>
      <c r="AZ304" s="123">
        <v>2</v>
      </c>
      <c r="BA304" s="123">
        <f t="shared" si="31"/>
        <v>0</v>
      </c>
      <c r="BB304" s="123">
        <f t="shared" si="32"/>
        <v>0</v>
      </c>
      <c r="BC304" s="123">
        <f t="shared" si="33"/>
        <v>0</v>
      </c>
      <c r="BD304" s="123">
        <f t="shared" si="34"/>
        <v>0</v>
      </c>
      <c r="BE304" s="123">
        <f t="shared" si="35"/>
        <v>0</v>
      </c>
      <c r="CZ304" s="123">
        <v>1.941E-2</v>
      </c>
    </row>
    <row r="305" spans="1:104" x14ac:dyDescent="0.2">
      <c r="A305" s="151">
        <v>282</v>
      </c>
      <c r="B305" s="152" t="s">
        <v>436</v>
      </c>
      <c r="C305" s="153" t="s">
        <v>437</v>
      </c>
      <c r="D305" s="154" t="s">
        <v>139</v>
      </c>
      <c r="E305" s="155">
        <v>30</v>
      </c>
      <c r="F305" s="155">
        <v>0</v>
      </c>
      <c r="G305" s="156">
        <f t="shared" si="30"/>
        <v>0</v>
      </c>
      <c r="O305" s="150">
        <v>2</v>
      </c>
      <c r="AA305" s="123">
        <v>12</v>
      </c>
      <c r="AB305" s="123">
        <v>0</v>
      </c>
      <c r="AC305" s="123">
        <v>282</v>
      </c>
      <c r="AZ305" s="123">
        <v>2</v>
      </c>
      <c r="BA305" s="123">
        <f t="shared" si="31"/>
        <v>0</v>
      </c>
      <c r="BB305" s="123">
        <f t="shared" si="32"/>
        <v>0</v>
      </c>
      <c r="BC305" s="123">
        <f t="shared" si="33"/>
        <v>0</v>
      </c>
      <c r="BD305" s="123">
        <f t="shared" si="34"/>
        <v>0</v>
      </c>
      <c r="BE305" s="123">
        <f t="shared" si="35"/>
        <v>0</v>
      </c>
      <c r="CZ305" s="123">
        <v>2.0999999999999999E-3</v>
      </c>
    </row>
    <row r="306" spans="1:104" ht="22.5" x14ac:dyDescent="0.2">
      <c r="A306" s="151">
        <v>283</v>
      </c>
      <c r="B306" s="152" t="s">
        <v>438</v>
      </c>
      <c r="C306" s="153" t="s">
        <v>439</v>
      </c>
      <c r="D306" s="154" t="s">
        <v>440</v>
      </c>
      <c r="E306" s="155">
        <v>162</v>
      </c>
      <c r="F306" s="155">
        <v>0</v>
      </c>
      <c r="G306" s="156">
        <f t="shared" si="30"/>
        <v>0</v>
      </c>
      <c r="O306" s="150">
        <v>2</v>
      </c>
      <c r="AA306" s="123">
        <v>12</v>
      </c>
      <c r="AB306" s="123">
        <v>0</v>
      </c>
      <c r="AC306" s="123">
        <v>283</v>
      </c>
      <c r="AZ306" s="123">
        <v>2</v>
      </c>
      <c r="BA306" s="123">
        <f t="shared" si="31"/>
        <v>0</v>
      </c>
      <c r="BB306" s="123">
        <f t="shared" si="32"/>
        <v>0</v>
      </c>
      <c r="BC306" s="123">
        <f t="shared" si="33"/>
        <v>0</v>
      </c>
      <c r="BD306" s="123">
        <f t="shared" si="34"/>
        <v>0</v>
      </c>
      <c r="BE306" s="123">
        <f t="shared" si="35"/>
        <v>0</v>
      </c>
      <c r="CZ306" s="123">
        <v>3.1199999999999999E-3</v>
      </c>
    </row>
    <row r="307" spans="1:104" x14ac:dyDescent="0.2">
      <c r="A307" s="151">
        <v>284</v>
      </c>
      <c r="B307" s="152" t="s">
        <v>441</v>
      </c>
      <c r="C307" s="153" t="s">
        <v>442</v>
      </c>
      <c r="D307" s="154" t="s">
        <v>139</v>
      </c>
      <c r="E307" s="155">
        <v>52</v>
      </c>
      <c r="F307" s="155">
        <v>0</v>
      </c>
      <c r="G307" s="156">
        <f t="shared" si="30"/>
        <v>0</v>
      </c>
      <c r="O307" s="150">
        <v>2</v>
      </c>
      <c r="AA307" s="123">
        <v>12</v>
      </c>
      <c r="AB307" s="123">
        <v>0</v>
      </c>
      <c r="AC307" s="123">
        <v>284</v>
      </c>
      <c r="AZ307" s="123">
        <v>2</v>
      </c>
      <c r="BA307" s="123">
        <f t="shared" si="31"/>
        <v>0</v>
      </c>
      <c r="BB307" s="123">
        <f t="shared" si="32"/>
        <v>0</v>
      </c>
      <c r="BC307" s="123">
        <f t="shared" si="33"/>
        <v>0</v>
      </c>
      <c r="BD307" s="123">
        <f t="shared" si="34"/>
        <v>0</v>
      </c>
      <c r="BE307" s="123">
        <f t="shared" si="35"/>
        <v>0</v>
      </c>
      <c r="CZ307" s="123">
        <v>4.1999999999999997E-3</v>
      </c>
    </row>
    <row r="308" spans="1:104" x14ac:dyDescent="0.2">
      <c r="A308" s="151">
        <v>285</v>
      </c>
      <c r="B308" s="152" t="s">
        <v>443</v>
      </c>
      <c r="C308" s="153" t="s">
        <v>444</v>
      </c>
      <c r="D308" s="154" t="s">
        <v>139</v>
      </c>
      <c r="E308" s="155">
        <v>3</v>
      </c>
      <c r="F308" s="155">
        <v>0</v>
      </c>
      <c r="G308" s="156">
        <f t="shared" si="30"/>
        <v>0</v>
      </c>
      <c r="O308" s="150">
        <v>2</v>
      </c>
      <c r="AA308" s="123">
        <v>12</v>
      </c>
      <c r="AB308" s="123">
        <v>0</v>
      </c>
      <c r="AC308" s="123">
        <v>285</v>
      </c>
      <c r="AZ308" s="123">
        <v>2</v>
      </c>
      <c r="BA308" s="123">
        <f t="shared" si="31"/>
        <v>0</v>
      </c>
      <c r="BB308" s="123">
        <f t="shared" si="32"/>
        <v>0</v>
      </c>
      <c r="BC308" s="123">
        <f t="shared" si="33"/>
        <v>0</v>
      </c>
      <c r="BD308" s="123">
        <f t="shared" si="34"/>
        <v>0</v>
      </c>
      <c r="BE308" s="123">
        <f t="shared" si="35"/>
        <v>0</v>
      </c>
      <c r="CZ308" s="123">
        <v>1.9400000000000001E-3</v>
      </c>
    </row>
    <row r="309" spans="1:104" x14ac:dyDescent="0.2">
      <c r="A309" s="151">
        <v>286</v>
      </c>
      <c r="B309" s="152" t="s">
        <v>445</v>
      </c>
      <c r="C309" s="153" t="s">
        <v>446</v>
      </c>
      <c r="D309" s="154" t="s">
        <v>139</v>
      </c>
      <c r="E309" s="155">
        <v>81</v>
      </c>
      <c r="F309" s="155">
        <v>0</v>
      </c>
      <c r="G309" s="156">
        <f t="shared" si="30"/>
        <v>0</v>
      </c>
      <c r="O309" s="150">
        <v>2</v>
      </c>
      <c r="AA309" s="123">
        <v>12</v>
      </c>
      <c r="AB309" s="123">
        <v>0</v>
      </c>
      <c r="AC309" s="123">
        <v>286</v>
      </c>
      <c r="AZ309" s="123">
        <v>2</v>
      </c>
      <c r="BA309" s="123">
        <f t="shared" si="31"/>
        <v>0</v>
      </c>
      <c r="BB309" s="123">
        <f t="shared" si="32"/>
        <v>0</v>
      </c>
      <c r="BC309" s="123">
        <f t="shared" si="33"/>
        <v>0</v>
      </c>
      <c r="BD309" s="123">
        <f t="shared" si="34"/>
        <v>0</v>
      </c>
      <c r="BE309" s="123">
        <f t="shared" si="35"/>
        <v>0</v>
      </c>
      <c r="CZ309" s="123">
        <v>6.4000000000000003E-3</v>
      </c>
    </row>
    <row r="310" spans="1:104" x14ac:dyDescent="0.2">
      <c r="A310" s="151">
        <v>287</v>
      </c>
      <c r="B310" s="152" t="s">
        <v>447</v>
      </c>
      <c r="C310" s="153" t="s">
        <v>448</v>
      </c>
      <c r="D310" s="154" t="s">
        <v>139</v>
      </c>
      <c r="E310" s="155">
        <v>81</v>
      </c>
      <c r="F310" s="155">
        <v>0</v>
      </c>
      <c r="G310" s="156">
        <f t="shared" si="30"/>
        <v>0</v>
      </c>
      <c r="O310" s="150">
        <v>2</v>
      </c>
      <c r="AA310" s="123">
        <v>12</v>
      </c>
      <c r="AB310" s="123">
        <v>0</v>
      </c>
      <c r="AC310" s="123">
        <v>287</v>
      </c>
      <c r="AZ310" s="123">
        <v>2</v>
      </c>
      <c r="BA310" s="123">
        <f t="shared" si="31"/>
        <v>0</v>
      </c>
      <c r="BB310" s="123">
        <f t="shared" si="32"/>
        <v>0</v>
      </c>
      <c r="BC310" s="123">
        <f t="shared" si="33"/>
        <v>0</v>
      </c>
      <c r="BD310" s="123">
        <f t="shared" si="34"/>
        <v>0</v>
      </c>
      <c r="BE310" s="123">
        <f t="shared" si="35"/>
        <v>0</v>
      </c>
      <c r="CZ310" s="123">
        <v>6.0800000000000003E-3</v>
      </c>
    </row>
    <row r="311" spans="1:104" x14ac:dyDescent="0.2">
      <c r="A311" s="151">
        <v>288</v>
      </c>
      <c r="B311" s="152" t="s">
        <v>449</v>
      </c>
      <c r="C311" s="153" t="s">
        <v>450</v>
      </c>
      <c r="D311" s="154" t="s">
        <v>440</v>
      </c>
      <c r="E311" s="155">
        <v>5</v>
      </c>
      <c r="F311" s="155">
        <v>0</v>
      </c>
      <c r="G311" s="156">
        <f t="shared" si="30"/>
        <v>0</v>
      </c>
      <c r="O311" s="150">
        <v>2</v>
      </c>
      <c r="AA311" s="123">
        <v>12</v>
      </c>
      <c r="AB311" s="123">
        <v>0</v>
      </c>
      <c r="AC311" s="123">
        <v>288</v>
      </c>
      <c r="AZ311" s="123">
        <v>2</v>
      </c>
      <c r="BA311" s="123">
        <f t="shared" si="31"/>
        <v>0</v>
      </c>
      <c r="BB311" s="123">
        <f t="shared" si="32"/>
        <v>0</v>
      </c>
      <c r="BC311" s="123">
        <f t="shared" si="33"/>
        <v>0</v>
      </c>
      <c r="BD311" s="123">
        <f t="shared" si="34"/>
        <v>0</v>
      </c>
      <c r="BE311" s="123">
        <f t="shared" si="35"/>
        <v>0</v>
      </c>
      <c r="CZ311" s="123">
        <v>5.0299999999999997E-3</v>
      </c>
    </row>
    <row r="312" spans="1:104" x14ac:dyDescent="0.2">
      <c r="A312" s="151">
        <v>289</v>
      </c>
      <c r="B312" s="152" t="s">
        <v>451</v>
      </c>
      <c r="C312" s="153" t="s">
        <v>452</v>
      </c>
      <c r="D312" s="154" t="s">
        <v>440</v>
      </c>
      <c r="E312" s="155">
        <v>4</v>
      </c>
      <c r="F312" s="155">
        <v>0</v>
      </c>
      <c r="G312" s="156">
        <f t="shared" si="30"/>
        <v>0</v>
      </c>
      <c r="O312" s="150">
        <v>2</v>
      </c>
      <c r="AA312" s="123">
        <v>12</v>
      </c>
      <c r="AB312" s="123">
        <v>0</v>
      </c>
      <c r="AC312" s="123">
        <v>289</v>
      </c>
      <c r="AZ312" s="123">
        <v>2</v>
      </c>
      <c r="BA312" s="123">
        <f t="shared" si="31"/>
        <v>0</v>
      </c>
      <c r="BB312" s="123">
        <f t="shared" si="32"/>
        <v>0</v>
      </c>
      <c r="BC312" s="123">
        <f t="shared" si="33"/>
        <v>0</v>
      </c>
      <c r="BD312" s="123">
        <f t="shared" si="34"/>
        <v>0</v>
      </c>
      <c r="BE312" s="123">
        <f t="shared" si="35"/>
        <v>0</v>
      </c>
      <c r="CZ312" s="123">
        <v>2.0080000000000001E-2</v>
      </c>
    </row>
    <row r="313" spans="1:104" ht="22.5" x14ac:dyDescent="0.2">
      <c r="A313" s="151">
        <v>290</v>
      </c>
      <c r="B313" s="152" t="s">
        <v>453</v>
      </c>
      <c r="C313" s="153" t="s">
        <v>454</v>
      </c>
      <c r="D313" s="154" t="s">
        <v>139</v>
      </c>
      <c r="E313" s="155">
        <v>19</v>
      </c>
      <c r="F313" s="155">
        <v>0</v>
      </c>
      <c r="G313" s="156">
        <f t="shared" si="30"/>
        <v>0</v>
      </c>
      <c r="O313" s="150">
        <v>2</v>
      </c>
      <c r="AA313" s="123">
        <v>12</v>
      </c>
      <c r="AB313" s="123">
        <v>0</v>
      </c>
      <c r="AC313" s="123">
        <v>290</v>
      </c>
      <c r="AZ313" s="123">
        <v>2</v>
      </c>
      <c r="BA313" s="123">
        <f t="shared" si="31"/>
        <v>0</v>
      </c>
      <c r="BB313" s="123">
        <f t="shared" si="32"/>
        <v>0</v>
      </c>
      <c r="BC313" s="123">
        <f t="shared" si="33"/>
        <v>0</v>
      </c>
      <c r="BD313" s="123">
        <f t="shared" si="34"/>
        <v>0</v>
      </c>
      <c r="BE313" s="123">
        <f t="shared" si="35"/>
        <v>0</v>
      </c>
      <c r="CZ313" s="123">
        <v>6.8900000000000003E-3</v>
      </c>
    </row>
    <row r="314" spans="1:104" ht="22.5" x14ac:dyDescent="0.2">
      <c r="A314" s="151">
        <v>291</v>
      </c>
      <c r="B314" s="152" t="s">
        <v>447</v>
      </c>
      <c r="C314" s="153" t="s">
        <v>455</v>
      </c>
      <c r="D314" s="154" t="s">
        <v>139</v>
      </c>
      <c r="E314" s="155">
        <v>52</v>
      </c>
      <c r="F314" s="155">
        <v>0</v>
      </c>
      <c r="G314" s="156">
        <f t="shared" si="30"/>
        <v>0</v>
      </c>
      <c r="O314" s="150">
        <v>2</v>
      </c>
      <c r="AA314" s="123">
        <v>12</v>
      </c>
      <c r="AB314" s="123">
        <v>0</v>
      </c>
      <c r="AC314" s="123">
        <v>291</v>
      </c>
      <c r="AZ314" s="123">
        <v>2</v>
      </c>
      <c r="BA314" s="123">
        <f t="shared" si="31"/>
        <v>0</v>
      </c>
      <c r="BB314" s="123">
        <f t="shared" si="32"/>
        <v>0</v>
      </c>
      <c r="BC314" s="123">
        <f t="shared" si="33"/>
        <v>0</v>
      </c>
      <c r="BD314" s="123">
        <f t="shared" si="34"/>
        <v>0</v>
      </c>
      <c r="BE314" s="123">
        <f t="shared" si="35"/>
        <v>0</v>
      </c>
      <c r="CZ314" s="123">
        <v>6.0800000000000003E-3</v>
      </c>
    </row>
    <row r="315" spans="1:104" x14ac:dyDescent="0.2">
      <c r="A315" s="157"/>
      <c r="B315" s="158" t="s">
        <v>66</v>
      </c>
      <c r="C315" s="159" t="str">
        <f>CONCATENATE(B301," ",C301)</f>
        <v>764 Konstrukce klempířské</v>
      </c>
      <c r="D315" s="157"/>
      <c r="E315" s="160"/>
      <c r="F315" s="160"/>
      <c r="G315" s="161">
        <f>SUM(G301:G314)</f>
        <v>0</v>
      </c>
      <c r="O315" s="150">
        <v>4</v>
      </c>
      <c r="BA315" s="162">
        <f>SUM(BA301:BA314)</f>
        <v>0</v>
      </c>
      <c r="BB315" s="162">
        <f>SUM(BB301:BB314)</f>
        <v>0</v>
      </c>
      <c r="BC315" s="162">
        <f>SUM(BC301:BC314)</f>
        <v>0</v>
      </c>
      <c r="BD315" s="162">
        <f>SUM(BD301:BD314)</f>
        <v>0</v>
      </c>
      <c r="BE315" s="162">
        <f>SUM(BE301:BE314)</f>
        <v>0</v>
      </c>
    </row>
    <row r="316" spans="1:104" x14ac:dyDescent="0.2">
      <c r="A316" s="143" t="s">
        <v>64</v>
      </c>
      <c r="B316" s="144" t="s">
        <v>456</v>
      </c>
      <c r="C316" s="145" t="s">
        <v>457</v>
      </c>
      <c r="D316" s="146"/>
      <c r="E316" s="147"/>
      <c r="F316" s="147"/>
      <c r="G316" s="148"/>
      <c r="H316" s="149"/>
      <c r="I316" s="149"/>
      <c r="O316" s="150">
        <v>1</v>
      </c>
    </row>
    <row r="317" spans="1:104" x14ac:dyDescent="0.2">
      <c r="A317" s="151">
        <v>292</v>
      </c>
      <c r="B317" s="152" t="s">
        <v>458</v>
      </c>
      <c r="C317" s="153" t="s">
        <v>459</v>
      </c>
      <c r="D317" s="154" t="s">
        <v>78</v>
      </c>
      <c r="E317" s="155">
        <v>524</v>
      </c>
      <c r="F317" s="155">
        <v>0</v>
      </c>
      <c r="G317" s="156">
        <f>E317*F317</f>
        <v>0</v>
      </c>
      <c r="O317" s="150">
        <v>2</v>
      </c>
      <c r="AA317" s="123">
        <v>12</v>
      </c>
      <c r="AB317" s="123">
        <v>0</v>
      </c>
      <c r="AC317" s="123">
        <v>292</v>
      </c>
      <c r="AZ317" s="123">
        <v>2</v>
      </c>
      <c r="BA317" s="123">
        <f>IF(AZ317=1,G317,0)</f>
        <v>0</v>
      </c>
      <c r="BB317" s="123">
        <f>IF(AZ317=2,G317,0)</f>
        <v>0</v>
      </c>
      <c r="BC317" s="123">
        <f>IF(AZ317=3,G317,0)</f>
        <v>0</v>
      </c>
      <c r="BD317" s="123">
        <f>IF(AZ317=4,G317,0)</f>
        <v>0</v>
      </c>
      <c r="BE317" s="123">
        <f>IF(AZ317=5,G317,0)</f>
        <v>0</v>
      </c>
      <c r="CZ317" s="123">
        <v>0</v>
      </c>
    </row>
    <row r="318" spans="1:104" ht="22.5" x14ac:dyDescent="0.2">
      <c r="A318" s="151">
        <v>293</v>
      </c>
      <c r="B318" s="152" t="s">
        <v>460</v>
      </c>
      <c r="C318" s="153" t="s">
        <v>461</v>
      </c>
      <c r="D318" s="154" t="s">
        <v>78</v>
      </c>
      <c r="E318" s="155">
        <v>524</v>
      </c>
      <c r="F318" s="155">
        <v>0</v>
      </c>
      <c r="G318" s="156">
        <f>E318*F318</f>
        <v>0</v>
      </c>
      <c r="O318" s="150">
        <v>2</v>
      </c>
      <c r="AA318" s="123">
        <v>12</v>
      </c>
      <c r="AB318" s="123">
        <v>0</v>
      </c>
      <c r="AC318" s="123">
        <v>293</v>
      </c>
      <c r="AZ318" s="123">
        <v>2</v>
      </c>
      <c r="BA318" s="123">
        <f>IF(AZ318=1,G318,0)</f>
        <v>0</v>
      </c>
      <c r="BB318" s="123">
        <f>IF(AZ318=2,G318,0)</f>
        <v>0</v>
      </c>
      <c r="BC318" s="123">
        <f>IF(AZ318=3,G318,0)</f>
        <v>0</v>
      </c>
      <c r="BD318" s="123">
        <f>IF(AZ318=4,G318,0)</f>
        <v>0</v>
      </c>
      <c r="BE318" s="123">
        <f>IF(AZ318=5,G318,0)</f>
        <v>0</v>
      </c>
      <c r="CZ318" s="123">
        <v>1.2970000000000001E-2</v>
      </c>
    </row>
    <row r="319" spans="1:104" ht="22.5" x14ac:dyDescent="0.2">
      <c r="A319" s="151">
        <v>294</v>
      </c>
      <c r="B319" s="152" t="s">
        <v>462</v>
      </c>
      <c r="C319" s="153" t="s">
        <v>463</v>
      </c>
      <c r="D319" s="154" t="s">
        <v>440</v>
      </c>
      <c r="E319" s="155">
        <v>16</v>
      </c>
      <c r="F319" s="155">
        <v>0</v>
      </c>
      <c r="G319" s="156">
        <f>E319*F319</f>
        <v>0</v>
      </c>
      <c r="O319" s="150">
        <v>2</v>
      </c>
      <c r="AA319" s="123">
        <v>12</v>
      </c>
      <c r="AB319" s="123">
        <v>0</v>
      </c>
      <c r="AC319" s="123">
        <v>294</v>
      </c>
      <c r="AZ319" s="123">
        <v>2</v>
      </c>
      <c r="BA319" s="123">
        <f>IF(AZ319=1,G319,0)</f>
        <v>0</v>
      </c>
      <c r="BB319" s="123">
        <f>IF(AZ319=2,G319,0)</f>
        <v>0</v>
      </c>
      <c r="BC319" s="123">
        <f>IF(AZ319=3,G319,0)</f>
        <v>0</v>
      </c>
      <c r="BD319" s="123">
        <f>IF(AZ319=4,G319,0)</f>
        <v>0</v>
      </c>
      <c r="BE319" s="123">
        <f>IF(AZ319=5,G319,0)</f>
        <v>0</v>
      </c>
      <c r="CZ319" s="123">
        <v>2.1000000000000001E-4</v>
      </c>
    </row>
    <row r="320" spans="1:104" ht="22.5" x14ac:dyDescent="0.2">
      <c r="A320" s="151">
        <v>295</v>
      </c>
      <c r="B320" s="152" t="s">
        <v>462</v>
      </c>
      <c r="C320" s="153" t="s">
        <v>464</v>
      </c>
      <c r="D320" s="154" t="s">
        <v>440</v>
      </c>
      <c r="E320" s="155">
        <v>4</v>
      </c>
      <c r="F320" s="155">
        <v>0</v>
      </c>
      <c r="G320" s="156">
        <f>E320*F320</f>
        <v>0</v>
      </c>
      <c r="O320" s="150">
        <v>2</v>
      </c>
      <c r="AA320" s="123">
        <v>12</v>
      </c>
      <c r="AB320" s="123">
        <v>0</v>
      </c>
      <c r="AC320" s="123">
        <v>295</v>
      </c>
      <c r="AZ320" s="123">
        <v>2</v>
      </c>
      <c r="BA320" s="123">
        <f>IF(AZ320=1,G320,0)</f>
        <v>0</v>
      </c>
      <c r="BB320" s="123">
        <f>IF(AZ320=2,G320,0)</f>
        <v>0</v>
      </c>
      <c r="BC320" s="123">
        <f>IF(AZ320=3,G320,0)</f>
        <v>0</v>
      </c>
      <c r="BD320" s="123">
        <f>IF(AZ320=4,G320,0)</f>
        <v>0</v>
      </c>
      <c r="BE320" s="123">
        <f>IF(AZ320=5,G320,0)</f>
        <v>0</v>
      </c>
      <c r="CZ320" s="123">
        <v>2.1000000000000001E-4</v>
      </c>
    </row>
    <row r="321" spans="1:104" x14ac:dyDescent="0.2">
      <c r="A321" s="151">
        <v>296</v>
      </c>
      <c r="B321" s="152" t="s">
        <v>465</v>
      </c>
      <c r="C321" s="153" t="s">
        <v>466</v>
      </c>
      <c r="D321" s="154" t="s">
        <v>107</v>
      </c>
      <c r="E321" s="155">
        <v>6.8</v>
      </c>
      <c r="F321" s="155">
        <v>0</v>
      </c>
      <c r="G321" s="156">
        <f>E321*F321</f>
        <v>0</v>
      </c>
      <c r="O321" s="150">
        <v>2</v>
      </c>
      <c r="AA321" s="123">
        <v>12</v>
      </c>
      <c r="AB321" s="123">
        <v>0</v>
      </c>
      <c r="AC321" s="123">
        <v>296</v>
      </c>
      <c r="AZ321" s="123">
        <v>2</v>
      </c>
      <c r="BA321" s="123">
        <f>IF(AZ321=1,G321,0)</f>
        <v>0</v>
      </c>
      <c r="BB321" s="123">
        <f>IF(AZ321=2,G321,0)</f>
        <v>0</v>
      </c>
      <c r="BC321" s="123">
        <f>IF(AZ321=3,G321,0)</f>
        <v>0</v>
      </c>
      <c r="BD321" s="123">
        <f>IF(AZ321=4,G321,0)</f>
        <v>0</v>
      </c>
      <c r="BE321" s="123">
        <f>IF(AZ321=5,G321,0)</f>
        <v>0</v>
      </c>
      <c r="CZ321" s="123">
        <v>0</v>
      </c>
    </row>
    <row r="322" spans="1:104" x14ac:dyDescent="0.2">
      <c r="A322" s="157"/>
      <c r="B322" s="158" t="s">
        <v>66</v>
      </c>
      <c r="C322" s="159" t="str">
        <f>CONCATENATE(B316," ",C316)</f>
        <v>765 Krytiny tvrdé</v>
      </c>
      <c r="D322" s="157"/>
      <c r="E322" s="160"/>
      <c r="F322" s="160"/>
      <c r="G322" s="161">
        <f>SUM(G316:G321)</f>
        <v>0</v>
      </c>
      <c r="O322" s="150">
        <v>4</v>
      </c>
      <c r="BA322" s="162">
        <f>SUM(BA316:BA321)</f>
        <v>0</v>
      </c>
      <c r="BB322" s="162">
        <f>SUM(BB316:BB321)</f>
        <v>0</v>
      </c>
      <c r="BC322" s="162">
        <f>SUM(BC316:BC321)</f>
        <v>0</v>
      </c>
      <c r="BD322" s="162">
        <f>SUM(BD316:BD321)</f>
        <v>0</v>
      </c>
      <c r="BE322" s="162">
        <f>SUM(BE316:BE321)</f>
        <v>0</v>
      </c>
    </row>
    <row r="323" spans="1:104" x14ac:dyDescent="0.2">
      <c r="A323" s="143" t="s">
        <v>64</v>
      </c>
      <c r="B323" s="144" t="s">
        <v>467</v>
      </c>
      <c r="C323" s="145" t="s">
        <v>468</v>
      </c>
      <c r="D323" s="146"/>
      <c r="E323" s="147"/>
      <c r="F323" s="147"/>
      <c r="G323" s="148"/>
      <c r="H323" s="149"/>
      <c r="I323" s="149"/>
      <c r="O323" s="150">
        <v>1</v>
      </c>
    </row>
    <row r="324" spans="1:104" ht="22.5" x14ac:dyDescent="0.2">
      <c r="A324" s="151">
        <v>297</v>
      </c>
      <c r="B324" s="152" t="s">
        <v>469</v>
      </c>
      <c r="C324" s="153" t="s">
        <v>470</v>
      </c>
      <c r="D324" s="154" t="s">
        <v>78</v>
      </c>
      <c r="E324" s="155">
        <v>31.2</v>
      </c>
      <c r="F324" s="155">
        <v>0</v>
      </c>
      <c r="G324" s="156">
        <f>E324*F324</f>
        <v>0</v>
      </c>
      <c r="O324" s="150">
        <v>2</v>
      </c>
      <c r="AA324" s="123">
        <v>12</v>
      </c>
      <c r="AB324" s="123">
        <v>0</v>
      </c>
      <c r="AC324" s="123">
        <v>297</v>
      </c>
      <c r="AZ324" s="123">
        <v>2</v>
      </c>
      <c r="BA324" s="123">
        <f>IF(AZ324=1,G324,0)</f>
        <v>0</v>
      </c>
      <c r="BB324" s="123">
        <f>IF(AZ324=2,G324,0)</f>
        <v>0</v>
      </c>
      <c r="BC324" s="123">
        <f>IF(AZ324=3,G324,0)</f>
        <v>0</v>
      </c>
      <c r="BD324" s="123">
        <f>IF(AZ324=4,G324,0)</f>
        <v>0</v>
      </c>
      <c r="BE324" s="123">
        <f>IF(AZ324=5,G324,0)</f>
        <v>0</v>
      </c>
      <c r="CZ324" s="123">
        <v>2.7999999999999998E-4</v>
      </c>
    </row>
    <row r="325" spans="1:104" ht="22.5" x14ac:dyDescent="0.2">
      <c r="A325" s="151">
        <v>298</v>
      </c>
      <c r="B325" s="152" t="s">
        <v>469</v>
      </c>
      <c r="C325" s="153" t="s">
        <v>471</v>
      </c>
      <c r="D325" s="154" t="s">
        <v>78</v>
      </c>
      <c r="E325" s="155">
        <v>9.4</v>
      </c>
      <c r="F325" s="155">
        <v>0</v>
      </c>
      <c r="G325" s="156">
        <f>E325*F325</f>
        <v>0</v>
      </c>
      <c r="O325" s="150">
        <v>2</v>
      </c>
      <c r="AA325" s="123">
        <v>12</v>
      </c>
      <c r="AB325" s="123">
        <v>0</v>
      </c>
      <c r="AC325" s="123">
        <v>298</v>
      </c>
      <c r="AZ325" s="123">
        <v>2</v>
      </c>
      <c r="BA325" s="123">
        <f>IF(AZ325=1,G325,0)</f>
        <v>0</v>
      </c>
      <c r="BB325" s="123">
        <f>IF(AZ325=2,G325,0)</f>
        <v>0</v>
      </c>
      <c r="BC325" s="123">
        <f>IF(AZ325=3,G325,0)</f>
        <v>0</v>
      </c>
      <c r="BD325" s="123">
        <f>IF(AZ325=4,G325,0)</f>
        <v>0</v>
      </c>
      <c r="BE325" s="123">
        <f>IF(AZ325=5,G325,0)</f>
        <v>0</v>
      </c>
      <c r="CZ325" s="123">
        <v>2.7999999999999998E-4</v>
      </c>
    </row>
    <row r="326" spans="1:104" ht="22.5" x14ac:dyDescent="0.2">
      <c r="A326" s="151">
        <v>299</v>
      </c>
      <c r="B326" s="152" t="s">
        <v>472</v>
      </c>
      <c r="C326" s="153" t="s">
        <v>473</v>
      </c>
      <c r="D326" s="154" t="s">
        <v>78</v>
      </c>
      <c r="E326" s="155">
        <v>11.2</v>
      </c>
      <c r="F326" s="155">
        <v>0</v>
      </c>
      <c r="G326" s="156">
        <f>E326*F326</f>
        <v>0</v>
      </c>
      <c r="O326" s="150">
        <v>2</v>
      </c>
      <c r="AA326" s="123">
        <v>12</v>
      </c>
      <c r="AB326" s="123">
        <v>0</v>
      </c>
      <c r="AC326" s="123">
        <v>299</v>
      </c>
      <c r="AZ326" s="123">
        <v>2</v>
      </c>
      <c r="BA326" s="123">
        <f>IF(AZ326=1,G326,0)</f>
        <v>0</v>
      </c>
      <c r="BB326" s="123">
        <f>IF(AZ326=2,G326,0)</f>
        <v>0</v>
      </c>
      <c r="BC326" s="123">
        <f>IF(AZ326=3,G326,0)</f>
        <v>0</v>
      </c>
      <c r="BD326" s="123">
        <f>IF(AZ326=4,G326,0)</f>
        <v>0</v>
      </c>
      <c r="BE326" s="123">
        <f>IF(AZ326=5,G326,0)</f>
        <v>0</v>
      </c>
      <c r="CZ326" s="123">
        <v>0</v>
      </c>
    </row>
    <row r="327" spans="1:104" x14ac:dyDescent="0.2">
      <c r="A327" s="157"/>
      <c r="B327" s="158" t="s">
        <v>66</v>
      </c>
      <c r="C327" s="159" t="str">
        <f>CONCATENATE(B323," ",C323)</f>
        <v>766 Konstrukce truhlářské</v>
      </c>
      <c r="D327" s="157"/>
      <c r="E327" s="160"/>
      <c r="F327" s="160"/>
      <c r="G327" s="161">
        <f>SUM(G323:G326)</f>
        <v>0</v>
      </c>
      <c r="O327" s="150">
        <v>4</v>
      </c>
      <c r="BA327" s="162">
        <f>SUM(BA323:BA326)</f>
        <v>0</v>
      </c>
      <c r="BB327" s="162">
        <f>SUM(BB323:BB326)</f>
        <v>0</v>
      </c>
      <c r="BC327" s="162">
        <f>SUM(BC323:BC326)</f>
        <v>0</v>
      </c>
      <c r="BD327" s="162">
        <f>SUM(BD323:BD326)</f>
        <v>0</v>
      </c>
      <c r="BE327" s="162">
        <f>SUM(BE323:BE326)</f>
        <v>0</v>
      </c>
    </row>
    <row r="328" spans="1:104" x14ac:dyDescent="0.2">
      <c r="A328" s="143" t="s">
        <v>64</v>
      </c>
      <c r="B328" s="144" t="s">
        <v>474</v>
      </c>
      <c r="C328" s="145" t="s">
        <v>475</v>
      </c>
      <c r="D328" s="146"/>
      <c r="E328" s="147"/>
      <c r="F328" s="147"/>
      <c r="G328" s="148"/>
      <c r="H328" s="149"/>
      <c r="I328" s="149"/>
      <c r="O328" s="150">
        <v>1</v>
      </c>
    </row>
    <row r="329" spans="1:104" x14ac:dyDescent="0.2">
      <c r="A329" s="151">
        <v>300</v>
      </c>
      <c r="B329" s="152" t="s">
        <v>476</v>
      </c>
      <c r="C329" s="153" t="s">
        <v>477</v>
      </c>
      <c r="D329" s="154"/>
      <c r="E329" s="155">
        <v>0</v>
      </c>
      <c r="F329" s="155">
        <v>0</v>
      </c>
      <c r="G329" s="156">
        <f t="shared" ref="G329:G355" si="36">E329*F329</f>
        <v>0</v>
      </c>
      <c r="O329" s="150">
        <v>2</v>
      </c>
      <c r="AA329" s="123">
        <v>12</v>
      </c>
      <c r="AB329" s="123">
        <v>0</v>
      </c>
      <c r="AC329" s="123">
        <v>300</v>
      </c>
      <c r="AZ329" s="123">
        <v>4</v>
      </c>
      <c r="BA329" s="123">
        <f t="shared" ref="BA329:BA355" si="37">IF(AZ329=1,G329,0)</f>
        <v>0</v>
      </c>
      <c r="BB329" s="123">
        <f t="shared" ref="BB329:BB355" si="38">IF(AZ329=2,G329,0)</f>
        <v>0</v>
      </c>
      <c r="BC329" s="123">
        <f t="shared" ref="BC329:BC355" si="39">IF(AZ329=3,G329,0)</f>
        <v>0</v>
      </c>
      <c r="BD329" s="123">
        <f t="shared" ref="BD329:BD355" si="40">IF(AZ329=4,G329,0)</f>
        <v>0</v>
      </c>
      <c r="BE329" s="123">
        <f t="shared" ref="BE329:BE355" si="41">IF(AZ329=5,G329,0)</f>
        <v>0</v>
      </c>
      <c r="CZ329" s="123">
        <v>0</v>
      </c>
    </row>
    <row r="330" spans="1:104" x14ac:dyDescent="0.2">
      <c r="A330" s="151">
        <v>301</v>
      </c>
      <c r="B330" s="152" t="s">
        <v>478</v>
      </c>
      <c r="C330" s="153" t="s">
        <v>479</v>
      </c>
      <c r="D330" s="154" t="s">
        <v>440</v>
      </c>
      <c r="E330" s="155">
        <v>1</v>
      </c>
      <c r="F330" s="155">
        <v>0</v>
      </c>
      <c r="G330" s="156">
        <f t="shared" si="36"/>
        <v>0</v>
      </c>
      <c r="O330" s="150">
        <v>2</v>
      </c>
      <c r="AA330" s="123">
        <v>12</v>
      </c>
      <c r="AB330" s="123">
        <v>0</v>
      </c>
      <c r="AC330" s="123">
        <v>301</v>
      </c>
      <c r="AZ330" s="123">
        <v>4</v>
      </c>
      <c r="BA330" s="123">
        <f t="shared" si="37"/>
        <v>0</v>
      </c>
      <c r="BB330" s="123">
        <f t="shared" si="38"/>
        <v>0</v>
      </c>
      <c r="BC330" s="123">
        <f t="shared" si="39"/>
        <v>0</v>
      </c>
      <c r="BD330" s="123">
        <f t="shared" si="40"/>
        <v>0</v>
      </c>
      <c r="BE330" s="123">
        <f t="shared" si="41"/>
        <v>0</v>
      </c>
      <c r="CZ330" s="123">
        <v>0</v>
      </c>
    </row>
    <row r="331" spans="1:104" ht="22.5" x14ac:dyDescent="0.2">
      <c r="A331" s="151">
        <v>302</v>
      </c>
      <c r="B331" s="152" t="s">
        <v>480</v>
      </c>
      <c r="C331" s="153" t="s">
        <v>481</v>
      </c>
      <c r="D331" s="154" t="s">
        <v>440</v>
      </c>
      <c r="E331" s="155">
        <v>1</v>
      </c>
      <c r="F331" s="155">
        <v>0</v>
      </c>
      <c r="G331" s="156">
        <f t="shared" si="36"/>
        <v>0</v>
      </c>
      <c r="O331" s="150">
        <v>2</v>
      </c>
      <c r="AA331" s="123">
        <v>12</v>
      </c>
      <c r="AB331" s="123">
        <v>0</v>
      </c>
      <c r="AC331" s="123">
        <v>302</v>
      </c>
      <c r="AZ331" s="123">
        <v>4</v>
      </c>
      <c r="BA331" s="123">
        <f t="shared" si="37"/>
        <v>0</v>
      </c>
      <c r="BB331" s="123">
        <f t="shared" si="38"/>
        <v>0</v>
      </c>
      <c r="BC331" s="123">
        <f t="shared" si="39"/>
        <v>0</v>
      </c>
      <c r="BD331" s="123">
        <f t="shared" si="40"/>
        <v>0</v>
      </c>
      <c r="BE331" s="123">
        <f t="shared" si="41"/>
        <v>0</v>
      </c>
      <c r="CZ331" s="123">
        <v>4.2000000000000002E-4</v>
      </c>
    </row>
    <row r="332" spans="1:104" x14ac:dyDescent="0.2">
      <c r="A332" s="151">
        <v>303</v>
      </c>
      <c r="B332" s="152" t="s">
        <v>482</v>
      </c>
      <c r="C332" s="153" t="s">
        <v>483</v>
      </c>
      <c r="D332" s="154" t="s">
        <v>440</v>
      </c>
      <c r="E332" s="155">
        <v>1</v>
      </c>
      <c r="F332" s="155">
        <v>0</v>
      </c>
      <c r="G332" s="156">
        <f t="shared" si="36"/>
        <v>0</v>
      </c>
      <c r="O332" s="150">
        <v>2</v>
      </c>
      <c r="AA332" s="123">
        <v>12</v>
      </c>
      <c r="AB332" s="123">
        <v>0</v>
      </c>
      <c r="AC332" s="123">
        <v>303</v>
      </c>
      <c r="AZ332" s="123">
        <v>4</v>
      </c>
      <c r="BA332" s="123">
        <f t="shared" si="37"/>
        <v>0</v>
      </c>
      <c r="BB332" s="123">
        <f t="shared" si="38"/>
        <v>0</v>
      </c>
      <c r="BC332" s="123">
        <f t="shared" si="39"/>
        <v>0</v>
      </c>
      <c r="BD332" s="123">
        <f t="shared" si="40"/>
        <v>0</v>
      </c>
      <c r="BE332" s="123">
        <f t="shared" si="41"/>
        <v>0</v>
      </c>
      <c r="CZ332" s="123">
        <v>2.7999999999999998E-4</v>
      </c>
    </row>
    <row r="333" spans="1:104" x14ac:dyDescent="0.2">
      <c r="A333" s="151">
        <v>304</v>
      </c>
      <c r="B333" s="152" t="s">
        <v>484</v>
      </c>
      <c r="C333" s="153" t="s">
        <v>485</v>
      </c>
      <c r="D333" s="154" t="s">
        <v>139</v>
      </c>
      <c r="E333" s="155">
        <v>250</v>
      </c>
      <c r="F333" s="155">
        <v>0</v>
      </c>
      <c r="G333" s="156">
        <f t="shared" si="36"/>
        <v>0</v>
      </c>
      <c r="O333" s="150">
        <v>2</v>
      </c>
      <c r="AA333" s="123">
        <v>12</v>
      </c>
      <c r="AB333" s="123">
        <v>0</v>
      </c>
      <c r="AC333" s="123">
        <v>304</v>
      </c>
      <c r="AZ333" s="123">
        <v>4</v>
      </c>
      <c r="BA333" s="123">
        <f t="shared" si="37"/>
        <v>0</v>
      </c>
      <c r="BB333" s="123">
        <f t="shared" si="38"/>
        <v>0</v>
      </c>
      <c r="BC333" s="123">
        <f t="shared" si="39"/>
        <v>0</v>
      </c>
      <c r="BD333" s="123">
        <f t="shared" si="40"/>
        <v>0</v>
      </c>
      <c r="BE333" s="123">
        <f t="shared" si="41"/>
        <v>0</v>
      </c>
      <c r="CZ333" s="123">
        <v>0</v>
      </c>
    </row>
    <row r="334" spans="1:104" x14ac:dyDescent="0.2">
      <c r="A334" s="151">
        <v>305</v>
      </c>
      <c r="B334" s="152" t="s">
        <v>486</v>
      </c>
      <c r="C334" s="153" t="s">
        <v>487</v>
      </c>
      <c r="D334" s="154" t="s">
        <v>440</v>
      </c>
      <c r="E334" s="155">
        <v>5</v>
      </c>
      <c r="F334" s="155">
        <v>0</v>
      </c>
      <c r="G334" s="156">
        <f t="shared" si="36"/>
        <v>0</v>
      </c>
      <c r="O334" s="150">
        <v>2</v>
      </c>
      <c r="AA334" s="123">
        <v>12</v>
      </c>
      <c r="AB334" s="123">
        <v>0</v>
      </c>
      <c r="AC334" s="123">
        <v>305</v>
      </c>
      <c r="AZ334" s="123">
        <v>4</v>
      </c>
      <c r="BA334" s="123">
        <f t="shared" si="37"/>
        <v>0</v>
      </c>
      <c r="BB334" s="123">
        <f t="shared" si="38"/>
        <v>0</v>
      </c>
      <c r="BC334" s="123">
        <f t="shared" si="39"/>
        <v>0</v>
      </c>
      <c r="BD334" s="123">
        <f t="shared" si="40"/>
        <v>0</v>
      </c>
      <c r="BE334" s="123">
        <f t="shared" si="41"/>
        <v>0</v>
      </c>
      <c r="CZ334" s="123">
        <v>0</v>
      </c>
    </row>
    <row r="335" spans="1:104" x14ac:dyDescent="0.2">
      <c r="A335" s="151">
        <v>306</v>
      </c>
      <c r="B335" s="152" t="s">
        <v>488</v>
      </c>
      <c r="C335" s="153" t="s">
        <v>489</v>
      </c>
      <c r="D335" s="154" t="s">
        <v>65</v>
      </c>
      <c r="E335" s="155">
        <v>90</v>
      </c>
      <c r="F335" s="155">
        <v>0</v>
      </c>
      <c r="G335" s="156">
        <f t="shared" si="36"/>
        <v>0</v>
      </c>
      <c r="O335" s="150">
        <v>2</v>
      </c>
      <c r="AA335" s="123">
        <v>12</v>
      </c>
      <c r="AB335" s="123">
        <v>0</v>
      </c>
      <c r="AC335" s="123">
        <v>306</v>
      </c>
      <c r="AZ335" s="123">
        <v>4</v>
      </c>
      <c r="BA335" s="123">
        <f t="shared" si="37"/>
        <v>0</v>
      </c>
      <c r="BB335" s="123">
        <f t="shared" si="38"/>
        <v>0</v>
      </c>
      <c r="BC335" s="123">
        <f t="shared" si="39"/>
        <v>0</v>
      </c>
      <c r="BD335" s="123">
        <f t="shared" si="40"/>
        <v>0</v>
      </c>
      <c r="BE335" s="123">
        <f t="shared" si="41"/>
        <v>0</v>
      </c>
      <c r="CZ335" s="123">
        <v>0</v>
      </c>
    </row>
    <row r="336" spans="1:104" x14ac:dyDescent="0.2">
      <c r="A336" s="151">
        <v>307</v>
      </c>
      <c r="B336" s="152" t="s">
        <v>490</v>
      </c>
      <c r="C336" s="153" t="s">
        <v>491</v>
      </c>
      <c r="D336" s="154" t="s">
        <v>65</v>
      </c>
      <c r="E336" s="155">
        <v>15</v>
      </c>
      <c r="F336" s="155">
        <v>0</v>
      </c>
      <c r="G336" s="156">
        <f t="shared" si="36"/>
        <v>0</v>
      </c>
      <c r="O336" s="150">
        <v>2</v>
      </c>
      <c r="AA336" s="123">
        <v>12</v>
      </c>
      <c r="AB336" s="123">
        <v>0</v>
      </c>
      <c r="AC336" s="123">
        <v>307</v>
      </c>
      <c r="AZ336" s="123">
        <v>4</v>
      </c>
      <c r="BA336" s="123">
        <f t="shared" si="37"/>
        <v>0</v>
      </c>
      <c r="BB336" s="123">
        <f t="shared" si="38"/>
        <v>0</v>
      </c>
      <c r="BC336" s="123">
        <f t="shared" si="39"/>
        <v>0</v>
      </c>
      <c r="BD336" s="123">
        <f t="shared" si="40"/>
        <v>0</v>
      </c>
      <c r="BE336" s="123">
        <f t="shared" si="41"/>
        <v>0</v>
      </c>
      <c r="CZ336" s="123">
        <v>1.0499999999999999E-3</v>
      </c>
    </row>
    <row r="337" spans="1:104" x14ac:dyDescent="0.2">
      <c r="A337" s="151">
        <v>308</v>
      </c>
      <c r="B337" s="152" t="s">
        <v>492</v>
      </c>
      <c r="C337" s="153" t="s">
        <v>493</v>
      </c>
      <c r="D337" s="154" t="s">
        <v>440</v>
      </c>
      <c r="E337" s="155">
        <v>60</v>
      </c>
      <c r="F337" s="155">
        <v>0</v>
      </c>
      <c r="G337" s="156">
        <f t="shared" si="36"/>
        <v>0</v>
      </c>
      <c r="O337" s="150">
        <v>2</v>
      </c>
      <c r="AA337" s="123">
        <v>12</v>
      </c>
      <c r="AB337" s="123">
        <v>0</v>
      </c>
      <c r="AC337" s="123">
        <v>308</v>
      </c>
      <c r="AZ337" s="123">
        <v>4</v>
      </c>
      <c r="BA337" s="123">
        <f t="shared" si="37"/>
        <v>0</v>
      </c>
      <c r="BB337" s="123">
        <f t="shared" si="38"/>
        <v>0</v>
      </c>
      <c r="BC337" s="123">
        <f t="shared" si="39"/>
        <v>0</v>
      </c>
      <c r="BD337" s="123">
        <f t="shared" si="40"/>
        <v>0</v>
      </c>
      <c r="BE337" s="123">
        <f t="shared" si="41"/>
        <v>0</v>
      </c>
      <c r="CZ337" s="123">
        <v>0</v>
      </c>
    </row>
    <row r="338" spans="1:104" x14ac:dyDescent="0.2">
      <c r="A338" s="151">
        <v>309</v>
      </c>
      <c r="B338" s="152" t="s">
        <v>494</v>
      </c>
      <c r="C338" s="153" t="s">
        <v>495</v>
      </c>
      <c r="D338" s="154" t="s">
        <v>440</v>
      </c>
      <c r="E338" s="155">
        <v>80</v>
      </c>
      <c r="F338" s="155">
        <v>0</v>
      </c>
      <c r="G338" s="156">
        <f t="shared" si="36"/>
        <v>0</v>
      </c>
      <c r="O338" s="150">
        <v>2</v>
      </c>
      <c r="AA338" s="123">
        <v>12</v>
      </c>
      <c r="AB338" s="123">
        <v>0</v>
      </c>
      <c r="AC338" s="123">
        <v>309</v>
      </c>
      <c r="AZ338" s="123">
        <v>4</v>
      </c>
      <c r="BA338" s="123">
        <f t="shared" si="37"/>
        <v>0</v>
      </c>
      <c r="BB338" s="123">
        <f t="shared" si="38"/>
        <v>0</v>
      </c>
      <c r="BC338" s="123">
        <f t="shared" si="39"/>
        <v>0</v>
      </c>
      <c r="BD338" s="123">
        <f t="shared" si="40"/>
        <v>0</v>
      </c>
      <c r="BE338" s="123">
        <f t="shared" si="41"/>
        <v>0</v>
      </c>
      <c r="CZ338" s="123">
        <v>0</v>
      </c>
    </row>
    <row r="339" spans="1:104" x14ac:dyDescent="0.2">
      <c r="A339" s="151">
        <v>310</v>
      </c>
      <c r="B339" s="152" t="s">
        <v>496</v>
      </c>
      <c r="C339" s="153" t="s">
        <v>497</v>
      </c>
      <c r="D339" s="154" t="s">
        <v>440</v>
      </c>
      <c r="E339" s="155">
        <v>10</v>
      </c>
      <c r="F339" s="155">
        <v>0</v>
      </c>
      <c r="G339" s="156">
        <f t="shared" si="36"/>
        <v>0</v>
      </c>
      <c r="O339" s="150">
        <v>2</v>
      </c>
      <c r="AA339" s="123">
        <v>12</v>
      </c>
      <c r="AB339" s="123">
        <v>0</v>
      </c>
      <c r="AC339" s="123">
        <v>310</v>
      </c>
      <c r="AZ339" s="123">
        <v>4</v>
      </c>
      <c r="BA339" s="123">
        <f t="shared" si="37"/>
        <v>0</v>
      </c>
      <c r="BB339" s="123">
        <f t="shared" si="38"/>
        <v>0</v>
      </c>
      <c r="BC339" s="123">
        <f t="shared" si="39"/>
        <v>0</v>
      </c>
      <c r="BD339" s="123">
        <f t="shared" si="40"/>
        <v>0</v>
      </c>
      <c r="BE339" s="123">
        <f t="shared" si="41"/>
        <v>0</v>
      </c>
      <c r="CZ339" s="123">
        <v>1.1E-4</v>
      </c>
    </row>
    <row r="340" spans="1:104" x14ac:dyDescent="0.2">
      <c r="A340" s="151">
        <v>311</v>
      </c>
      <c r="B340" s="152" t="s">
        <v>498</v>
      </c>
      <c r="C340" s="153" t="s">
        <v>499</v>
      </c>
      <c r="D340" s="154" t="s">
        <v>440</v>
      </c>
      <c r="E340" s="155">
        <v>5</v>
      </c>
      <c r="F340" s="155">
        <v>0</v>
      </c>
      <c r="G340" s="156">
        <f t="shared" si="36"/>
        <v>0</v>
      </c>
      <c r="O340" s="150">
        <v>2</v>
      </c>
      <c r="AA340" s="123">
        <v>12</v>
      </c>
      <c r="AB340" s="123">
        <v>0</v>
      </c>
      <c r="AC340" s="123">
        <v>311</v>
      </c>
      <c r="AZ340" s="123">
        <v>4</v>
      </c>
      <c r="BA340" s="123">
        <f t="shared" si="37"/>
        <v>0</v>
      </c>
      <c r="BB340" s="123">
        <f t="shared" si="38"/>
        <v>0</v>
      </c>
      <c r="BC340" s="123">
        <f t="shared" si="39"/>
        <v>0</v>
      </c>
      <c r="BD340" s="123">
        <f t="shared" si="40"/>
        <v>0</v>
      </c>
      <c r="BE340" s="123">
        <f t="shared" si="41"/>
        <v>0</v>
      </c>
      <c r="CZ340" s="123">
        <v>2.9999999999999997E-4</v>
      </c>
    </row>
    <row r="341" spans="1:104" ht="22.5" x14ac:dyDescent="0.2">
      <c r="A341" s="151">
        <v>312</v>
      </c>
      <c r="B341" s="152" t="s">
        <v>500</v>
      </c>
      <c r="C341" s="153" t="s">
        <v>501</v>
      </c>
      <c r="D341" s="154" t="s">
        <v>440</v>
      </c>
      <c r="E341" s="155">
        <v>5</v>
      </c>
      <c r="F341" s="155">
        <v>0</v>
      </c>
      <c r="G341" s="156">
        <f t="shared" si="36"/>
        <v>0</v>
      </c>
      <c r="O341" s="150">
        <v>2</v>
      </c>
      <c r="AA341" s="123">
        <v>12</v>
      </c>
      <c r="AB341" s="123">
        <v>0</v>
      </c>
      <c r="AC341" s="123">
        <v>312</v>
      </c>
      <c r="AZ341" s="123">
        <v>4</v>
      </c>
      <c r="BA341" s="123">
        <f t="shared" si="37"/>
        <v>0</v>
      </c>
      <c r="BB341" s="123">
        <f t="shared" si="38"/>
        <v>0</v>
      </c>
      <c r="BC341" s="123">
        <f t="shared" si="39"/>
        <v>0</v>
      </c>
      <c r="BD341" s="123">
        <f t="shared" si="40"/>
        <v>0</v>
      </c>
      <c r="BE341" s="123">
        <f t="shared" si="41"/>
        <v>0</v>
      </c>
      <c r="CZ341" s="123">
        <v>2.5000000000000001E-4</v>
      </c>
    </row>
    <row r="342" spans="1:104" x14ac:dyDescent="0.2">
      <c r="A342" s="151">
        <v>313</v>
      </c>
      <c r="B342" s="152" t="s">
        <v>500</v>
      </c>
      <c r="C342" s="153" t="s">
        <v>502</v>
      </c>
      <c r="D342" s="154" t="s">
        <v>440</v>
      </c>
      <c r="E342" s="155">
        <v>5</v>
      </c>
      <c r="F342" s="155">
        <v>0</v>
      </c>
      <c r="G342" s="156">
        <f t="shared" si="36"/>
        <v>0</v>
      </c>
      <c r="O342" s="150">
        <v>2</v>
      </c>
      <c r="AA342" s="123">
        <v>12</v>
      </c>
      <c r="AB342" s="123">
        <v>0</v>
      </c>
      <c r="AC342" s="123">
        <v>313</v>
      </c>
      <c r="AZ342" s="123">
        <v>4</v>
      </c>
      <c r="BA342" s="123">
        <f t="shared" si="37"/>
        <v>0</v>
      </c>
      <c r="BB342" s="123">
        <f t="shared" si="38"/>
        <v>0</v>
      </c>
      <c r="BC342" s="123">
        <f t="shared" si="39"/>
        <v>0</v>
      </c>
      <c r="BD342" s="123">
        <f t="shared" si="40"/>
        <v>0</v>
      </c>
      <c r="BE342" s="123">
        <f t="shared" si="41"/>
        <v>0</v>
      </c>
      <c r="CZ342" s="123">
        <v>2.5000000000000001E-4</v>
      </c>
    </row>
    <row r="343" spans="1:104" x14ac:dyDescent="0.2">
      <c r="A343" s="151">
        <v>314</v>
      </c>
      <c r="B343" s="152" t="s">
        <v>503</v>
      </c>
      <c r="C343" s="153" t="s">
        <v>504</v>
      </c>
      <c r="D343" s="154" t="s">
        <v>139</v>
      </c>
      <c r="E343" s="155">
        <v>200</v>
      </c>
      <c r="F343" s="155">
        <v>0</v>
      </c>
      <c r="G343" s="156">
        <f t="shared" si="36"/>
        <v>0</v>
      </c>
      <c r="O343" s="150">
        <v>2</v>
      </c>
      <c r="AA343" s="123">
        <v>12</v>
      </c>
      <c r="AB343" s="123">
        <v>0</v>
      </c>
      <c r="AC343" s="123">
        <v>314</v>
      </c>
      <c r="AZ343" s="123">
        <v>4</v>
      </c>
      <c r="BA343" s="123">
        <f t="shared" si="37"/>
        <v>0</v>
      </c>
      <c r="BB343" s="123">
        <f t="shared" si="38"/>
        <v>0</v>
      </c>
      <c r="BC343" s="123">
        <f t="shared" si="39"/>
        <v>0</v>
      </c>
      <c r="BD343" s="123">
        <f t="shared" si="40"/>
        <v>0</v>
      </c>
      <c r="BE343" s="123">
        <f t="shared" si="41"/>
        <v>0</v>
      </c>
      <c r="CZ343" s="123">
        <v>0</v>
      </c>
    </row>
    <row r="344" spans="1:104" ht="22.5" x14ac:dyDescent="0.2">
      <c r="A344" s="151">
        <v>315</v>
      </c>
      <c r="B344" s="152" t="s">
        <v>505</v>
      </c>
      <c r="C344" s="153" t="s">
        <v>506</v>
      </c>
      <c r="D344" s="154" t="s">
        <v>440</v>
      </c>
      <c r="E344" s="155">
        <v>5</v>
      </c>
      <c r="F344" s="155">
        <v>0</v>
      </c>
      <c r="G344" s="156">
        <f t="shared" si="36"/>
        <v>0</v>
      </c>
      <c r="O344" s="150">
        <v>2</v>
      </c>
      <c r="AA344" s="123">
        <v>12</v>
      </c>
      <c r="AB344" s="123">
        <v>0</v>
      </c>
      <c r="AC344" s="123">
        <v>315</v>
      </c>
      <c r="AZ344" s="123">
        <v>4</v>
      </c>
      <c r="BA344" s="123">
        <f t="shared" si="37"/>
        <v>0</v>
      </c>
      <c r="BB344" s="123">
        <f t="shared" si="38"/>
        <v>0</v>
      </c>
      <c r="BC344" s="123">
        <f t="shared" si="39"/>
        <v>0</v>
      </c>
      <c r="BD344" s="123">
        <f t="shared" si="40"/>
        <v>0</v>
      </c>
      <c r="BE344" s="123">
        <f t="shared" si="41"/>
        <v>0</v>
      </c>
      <c r="CZ344" s="123">
        <v>2.0000000000000001E-4</v>
      </c>
    </row>
    <row r="345" spans="1:104" x14ac:dyDescent="0.2">
      <c r="A345" s="151">
        <v>316</v>
      </c>
      <c r="B345" s="152" t="s">
        <v>480</v>
      </c>
      <c r="C345" s="153" t="s">
        <v>507</v>
      </c>
      <c r="D345" s="154" t="s">
        <v>440</v>
      </c>
      <c r="E345" s="155">
        <v>5</v>
      </c>
      <c r="F345" s="155">
        <v>0</v>
      </c>
      <c r="G345" s="156">
        <f t="shared" si="36"/>
        <v>0</v>
      </c>
      <c r="O345" s="150">
        <v>2</v>
      </c>
      <c r="AA345" s="123">
        <v>12</v>
      </c>
      <c r="AB345" s="123">
        <v>0</v>
      </c>
      <c r="AC345" s="123">
        <v>316</v>
      </c>
      <c r="AZ345" s="123">
        <v>4</v>
      </c>
      <c r="BA345" s="123">
        <f t="shared" si="37"/>
        <v>0</v>
      </c>
      <c r="BB345" s="123">
        <f t="shared" si="38"/>
        <v>0</v>
      </c>
      <c r="BC345" s="123">
        <f t="shared" si="39"/>
        <v>0</v>
      </c>
      <c r="BD345" s="123">
        <f t="shared" si="40"/>
        <v>0</v>
      </c>
      <c r="BE345" s="123">
        <f t="shared" si="41"/>
        <v>0</v>
      </c>
      <c r="CZ345" s="123">
        <v>4.2000000000000002E-4</v>
      </c>
    </row>
    <row r="346" spans="1:104" ht="22.5" x14ac:dyDescent="0.2">
      <c r="A346" s="151">
        <v>317</v>
      </c>
      <c r="B346" s="152" t="s">
        <v>508</v>
      </c>
      <c r="C346" s="153" t="s">
        <v>509</v>
      </c>
      <c r="D346" s="154" t="s">
        <v>440</v>
      </c>
      <c r="E346" s="155">
        <v>20</v>
      </c>
      <c r="F346" s="155">
        <v>0</v>
      </c>
      <c r="G346" s="156">
        <f t="shared" si="36"/>
        <v>0</v>
      </c>
      <c r="O346" s="150">
        <v>2</v>
      </c>
      <c r="AA346" s="123">
        <v>12</v>
      </c>
      <c r="AB346" s="123">
        <v>0</v>
      </c>
      <c r="AC346" s="123">
        <v>317</v>
      </c>
      <c r="AZ346" s="123">
        <v>4</v>
      </c>
      <c r="BA346" s="123">
        <f t="shared" si="37"/>
        <v>0</v>
      </c>
      <c r="BB346" s="123">
        <f t="shared" si="38"/>
        <v>0</v>
      </c>
      <c r="BC346" s="123">
        <f t="shared" si="39"/>
        <v>0</v>
      </c>
      <c r="BD346" s="123">
        <f t="shared" si="40"/>
        <v>0</v>
      </c>
      <c r="BE346" s="123">
        <f t="shared" si="41"/>
        <v>0</v>
      </c>
      <c r="CZ346" s="123">
        <v>7.77E-3</v>
      </c>
    </row>
    <row r="347" spans="1:104" ht="22.5" x14ac:dyDescent="0.2">
      <c r="A347" s="151">
        <v>318</v>
      </c>
      <c r="B347" s="152" t="s">
        <v>510</v>
      </c>
      <c r="C347" s="153" t="s">
        <v>511</v>
      </c>
      <c r="D347" s="154" t="s">
        <v>440</v>
      </c>
      <c r="E347" s="155">
        <v>1</v>
      </c>
      <c r="F347" s="155">
        <v>0</v>
      </c>
      <c r="G347" s="156">
        <f t="shared" si="36"/>
        <v>0</v>
      </c>
      <c r="O347" s="150">
        <v>2</v>
      </c>
      <c r="AA347" s="123">
        <v>12</v>
      </c>
      <c r="AB347" s="123">
        <v>0</v>
      </c>
      <c r="AC347" s="123">
        <v>318</v>
      </c>
      <c r="AZ347" s="123">
        <v>4</v>
      </c>
      <c r="BA347" s="123">
        <f t="shared" si="37"/>
        <v>0</v>
      </c>
      <c r="BB347" s="123">
        <f t="shared" si="38"/>
        <v>0</v>
      </c>
      <c r="BC347" s="123">
        <f t="shared" si="39"/>
        <v>0</v>
      </c>
      <c r="BD347" s="123">
        <f t="shared" si="40"/>
        <v>0</v>
      </c>
      <c r="BE347" s="123">
        <f t="shared" si="41"/>
        <v>0</v>
      </c>
      <c r="CZ347" s="123">
        <v>0</v>
      </c>
    </row>
    <row r="348" spans="1:104" x14ac:dyDescent="0.2">
      <c r="A348" s="151">
        <v>319</v>
      </c>
      <c r="B348" s="152" t="s">
        <v>512</v>
      </c>
      <c r="C348" s="153" t="s">
        <v>513</v>
      </c>
      <c r="D348" s="154"/>
      <c r="E348" s="155">
        <v>0</v>
      </c>
      <c r="F348" s="155">
        <v>0</v>
      </c>
      <c r="G348" s="156">
        <f t="shared" si="36"/>
        <v>0</v>
      </c>
      <c r="O348" s="150">
        <v>2</v>
      </c>
      <c r="AA348" s="123">
        <v>12</v>
      </c>
      <c r="AB348" s="123">
        <v>0</v>
      </c>
      <c r="AC348" s="123">
        <v>319</v>
      </c>
      <c r="AZ348" s="123">
        <v>4</v>
      </c>
      <c r="BA348" s="123">
        <f t="shared" si="37"/>
        <v>0</v>
      </c>
      <c r="BB348" s="123">
        <f t="shared" si="38"/>
        <v>0</v>
      </c>
      <c r="BC348" s="123">
        <f t="shared" si="39"/>
        <v>0</v>
      </c>
      <c r="BD348" s="123">
        <f t="shared" si="40"/>
        <v>0</v>
      </c>
      <c r="BE348" s="123">
        <f t="shared" si="41"/>
        <v>0</v>
      </c>
      <c r="CZ348" s="123">
        <v>0</v>
      </c>
    </row>
    <row r="349" spans="1:104" ht="22.5" x14ac:dyDescent="0.2">
      <c r="A349" s="151">
        <v>320</v>
      </c>
      <c r="B349" s="152" t="s">
        <v>514</v>
      </c>
      <c r="C349" s="153" t="s">
        <v>515</v>
      </c>
      <c r="D349" s="154" t="s">
        <v>440</v>
      </c>
      <c r="E349" s="155">
        <v>1</v>
      </c>
      <c r="F349" s="155">
        <v>0</v>
      </c>
      <c r="G349" s="156">
        <f t="shared" si="36"/>
        <v>0</v>
      </c>
      <c r="O349" s="150">
        <v>2</v>
      </c>
      <c r="AA349" s="123">
        <v>12</v>
      </c>
      <c r="AB349" s="123">
        <v>0</v>
      </c>
      <c r="AC349" s="123">
        <v>320</v>
      </c>
      <c r="AZ349" s="123">
        <v>4</v>
      </c>
      <c r="BA349" s="123">
        <f t="shared" si="37"/>
        <v>0</v>
      </c>
      <c r="BB349" s="123">
        <f t="shared" si="38"/>
        <v>0</v>
      </c>
      <c r="BC349" s="123">
        <f t="shared" si="39"/>
        <v>0</v>
      </c>
      <c r="BD349" s="123">
        <f t="shared" si="40"/>
        <v>0</v>
      </c>
      <c r="BE349" s="123">
        <f t="shared" si="41"/>
        <v>0</v>
      </c>
      <c r="CZ349" s="123">
        <v>0</v>
      </c>
    </row>
    <row r="350" spans="1:104" x14ac:dyDescent="0.2">
      <c r="A350" s="151">
        <v>321</v>
      </c>
      <c r="B350" s="152" t="s">
        <v>516</v>
      </c>
      <c r="C350" s="153" t="s">
        <v>517</v>
      </c>
      <c r="D350" s="154" t="s">
        <v>139</v>
      </c>
      <c r="E350" s="155">
        <v>250</v>
      </c>
      <c r="F350" s="155">
        <v>0</v>
      </c>
      <c r="G350" s="156">
        <f t="shared" si="36"/>
        <v>0</v>
      </c>
      <c r="O350" s="150">
        <v>2</v>
      </c>
      <c r="AA350" s="123">
        <v>12</v>
      </c>
      <c r="AB350" s="123">
        <v>0</v>
      </c>
      <c r="AC350" s="123">
        <v>321</v>
      </c>
      <c r="AZ350" s="123">
        <v>4</v>
      </c>
      <c r="BA350" s="123">
        <f t="shared" si="37"/>
        <v>0</v>
      </c>
      <c r="BB350" s="123">
        <f t="shared" si="38"/>
        <v>0</v>
      </c>
      <c r="BC350" s="123">
        <f t="shared" si="39"/>
        <v>0</v>
      </c>
      <c r="BD350" s="123">
        <f t="shared" si="40"/>
        <v>0</v>
      </c>
      <c r="BE350" s="123">
        <f t="shared" si="41"/>
        <v>0</v>
      </c>
      <c r="CZ350" s="123">
        <v>1.6999999999999999E-3</v>
      </c>
    </row>
    <row r="351" spans="1:104" x14ac:dyDescent="0.2">
      <c r="A351" s="151">
        <v>322</v>
      </c>
      <c r="B351" s="152" t="s">
        <v>486</v>
      </c>
      <c r="C351" s="153" t="s">
        <v>487</v>
      </c>
      <c r="D351" s="154" t="s">
        <v>440</v>
      </c>
      <c r="E351" s="155">
        <v>10</v>
      </c>
      <c r="F351" s="155">
        <v>0</v>
      </c>
      <c r="G351" s="156">
        <f t="shared" si="36"/>
        <v>0</v>
      </c>
      <c r="O351" s="150">
        <v>2</v>
      </c>
      <c r="AA351" s="123">
        <v>12</v>
      </c>
      <c r="AB351" s="123">
        <v>0</v>
      </c>
      <c r="AC351" s="123">
        <v>322</v>
      </c>
      <c r="AZ351" s="123">
        <v>4</v>
      </c>
      <c r="BA351" s="123">
        <f t="shared" si="37"/>
        <v>0</v>
      </c>
      <c r="BB351" s="123">
        <f t="shared" si="38"/>
        <v>0</v>
      </c>
      <c r="BC351" s="123">
        <f t="shared" si="39"/>
        <v>0</v>
      </c>
      <c r="BD351" s="123">
        <f t="shared" si="40"/>
        <v>0</v>
      </c>
      <c r="BE351" s="123">
        <f t="shared" si="41"/>
        <v>0</v>
      </c>
      <c r="CZ351" s="123">
        <v>0</v>
      </c>
    </row>
    <row r="352" spans="1:104" x14ac:dyDescent="0.2">
      <c r="A352" s="151">
        <v>323</v>
      </c>
      <c r="B352" s="152" t="s">
        <v>505</v>
      </c>
      <c r="C352" s="153" t="s">
        <v>518</v>
      </c>
      <c r="D352" s="154" t="s">
        <v>440</v>
      </c>
      <c r="E352" s="155">
        <v>25</v>
      </c>
      <c r="F352" s="155">
        <v>0</v>
      </c>
      <c r="G352" s="156">
        <f t="shared" si="36"/>
        <v>0</v>
      </c>
      <c r="O352" s="150">
        <v>2</v>
      </c>
      <c r="AA352" s="123">
        <v>12</v>
      </c>
      <c r="AB352" s="123">
        <v>0</v>
      </c>
      <c r="AC352" s="123">
        <v>323</v>
      </c>
      <c r="AZ352" s="123">
        <v>4</v>
      </c>
      <c r="BA352" s="123">
        <f t="shared" si="37"/>
        <v>0</v>
      </c>
      <c r="BB352" s="123">
        <f t="shared" si="38"/>
        <v>0</v>
      </c>
      <c r="BC352" s="123">
        <f t="shared" si="39"/>
        <v>0</v>
      </c>
      <c r="BD352" s="123">
        <f t="shared" si="40"/>
        <v>0</v>
      </c>
      <c r="BE352" s="123">
        <f t="shared" si="41"/>
        <v>0</v>
      </c>
      <c r="CZ352" s="123">
        <v>2.0000000000000001E-4</v>
      </c>
    </row>
    <row r="353" spans="1:104" ht="22.5" x14ac:dyDescent="0.2">
      <c r="A353" s="151">
        <v>324</v>
      </c>
      <c r="B353" s="152" t="s">
        <v>519</v>
      </c>
      <c r="C353" s="153" t="s">
        <v>520</v>
      </c>
      <c r="D353" s="154" t="s">
        <v>139</v>
      </c>
      <c r="E353" s="155">
        <v>200</v>
      </c>
      <c r="F353" s="155">
        <v>0</v>
      </c>
      <c r="G353" s="156">
        <f t="shared" si="36"/>
        <v>0</v>
      </c>
      <c r="O353" s="150">
        <v>2</v>
      </c>
      <c r="AA353" s="123">
        <v>12</v>
      </c>
      <c r="AB353" s="123">
        <v>0</v>
      </c>
      <c r="AC353" s="123">
        <v>324</v>
      </c>
      <c r="AZ353" s="123">
        <v>4</v>
      </c>
      <c r="BA353" s="123">
        <f t="shared" si="37"/>
        <v>0</v>
      </c>
      <c r="BB353" s="123">
        <f t="shared" si="38"/>
        <v>0</v>
      </c>
      <c r="BC353" s="123">
        <f t="shared" si="39"/>
        <v>0</v>
      </c>
      <c r="BD353" s="123">
        <f t="shared" si="40"/>
        <v>0</v>
      </c>
      <c r="BE353" s="123">
        <f t="shared" si="41"/>
        <v>0</v>
      </c>
      <c r="CZ353" s="123">
        <v>0</v>
      </c>
    </row>
    <row r="354" spans="1:104" x14ac:dyDescent="0.2">
      <c r="A354" s="151">
        <v>325</v>
      </c>
      <c r="B354" s="152" t="s">
        <v>521</v>
      </c>
      <c r="C354" s="153" t="s">
        <v>522</v>
      </c>
      <c r="D354" s="154" t="s">
        <v>440</v>
      </c>
      <c r="E354" s="155">
        <v>20</v>
      </c>
      <c r="F354" s="155">
        <v>0</v>
      </c>
      <c r="G354" s="156">
        <f t="shared" si="36"/>
        <v>0</v>
      </c>
      <c r="O354" s="150">
        <v>2</v>
      </c>
      <c r="AA354" s="123">
        <v>12</v>
      </c>
      <c r="AB354" s="123">
        <v>0</v>
      </c>
      <c r="AC354" s="123">
        <v>325</v>
      </c>
      <c r="AZ354" s="123">
        <v>4</v>
      </c>
      <c r="BA354" s="123">
        <f t="shared" si="37"/>
        <v>0</v>
      </c>
      <c r="BB354" s="123">
        <f t="shared" si="38"/>
        <v>0</v>
      </c>
      <c r="BC354" s="123">
        <f t="shared" si="39"/>
        <v>0</v>
      </c>
      <c r="BD354" s="123">
        <f t="shared" si="40"/>
        <v>0</v>
      </c>
      <c r="BE354" s="123">
        <f t="shared" si="41"/>
        <v>0</v>
      </c>
      <c r="CZ354" s="123">
        <v>0</v>
      </c>
    </row>
    <row r="355" spans="1:104" ht="22.5" x14ac:dyDescent="0.2">
      <c r="A355" s="151">
        <v>326</v>
      </c>
      <c r="B355" s="152" t="s">
        <v>523</v>
      </c>
      <c r="C355" s="153" t="s">
        <v>524</v>
      </c>
      <c r="D355" s="154" t="s">
        <v>440</v>
      </c>
      <c r="E355" s="155">
        <v>1</v>
      </c>
      <c r="F355" s="155">
        <v>0</v>
      </c>
      <c r="G355" s="156">
        <f t="shared" si="36"/>
        <v>0</v>
      </c>
      <c r="O355" s="150">
        <v>2</v>
      </c>
      <c r="AA355" s="123">
        <v>12</v>
      </c>
      <c r="AB355" s="123">
        <v>0</v>
      </c>
      <c r="AC355" s="123">
        <v>326</v>
      </c>
      <c r="AZ355" s="123">
        <v>4</v>
      </c>
      <c r="BA355" s="123">
        <f t="shared" si="37"/>
        <v>0</v>
      </c>
      <c r="BB355" s="123">
        <f t="shared" si="38"/>
        <v>0</v>
      </c>
      <c r="BC355" s="123">
        <f t="shared" si="39"/>
        <v>0</v>
      </c>
      <c r="BD355" s="123">
        <f t="shared" si="40"/>
        <v>0</v>
      </c>
      <c r="BE355" s="123">
        <f t="shared" si="41"/>
        <v>0</v>
      </c>
      <c r="CZ355" s="123">
        <v>0</v>
      </c>
    </row>
    <row r="356" spans="1:104" x14ac:dyDescent="0.2">
      <c r="A356" s="157"/>
      <c r="B356" s="158" t="s">
        <v>66</v>
      </c>
      <c r="C356" s="159" t="str">
        <f>CONCATENATE(B328," ",C328)</f>
        <v>M21 Elektromontáže</v>
      </c>
      <c r="D356" s="157"/>
      <c r="E356" s="160"/>
      <c r="F356" s="160"/>
      <c r="G356" s="161">
        <f>SUM(G328:G355)</f>
        <v>0</v>
      </c>
      <c r="O356" s="150">
        <v>4</v>
      </c>
      <c r="BA356" s="162">
        <f>SUM(BA328:BA355)</f>
        <v>0</v>
      </c>
      <c r="BB356" s="162">
        <f>SUM(BB328:BB355)</f>
        <v>0</v>
      </c>
      <c r="BC356" s="162">
        <f>SUM(BC328:BC355)</f>
        <v>0</v>
      </c>
      <c r="BD356" s="162">
        <f>SUM(BD328:BD355)</f>
        <v>0</v>
      </c>
      <c r="BE356" s="162">
        <f>SUM(BE328:BE355)</f>
        <v>0</v>
      </c>
    </row>
    <row r="357" spans="1:104" x14ac:dyDescent="0.2">
      <c r="A357" s="143" t="s">
        <v>64</v>
      </c>
      <c r="B357" s="144" t="s">
        <v>525</v>
      </c>
      <c r="C357" s="145" t="s">
        <v>526</v>
      </c>
      <c r="D357" s="146"/>
      <c r="E357" s="147"/>
      <c r="F357" s="147"/>
      <c r="G357" s="148"/>
      <c r="H357" s="149"/>
      <c r="I357" s="149"/>
      <c r="O357" s="150">
        <v>1</v>
      </c>
    </row>
    <row r="358" spans="1:104" x14ac:dyDescent="0.2">
      <c r="A358" s="151">
        <v>327</v>
      </c>
      <c r="B358" s="152" t="s">
        <v>527</v>
      </c>
      <c r="C358" s="153" t="s">
        <v>528</v>
      </c>
      <c r="D358" s="154" t="s">
        <v>139</v>
      </c>
      <c r="E358" s="155">
        <v>150</v>
      </c>
      <c r="F358" s="155">
        <v>0</v>
      </c>
      <c r="G358" s="156">
        <f t="shared" ref="G358:G365" si="42">E358*F358</f>
        <v>0</v>
      </c>
      <c r="O358" s="150">
        <v>2</v>
      </c>
      <c r="AA358" s="123">
        <v>12</v>
      </c>
      <c r="AB358" s="123">
        <v>0</v>
      </c>
      <c r="AC358" s="123">
        <v>327</v>
      </c>
      <c r="AZ358" s="123">
        <v>4</v>
      </c>
      <c r="BA358" s="123">
        <f t="shared" ref="BA358:BA365" si="43">IF(AZ358=1,G358,0)</f>
        <v>0</v>
      </c>
      <c r="BB358" s="123">
        <f t="shared" ref="BB358:BB365" si="44">IF(AZ358=2,G358,0)</f>
        <v>0</v>
      </c>
      <c r="BC358" s="123">
        <f t="shared" ref="BC358:BC365" si="45">IF(AZ358=3,G358,0)</f>
        <v>0</v>
      </c>
      <c r="BD358" s="123">
        <f t="shared" ref="BD358:BD365" si="46">IF(AZ358=4,G358,0)</f>
        <v>0</v>
      </c>
      <c r="BE358" s="123">
        <f t="shared" ref="BE358:BE365" si="47">IF(AZ358=5,G358,0)</f>
        <v>0</v>
      </c>
      <c r="CZ358" s="123">
        <v>0</v>
      </c>
    </row>
    <row r="359" spans="1:104" x14ac:dyDescent="0.2">
      <c r="A359" s="151">
        <v>328</v>
      </c>
      <c r="B359" s="152" t="s">
        <v>529</v>
      </c>
      <c r="C359" s="153" t="s">
        <v>530</v>
      </c>
      <c r="D359" s="154" t="s">
        <v>139</v>
      </c>
      <c r="E359" s="155">
        <v>150</v>
      </c>
      <c r="F359" s="155">
        <v>0</v>
      </c>
      <c r="G359" s="156">
        <f t="shared" si="42"/>
        <v>0</v>
      </c>
      <c r="O359" s="150">
        <v>2</v>
      </c>
      <c r="AA359" s="123">
        <v>12</v>
      </c>
      <c r="AB359" s="123">
        <v>0</v>
      </c>
      <c r="AC359" s="123">
        <v>328</v>
      </c>
      <c r="AZ359" s="123">
        <v>4</v>
      </c>
      <c r="BA359" s="123">
        <f t="shared" si="43"/>
        <v>0</v>
      </c>
      <c r="BB359" s="123">
        <f t="shared" si="44"/>
        <v>0</v>
      </c>
      <c r="BC359" s="123">
        <f t="shared" si="45"/>
        <v>0</v>
      </c>
      <c r="BD359" s="123">
        <f t="shared" si="46"/>
        <v>0</v>
      </c>
      <c r="BE359" s="123">
        <f t="shared" si="47"/>
        <v>0</v>
      </c>
      <c r="CZ359" s="123">
        <v>0</v>
      </c>
    </row>
    <row r="360" spans="1:104" ht="22.5" x14ac:dyDescent="0.2">
      <c r="A360" s="151">
        <v>329</v>
      </c>
      <c r="B360" s="152" t="s">
        <v>531</v>
      </c>
      <c r="C360" s="153" t="s">
        <v>532</v>
      </c>
      <c r="D360" s="154" t="s">
        <v>440</v>
      </c>
      <c r="E360" s="155">
        <v>20</v>
      </c>
      <c r="F360" s="155">
        <v>0</v>
      </c>
      <c r="G360" s="156">
        <f t="shared" si="42"/>
        <v>0</v>
      </c>
      <c r="O360" s="150">
        <v>2</v>
      </c>
      <c r="AA360" s="123">
        <v>12</v>
      </c>
      <c r="AB360" s="123">
        <v>0</v>
      </c>
      <c r="AC360" s="123">
        <v>329</v>
      </c>
      <c r="AZ360" s="123">
        <v>4</v>
      </c>
      <c r="BA360" s="123">
        <f t="shared" si="43"/>
        <v>0</v>
      </c>
      <c r="BB360" s="123">
        <f t="shared" si="44"/>
        <v>0</v>
      </c>
      <c r="BC360" s="123">
        <f t="shared" si="45"/>
        <v>0</v>
      </c>
      <c r="BD360" s="123">
        <f t="shared" si="46"/>
        <v>0</v>
      </c>
      <c r="BE360" s="123">
        <f t="shared" si="47"/>
        <v>0</v>
      </c>
      <c r="CZ360" s="123">
        <v>0</v>
      </c>
    </row>
    <row r="361" spans="1:104" x14ac:dyDescent="0.2">
      <c r="A361" s="151">
        <v>330</v>
      </c>
      <c r="B361" s="152" t="s">
        <v>533</v>
      </c>
      <c r="C361" s="153" t="s">
        <v>534</v>
      </c>
      <c r="D361" s="154" t="s">
        <v>440</v>
      </c>
      <c r="E361" s="155">
        <v>20</v>
      </c>
      <c r="F361" s="155">
        <v>0</v>
      </c>
      <c r="G361" s="156">
        <f t="shared" si="42"/>
        <v>0</v>
      </c>
      <c r="O361" s="150">
        <v>2</v>
      </c>
      <c r="AA361" s="123">
        <v>12</v>
      </c>
      <c r="AB361" s="123">
        <v>0</v>
      </c>
      <c r="AC361" s="123">
        <v>330</v>
      </c>
      <c r="AZ361" s="123">
        <v>4</v>
      </c>
      <c r="BA361" s="123">
        <f t="shared" si="43"/>
        <v>0</v>
      </c>
      <c r="BB361" s="123">
        <f t="shared" si="44"/>
        <v>0</v>
      </c>
      <c r="BC361" s="123">
        <f t="shared" si="45"/>
        <v>0</v>
      </c>
      <c r="BD361" s="123">
        <f t="shared" si="46"/>
        <v>0</v>
      </c>
      <c r="BE361" s="123">
        <f t="shared" si="47"/>
        <v>0</v>
      </c>
      <c r="CZ361" s="123">
        <v>0</v>
      </c>
    </row>
    <row r="362" spans="1:104" x14ac:dyDescent="0.2">
      <c r="A362" s="151">
        <v>331</v>
      </c>
      <c r="B362" s="152" t="s">
        <v>535</v>
      </c>
      <c r="C362" s="153" t="s">
        <v>536</v>
      </c>
      <c r="D362" s="154" t="s">
        <v>440</v>
      </c>
      <c r="E362" s="155">
        <v>100</v>
      </c>
      <c r="F362" s="155">
        <v>0</v>
      </c>
      <c r="G362" s="156">
        <f t="shared" si="42"/>
        <v>0</v>
      </c>
      <c r="O362" s="150">
        <v>2</v>
      </c>
      <c r="AA362" s="123">
        <v>12</v>
      </c>
      <c r="AB362" s="123">
        <v>0</v>
      </c>
      <c r="AC362" s="123">
        <v>331</v>
      </c>
      <c r="AZ362" s="123">
        <v>4</v>
      </c>
      <c r="BA362" s="123">
        <f t="shared" si="43"/>
        <v>0</v>
      </c>
      <c r="BB362" s="123">
        <f t="shared" si="44"/>
        <v>0</v>
      </c>
      <c r="BC362" s="123">
        <f t="shared" si="45"/>
        <v>0</v>
      </c>
      <c r="BD362" s="123">
        <f t="shared" si="46"/>
        <v>0</v>
      </c>
      <c r="BE362" s="123">
        <f t="shared" si="47"/>
        <v>0</v>
      </c>
      <c r="CZ362" s="123">
        <v>0</v>
      </c>
    </row>
    <row r="363" spans="1:104" x14ac:dyDescent="0.2">
      <c r="A363" s="151">
        <v>332</v>
      </c>
      <c r="B363" s="152" t="s">
        <v>537</v>
      </c>
      <c r="C363" s="153" t="s">
        <v>538</v>
      </c>
      <c r="D363" s="154" t="s">
        <v>440</v>
      </c>
      <c r="E363" s="155">
        <v>100</v>
      </c>
      <c r="F363" s="155">
        <v>0</v>
      </c>
      <c r="G363" s="156">
        <f t="shared" si="42"/>
        <v>0</v>
      </c>
      <c r="O363" s="150">
        <v>2</v>
      </c>
      <c r="AA363" s="123">
        <v>12</v>
      </c>
      <c r="AB363" s="123">
        <v>0</v>
      </c>
      <c r="AC363" s="123">
        <v>332</v>
      </c>
      <c r="AZ363" s="123">
        <v>4</v>
      </c>
      <c r="BA363" s="123">
        <f t="shared" si="43"/>
        <v>0</v>
      </c>
      <c r="BB363" s="123">
        <f t="shared" si="44"/>
        <v>0</v>
      </c>
      <c r="BC363" s="123">
        <f t="shared" si="45"/>
        <v>0</v>
      </c>
      <c r="BD363" s="123">
        <f t="shared" si="46"/>
        <v>0</v>
      </c>
      <c r="BE363" s="123">
        <f t="shared" si="47"/>
        <v>0</v>
      </c>
      <c r="CZ363" s="123">
        <v>0</v>
      </c>
    </row>
    <row r="364" spans="1:104" x14ac:dyDescent="0.2">
      <c r="A364" s="151">
        <v>333</v>
      </c>
      <c r="B364" s="152" t="s">
        <v>539</v>
      </c>
      <c r="C364" s="153" t="s">
        <v>540</v>
      </c>
      <c r="D364" s="154" t="s">
        <v>73</v>
      </c>
      <c r="E364" s="155">
        <v>26.5</v>
      </c>
      <c r="F364" s="155">
        <v>0</v>
      </c>
      <c r="G364" s="156">
        <f t="shared" si="42"/>
        <v>0</v>
      </c>
      <c r="O364" s="150">
        <v>2</v>
      </c>
      <c r="AA364" s="123">
        <v>12</v>
      </c>
      <c r="AB364" s="123">
        <v>0</v>
      </c>
      <c r="AC364" s="123">
        <v>333</v>
      </c>
      <c r="AZ364" s="123">
        <v>4</v>
      </c>
      <c r="BA364" s="123">
        <f t="shared" si="43"/>
        <v>0</v>
      </c>
      <c r="BB364" s="123">
        <f t="shared" si="44"/>
        <v>0</v>
      </c>
      <c r="BC364" s="123">
        <f t="shared" si="45"/>
        <v>0</v>
      </c>
      <c r="BD364" s="123">
        <f t="shared" si="46"/>
        <v>0</v>
      </c>
      <c r="BE364" s="123">
        <f t="shared" si="47"/>
        <v>0</v>
      </c>
      <c r="CZ364" s="123">
        <v>0</v>
      </c>
    </row>
    <row r="365" spans="1:104" x14ac:dyDescent="0.2">
      <c r="A365" s="151">
        <v>334</v>
      </c>
      <c r="B365" s="152" t="s">
        <v>541</v>
      </c>
      <c r="C365" s="153" t="s">
        <v>542</v>
      </c>
      <c r="D365" s="154" t="s">
        <v>78</v>
      </c>
      <c r="E365" s="155">
        <v>150</v>
      </c>
      <c r="F365" s="155">
        <v>0</v>
      </c>
      <c r="G365" s="156">
        <f t="shared" si="42"/>
        <v>0</v>
      </c>
      <c r="O365" s="150">
        <v>2</v>
      </c>
      <c r="AA365" s="123">
        <v>12</v>
      </c>
      <c r="AB365" s="123">
        <v>0</v>
      </c>
      <c r="AC365" s="123">
        <v>334</v>
      </c>
      <c r="AZ365" s="123">
        <v>4</v>
      </c>
      <c r="BA365" s="123">
        <f t="shared" si="43"/>
        <v>0</v>
      </c>
      <c r="BB365" s="123">
        <f t="shared" si="44"/>
        <v>0</v>
      </c>
      <c r="BC365" s="123">
        <f t="shared" si="45"/>
        <v>0</v>
      </c>
      <c r="BD365" s="123">
        <f t="shared" si="46"/>
        <v>0</v>
      </c>
      <c r="BE365" s="123">
        <f t="shared" si="47"/>
        <v>0</v>
      </c>
      <c r="CZ365" s="123">
        <v>0</v>
      </c>
    </row>
    <row r="366" spans="1:104" x14ac:dyDescent="0.2">
      <c r="A366" s="157"/>
      <c r="B366" s="158" t="s">
        <v>66</v>
      </c>
      <c r="C366" s="159" t="str">
        <f>CONCATENATE(B357," ",C357)</f>
        <v>M46 Zemní práce při montážích</v>
      </c>
      <c r="D366" s="157"/>
      <c r="E366" s="160"/>
      <c r="F366" s="160"/>
      <c r="G366" s="161">
        <f>SUM(G357:G365)</f>
        <v>0</v>
      </c>
      <c r="O366" s="150">
        <v>4</v>
      </c>
      <c r="BA366" s="162">
        <f>SUM(BA357:BA365)</f>
        <v>0</v>
      </c>
      <c r="BB366" s="162">
        <f>SUM(BB357:BB365)</f>
        <v>0</v>
      </c>
      <c r="BC366" s="162">
        <f>SUM(BC357:BC365)</f>
        <v>0</v>
      </c>
      <c r="BD366" s="162">
        <f>SUM(BD357:BD365)</f>
        <v>0</v>
      </c>
      <c r="BE366" s="162">
        <f>SUM(BE357:BE365)</f>
        <v>0</v>
      </c>
    </row>
    <row r="367" spans="1:104" x14ac:dyDescent="0.2">
      <c r="A367" s="124"/>
      <c r="B367" s="124"/>
      <c r="C367" s="124"/>
      <c r="D367" s="124"/>
      <c r="E367" s="124"/>
      <c r="F367" s="124"/>
      <c r="G367" s="124"/>
    </row>
    <row r="368" spans="1:104" x14ac:dyDescent="0.2">
      <c r="E368" s="123"/>
    </row>
    <row r="369" spans="5:5" x14ac:dyDescent="0.2">
      <c r="E369" s="123"/>
    </row>
    <row r="370" spans="5:5" x14ac:dyDescent="0.2">
      <c r="E370" s="123"/>
    </row>
    <row r="371" spans="5:5" x14ac:dyDescent="0.2">
      <c r="E371" s="123"/>
    </row>
    <row r="372" spans="5:5" x14ac:dyDescent="0.2">
      <c r="E372" s="123"/>
    </row>
    <row r="373" spans="5:5" x14ac:dyDescent="0.2">
      <c r="E373" s="123"/>
    </row>
    <row r="374" spans="5:5" x14ac:dyDescent="0.2">
      <c r="E374" s="123"/>
    </row>
    <row r="375" spans="5:5" x14ac:dyDescent="0.2">
      <c r="E375" s="123"/>
    </row>
    <row r="376" spans="5:5" x14ac:dyDescent="0.2">
      <c r="E376" s="123"/>
    </row>
    <row r="377" spans="5:5" x14ac:dyDescent="0.2">
      <c r="E377" s="123"/>
    </row>
    <row r="378" spans="5:5" x14ac:dyDescent="0.2">
      <c r="E378" s="123"/>
    </row>
    <row r="379" spans="5:5" x14ac:dyDescent="0.2">
      <c r="E379" s="123"/>
    </row>
    <row r="380" spans="5:5" x14ac:dyDescent="0.2">
      <c r="E380" s="123"/>
    </row>
    <row r="381" spans="5:5" x14ac:dyDescent="0.2">
      <c r="E381" s="123"/>
    </row>
    <row r="382" spans="5:5" x14ac:dyDescent="0.2">
      <c r="E382" s="123"/>
    </row>
    <row r="383" spans="5:5" x14ac:dyDescent="0.2">
      <c r="E383" s="123"/>
    </row>
    <row r="384" spans="5:5" x14ac:dyDescent="0.2">
      <c r="E384" s="123"/>
    </row>
    <row r="385" spans="1:7" x14ac:dyDescent="0.2">
      <c r="E385" s="123"/>
    </row>
    <row r="386" spans="1:7" x14ac:dyDescent="0.2">
      <c r="E386" s="123"/>
    </row>
    <row r="387" spans="1:7" x14ac:dyDescent="0.2">
      <c r="E387" s="123"/>
    </row>
    <row r="388" spans="1:7" x14ac:dyDescent="0.2">
      <c r="E388" s="123"/>
    </row>
    <row r="389" spans="1:7" x14ac:dyDescent="0.2">
      <c r="E389" s="123"/>
    </row>
    <row r="390" spans="1:7" x14ac:dyDescent="0.2">
      <c r="A390" s="163"/>
      <c r="B390" s="163"/>
      <c r="C390" s="163"/>
      <c r="D390" s="163"/>
      <c r="E390" s="163"/>
      <c r="F390" s="163"/>
      <c r="G390" s="163"/>
    </row>
    <row r="391" spans="1:7" x14ac:dyDescent="0.2">
      <c r="A391" s="163"/>
      <c r="B391" s="163"/>
      <c r="C391" s="163"/>
      <c r="D391" s="163"/>
      <c r="E391" s="163"/>
      <c r="F391" s="163"/>
      <c r="G391" s="163"/>
    </row>
    <row r="392" spans="1:7" x14ac:dyDescent="0.2">
      <c r="A392" s="163"/>
      <c r="B392" s="163"/>
      <c r="C392" s="163"/>
      <c r="D392" s="163"/>
      <c r="E392" s="163"/>
      <c r="F392" s="163"/>
      <c r="G392" s="163"/>
    </row>
    <row r="393" spans="1:7" x14ac:dyDescent="0.2">
      <c r="A393" s="163"/>
      <c r="B393" s="163"/>
      <c r="C393" s="163"/>
      <c r="D393" s="163"/>
      <c r="E393" s="163"/>
      <c r="F393" s="163"/>
      <c r="G393" s="163"/>
    </row>
    <row r="394" spans="1:7" x14ac:dyDescent="0.2">
      <c r="E394" s="123"/>
    </row>
    <row r="395" spans="1:7" x14ac:dyDescent="0.2">
      <c r="E395" s="123"/>
    </row>
    <row r="396" spans="1:7" x14ac:dyDescent="0.2">
      <c r="E396" s="123"/>
    </row>
    <row r="397" spans="1:7" x14ac:dyDescent="0.2">
      <c r="E397" s="123"/>
    </row>
    <row r="398" spans="1:7" x14ac:dyDescent="0.2">
      <c r="E398" s="123"/>
    </row>
    <row r="399" spans="1:7" x14ac:dyDescent="0.2">
      <c r="E399" s="123"/>
    </row>
    <row r="400" spans="1:7" x14ac:dyDescent="0.2">
      <c r="E400" s="123"/>
    </row>
    <row r="401" spans="5:5" x14ac:dyDescent="0.2">
      <c r="E401" s="123"/>
    </row>
    <row r="402" spans="5:5" x14ac:dyDescent="0.2">
      <c r="E402" s="123"/>
    </row>
    <row r="403" spans="5:5" x14ac:dyDescent="0.2">
      <c r="E403" s="123"/>
    </row>
    <row r="404" spans="5:5" x14ac:dyDescent="0.2">
      <c r="E404" s="123"/>
    </row>
    <row r="405" spans="5:5" x14ac:dyDescent="0.2">
      <c r="E405" s="123"/>
    </row>
    <row r="406" spans="5:5" x14ac:dyDescent="0.2">
      <c r="E406" s="123"/>
    </row>
    <row r="407" spans="5:5" x14ac:dyDescent="0.2">
      <c r="E407" s="123"/>
    </row>
    <row r="408" spans="5:5" x14ac:dyDescent="0.2">
      <c r="E408" s="123"/>
    </row>
    <row r="409" spans="5:5" x14ac:dyDescent="0.2">
      <c r="E409" s="123"/>
    </row>
    <row r="410" spans="5:5" x14ac:dyDescent="0.2">
      <c r="E410" s="123"/>
    </row>
    <row r="411" spans="5:5" x14ac:dyDescent="0.2">
      <c r="E411" s="123"/>
    </row>
    <row r="412" spans="5:5" x14ac:dyDescent="0.2">
      <c r="E412" s="123"/>
    </row>
    <row r="413" spans="5:5" x14ac:dyDescent="0.2">
      <c r="E413" s="123"/>
    </row>
    <row r="414" spans="5:5" x14ac:dyDescent="0.2">
      <c r="E414" s="123"/>
    </row>
    <row r="415" spans="5:5" x14ac:dyDescent="0.2">
      <c r="E415" s="123"/>
    </row>
    <row r="416" spans="5:5" x14ac:dyDescent="0.2">
      <c r="E416" s="123"/>
    </row>
    <row r="417" spans="1:7" x14ac:dyDescent="0.2">
      <c r="E417" s="123"/>
    </row>
    <row r="418" spans="1:7" x14ac:dyDescent="0.2">
      <c r="E418" s="123"/>
    </row>
    <row r="419" spans="1:7" x14ac:dyDescent="0.2">
      <c r="E419" s="123"/>
    </row>
    <row r="420" spans="1:7" x14ac:dyDescent="0.2">
      <c r="E420" s="123"/>
    </row>
    <row r="421" spans="1:7" x14ac:dyDescent="0.2">
      <c r="E421" s="123"/>
    </row>
    <row r="422" spans="1:7" x14ac:dyDescent="0.2">
      <c r="E422" s="123"/>
    </row>
    <row r="423" spans="1:7" x14ac:dyDescent="0.2">
      <c r="E423" s="123"/>
    </row>
    <row r="424" spans="1:7" x14ac:dyDescent="0.2">
      <c r="E424" s="123"/>
    </row>
    <row r="425" spans="1:7" x14ac:dyDescent="0.2">
      <c r="A425" s="164"/>
      <c r="B425" s="164"/>
    </row>
    <row r="426" spans="1:7" x14ac:dyDescent="0.2">
      <c r="A426" s="163"/>
      <c r="B426" s="163"/>
      <c r="C426" s="166"/>
      <c r="D426" s="166"/>
      <c r="E426" s="167"/>
      <c r="F426" s="166"/>
      <c r="G426" s="168"/>
    </row>
    <row r="427" spans="1:7" x14ac:dyDescent="0.2">
      <c r="A427" s="169"/>
      <c r="B427" s="169"/>
      <c r="C427" s="163"/>
      <c r="D427" s="163"/>
      <c r="E427" s="170"/>
      <c r="F427" s="163"/>
      <c r="G427" s="163"/>
    </row>
    <row r="428" spans="1:7" x14ac:dyDescent="0.2">
      <c r="A428" s="163"/>
      <c r="B428" s="163"/>
      <c r="C428" s="163"/>
      <c r="D428" s="163"/>
      <c r="E428" s="170"/>
      <c r="F428" s="163"/>
      <c r="G428" s="163"/>
    </row>
    <row r="429" spans="1:7" x14ac:dyDescent="0.2">
      <c r="A429" s="163"/>
      <c r="B429" s="163"/>
      <c r="C429" s="163"/>
      <c r="D429" s="163"/>
      <c r="E429" s="170"/>
      <c r="F429" s="163"/>
      <c r="G429" s="163"/>
    </row>
    <row r="430" spans="1:7" x14ac:dyDescent="0.2">
      <c r="A430" s="163"/>
      <c r="B430" s="163"/>
      <c r="C430" s="163"/>
      <c r="D430" s="163"/>
      <c r="E430" s="170"/>
      <c r="F430" s="163"/>
      <c r="G430" s="163"/>
    </row>
    <row r="431" spans="1:7" x14ac:dyDescent="0.2">
      <c r="A431" s="163"/>
      <c r="B431" s="163"/>
      <c r="C431" s="163"/>
      <c r="D431" s="163"/>
      <c r="E431" s="170"/>
      <c r="F431" s="163"/>
      <c r="G431" s="163"/>
    </row>
    <row r="432" spans="1:7" x14ac:dyDescent="0.2">
      <c r="A432" s="163"/>
      <c r="B432" s="163"/>
      <c r="C432" s="163"/>
      <c r="D432" s="163"/>
      <c r="E432" s="170"/>
      <c r="F432" s="163"/>
      <c r="G432" s="163"/>
    </row>
    <row r="433" spans="1:7" x14ac:dyDescent="0.2">
      <c r="A433" s="163"/>
      <c r="B433" s="163"/>
      <c r="C433" s="163"/>
      <c r="D433" s="163"/>
      <c r="E433" s="170"/>
      <c r="F433" s="163"/>
      <c r="G433" s="163"/>
    </row>
    <row r="434" spans="1:7" x14ac:dyDescent="0.2">
      <c r="A434" s="163"/>
      <c r="B434" s="163"/>
      <c r="C434" s="163"/>
      <c r="D434" s="163"/>
      <c r="E434" s="170"/>
      <c r="F434" s="163"/>
      <c r="G434" s="163"/>
    </row>
    <row r="435" spans="1:7" x14ac:dyDescent="0.2">
      <c r="A435" s="163"/>
      <c r="B435" s="163"/>
      <c r="C435" s="163"/>
      <c r="D435" s="163"/>
      <c r="E435" s="170"/>
      <c r="F435" s="163"/>
      <c r="G435" s="163"/>
    </row>
    <row r="436" spans="1:7" x14ac:dyDescent="0.2">
      <c r="A436" s="163"/>
      <c r="B436" s="163"/>
      <c r="C436" s="163"/>
      <c r="D436" s="163"/>
      <c r="E436" s="170"/>
      <c r="F436" s="163"/>
      <c r="G436" s="163"/>
    </row>
    <row r="437" spans="1:7" x14ac:dyDescent="0.2">
      <c r="A437" s="163"/>
      <c r="B437" s="163"/>
      <c r="C437" s="163"/>
      <c r="D437" s="163"/>
      <c r="E437" s="170"/>
      <c r="F437" s="163"/>
      <c r="G437" s="163"/>
    </row>
    <row r="438" spans="1:7" x14ac:dyDescent="0.2">
      <c r="A438" s="163"/>
      <c r="B438" s="163"/>
      <c r="C438" s="163"/>
      <c r="D438" s="163"/>
      <c r="E438" s="170"/>
      <c r="F438" s="163"/>
      <c r="G438" s="163"/>
    </row>
    <row r="439" spans="1:7" x14ac:dyDescent="0.2">
      <c r="A439" s="163"/>
      <c r="B439" s="163"/>
      <c r="C439" s="163"/>
      <c r="D439" s="163"/>
      <c r="E439" s="170"/>
      <c r="F439" s="163"/>
      <c r="G439" s="163"/>
    </row>
  </sheetData>
  <mergeCells count="4">
    <mergeCell ref="A1:G1"/>
    <mergeCell ref="A3:B3"/>
    <mergeCell ref="A4:B4"/>
    <mergeCell ref="E4:G4"/>
  </mergeCells>
  <phoneticPr fontId="0" type="noConversion"/>
  <printOptions gridLinesSet="0"/>
  <pageMargins left="0.59055118110236227" right="0.39370078740157483" top="0.19685039370078741" bottom="0.19685039370078741" header="0" footer="0.19685039370078741"/>
  <pageSetup paperSize="9" scale="98" orientation="portrait" horizontalDpi="300" r:id="rId1"/>
  <headerFooter alignWithMargins="0">
    <oddFooter>Stránka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35</vt:i4>
      </vt:variant>
    </vt:vector>
  </HeadingPairs>
  <TitlesOfParts>
    <vt:vector size="38" baseType="lpstr">
      <vt:lpstr>Krycí list</vt:lpstr>
      <vt:lpstr>Rekapitulace</vt:lpstr>
      <vt:lpstr>Položky</vt:lpstr>
      <vt:lpstr>cisloobjektu</vt:lpstr>
      <vt:lpstr>cislostavby</vt:lpstr>
      <vt:lpstr>Datum</vt:lpstr>
      <vt:lpstr>Dil</vt:lpstr>
      <vt:lpstr>Dodavka</vt:lpstr>
      <vt:lpstr>HSV</vt:lpstr>
      <vt:lpstr>HZS</vt:lpstr>
      <vt:lpstr>JKSO</vt:lpstr>
      <vt:lpstr>MJ</vt:lpstr>
      <vt:lpstr>Mont</vt:lpstr>
      <vt:lpstr>NazevDilu</vt:lpstr>
      <vt:lpstr>nazevobjektu</vt:lpstr>
      <vt:lpstr>nazevstavby</vt:lpstr>
      <vt:lpstr>Položky!Názvy_tisku</vt:lpstr>
      <vt:lpstr>Rekapitulace!Názvy_tisku</vt:lpstr>
      <vt:lpstr>Objednatel</vt:lpstr>
      <vt:lpstr>'Krycí list'!Oblast_tisku</vt:lpstr>
      <vt:lpstr>Položky!Oblast_tisku</vt:lpstr>
      <vt:lpstr>Rekapitulace!Oblast_tisku</vt:lpstr>
      <vt:lpstr>PocetMJ</vt:lpstr>
      <vt:lpstr>Poznamka</vt:lpstr>
      <vt:lpstr>Projektant</vt:lpstr>
      <vt:lpstr>PSV</vt:lpstr>
      <vt:lpstr>SloupecCC</vt:lpstr>
      <vt:lpstr>SloupecCisloPol</vt:lpstr>
      <vt:lpstr>SloupecJC</vt:lpstr>
      <vt:lpstr>SloupecMJ</vt:lpstr>
      <vt:lpstr>SloupecMnozstvi</vt:lpstr>
      <vt:lpstr>SloupecNazPol</vt:lpstr>
      <vt:lpstr>SloupecPC</vt:lpstr>
      <vt:lpstr>VRN</vt:lpstr>
      <vt:lpstr>Zakazka</vt:lpstr>
      <vt:lpstr>Zaklad22</vt:lpstr>
      <vt:lpstr>Zaklad5</vt:lpstr>
      <vt:lpstr>Zhotovitel</vt:lpstr>
    </vt:vector>
  </TitlesOfParts>
  <Company>Your Company Name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Your User Name</dc:creator>
  <cp:lastModifiedBy>cipajs</cp:lastModifiedBy>
  <dcterms:created xsi:type="dcterms:W3CDTF">2013-02-19T23:36:33Z</dcterms:created>
  <dcterms:modified xsi:type="dcterms:W3CDTF">2013-02-20T09:23:47Z</dcterms:modified>
</cp:coreProperties>
</file>