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svršek...'!$C$88:$K$428</definedName>
    <definedName name="_xlnm.Print_Area" localSheetId="2">'SO 01 - Tramvajový svršek...'!$C$4:$J$39,'SO 01 - Tramvajový svršek...'!$C$45:$J$70,'SO 01 - Tramvajový svršek...'!$C$76:$K$428</definedName>
    <definedName name="_xlnm.Print_Titles" localSheetId="2">'SO 01 - Tramvajový svršek...'!$88:$88</definedName>
    <definedName name="_xlnm._FilterDatabase" localSheetId="3" hidden="1">'SO 02 - Nástupiště, chodn...'!$C$87:$K$622</definedName>
    <definedName name="_xlnm.Print_Area" localSheetId="3">'SO 02 - Nástupiště, chodn...'!$C$4:$J$39,'SO 02 - Nástupiště, chodn...'!$C$45:$J$69,'SO 02 - Nástupiště, chodn...'!$C$75:$K$622</definedName>
    <definedName name="_xlnm.Print_Titles" localSheetId="3">'SO 02 - Nástupiště, chodn...'!$87:$87</definedName>
    <definedName name="_xlnm._FilterDatabase" localSheetId="4" hidden="1">'SO 03 - Estetizace okolní...'!$C$82:$K$151</definedName>
    <definedName name="_xlnm.Print_Area" localSheetId="4">'SO 03 - Estetizace okolní...'!$C$4:$J$39,'SO 03 - Estetizace okolní...'!$C$45:$J$64,'SO 03 - Estetizace okolní...'!$C$70:$K$151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budo...'!$C$107:$K$769</definedName>
    <definedName name="_xlnm.Print_Area" localSheetId="6">'SO 05 - Revitalizace budo...'!$C$4:$J$39,'SO 05 - Revitalizace budo...'!$C$45:$J$89,'SO 05 - Revitalizace budo...'!$C$95:$K$769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79"/>
  <c r="E77"/>
  <c r="J55"/>
  <c r="J54"/>
  <c r="F52"/>
  <c r="E50"/>
  <c r="J39"/>
  <c r="J18"/>
  <c r="E18"/>
  <c r="F82"/>
  <c r="F55"/>
  <c r="J17"/>
  <c r="J15"/>
  <c r="E15"/>
  <c r="F81"/>
  <c r="F54"/>
  <c r="J14"/>
  <c r="J12"/>
  <c r="J79"/>
  <c r="J52"/>
  <c r="E7"/>
  <c r="E75"/>
  <c r="E48"/>
  <c i="7" r="J37"/>
  <c r="J36"/>
  <c i="1" r="AY60"/>
  <c i="7" r="J35"/>
  <c i="1" r="AX60"/>
  <c i="7" r="BI761"/>
  <c r="BH761"/>
  <c r="BG761"/>
  <c r="BF761"/>
  <c r="T761"/>
  <c r="R761"/>
  <c r="P761"/>
  <c r="BK761"/>
  <c r="J761"/>
  <c r="BE761"/>
  <c r="BI752"/>
  <c r="BH752"/>
  <c r="BG752"/>
  <c r="BF752"/>
  <c r="T752"/>
  <c r="T751"/>
  <c r="R752"/>
  <c r="R751"/>
  <c r="P752"/>
  <c r="P751"/>
  <c r="BK752"/>
  <c r="BK751"/>
  <c r="J751"/>
  <c r="J752"/>
  <c r="BE752"/>
  <c r="J88"/>
  <c r="BI749"/>
  <c r="BH749"/>
  <c r="BG749"/>
  <c r="BF749"/>
  <c r="T749"/>
  <c r="R749"/>
  <c r="P749"/>
  <c r="BK749"/>
  <c r="J749"/>
  <c r="BE749"/>
  <c r="BI747"/>
  <c r="BH747"/>
  <c r="BG747"/>
  <c r="BF747"/>
  <c r="T747"/>
  <c r="R747"/>
  <c r="P747"/>
  <c r="BK747"/>
  <c r="J747"/>
  <c r="BE747"/>
  <c r="BI745"/>
  <c r="BH745"/>
  <c r="BG745"/>
  <c r="BF745"/>
  <c r="T745"/>
  <c r="T744"/>
  <c r="R745"/>
  <c r="R744"/>
  <c r="P745"/>
  <c r="P744"/>
  <c r="BK745"/>
  <c r="BK744"/>
  <c r="J744"/>
  <c r="J745"/>
  <c r="BE745"/>
  <c r="J87"/>
  <c r="BI742"/>
  <c r="BH742"/>
  <c r="BG742"/>
  <c r="BF742"/>
  <c r="T742"/>
  <c r="R742"/>
  <c r="P742"/>
  <c r="BK742"/>
  <c r="J742"/>
  <c r="BE742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25"/>
  <c r="BH725"/>
  <c r="BG725"/>
  <c r="BF725"/>
  <c r="T725"/>
  <c r="R725"/>
  <c r="P725"/>
  <c r="BK725"/>
  <c r="J725"/>
  <c r="BE725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5"/>
  <c r="BH715"/>
  <c r="BG715"/>
  <c r="BF715"/>
  <c r="T715"/>
  <c r="T714"/>
  <c r="R715"/>
  <c r="R714"/>
  <c r="P715"/>
  <c r="P714"/>
  <c r="BK715"/>
  <c r="BK714"/>
  <c r="J714"/>
  <c r="J715"/>
  <c r="BE715"/>
  <c r="J86"/>
  <c r="BI709"/>
  <c r="BH709"/>
  <c r="BG709"/>
  <c r="BF709"/>
  <c r="T709"/>
  <c r="R709"/>
  <c r="P709"/>
  <c r="BK709"/>
  <c r="J709"/>
  <c r="BE709"/>
  <c r="BI704"/>
  <c r="BH704"/>
  <c r="BG704"/>
  <c r="BF704"/>
  <c r="T704"/>
  <c r="T703"/>
  <c r="R704"/>
  <c r="R703"/>
  <c r="P704"/>
  <c r="P703"/>
  <c r="BK704"/>
  <c r="BK703"/>
  <c r="J703"/>
  <c r="J704"/>
  <c r="BE704"/>
  <c r="J85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0"/>
  <c r="BH670"/>
  <c r="BG670"/>
  <c r="BF670"/>
  <c r="T670"/>
  <c r="T669"/>
  <c r="R670"/>
  <c r="R669"/>
  <c r="P670"/>
  <c r="P669"/>
  <c r="BK670"/>
  <c r="BK669"/>
  <c r="J669"/>
  <c r="J670"/>
  <c r="BE670"/>
  <c r="J84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T658"/>
  <c r="R659"/>
  <c r="R658"/>
  <c r="P659"/>
  <c r="P658"/>
  <c r="BK659"/>
  <c r="BK658"/>
  <c r="J658"/>
  <c r="J659"/>
  <c r="BE659"/>
  <c r="J83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T651"/>
  <c r="R652"/>
  <c r="R651"/>
  <c r="P652"/>
  <c r="P651"/>
  <c r="BK652"/>
  <c r="BK651"/>
  <c r="J651"/>
  <c r="J652"/>
  <c r="BE652"/>
  <c r="J82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T644"/>
  <c r="R645"/>
  <c r="R644"/>
  <c r="P645"/>
  <c r="P644"/>
  <c r="BK645"/>
  <c r="BK644"/>
  <c r="J644"/>
  <c r="J645"/>
  <c r="BE645"/>
  <c r="J81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T634"/>
  <c r="R635"/>
  <c r="R634"/>
  <c r="P635"/>
  <c r="P634"/>
  <c r="BK635"/>
  <c r="BK634"/>
  <c r="J634"/>
  <c r="J635"/>
  <c r="BE635"/>
  <c r="J80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8"/>
  <c r="BH628"/>
  <c r="BG628"/>
  <c r="BF628"/>
  <c r="T628"/>
  <c r="T627"/>
  <c r="R628"/>
  <c r="R627"/>
  <c r="P628"/>
  <c r="P627"/>
  <c r="BK628"/>
  <c r="BK627"/>
  <c r="J627"/>
  <c r="J628"/>
  <c r="BE628"/>
  <c r="J79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T610"/>
  <c r="R611"/>
  <c r="R610"/>
  <c r="P611"/>
  <c r="P610"/>
  <c r="BK611"/>
  <c r="BK610"/>
  <c r="J610"/>
  <c r="J611"/>
  <c r="BE611"/>
  <c r="J78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6"/>
  <c r="BH596"/>
  <c r="BG596"/>
  <c r="BF596"/>
  <c r="T596"/>
  <c r="T595"/>
  <c r="R596"/>
  <c r="R595"/>
  <c r="P596"/>
  <c r="P595"/>
  <c r="BK596"/>
  <c r="BK595"/>
  <c r="J595"/>
  <c r="J596"/>
  <c r="BE596"/>
  <c r="J77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T568"/>
  <c r="R569"/>
  <c r="R568"/>
  <c r="P569"/>
  <c r="P568"/>
  <c r="BK569"/>
  <c r="BK568"/>
  <c r="J568"/>
  <c r="J569"/>
  <c r="BE569"/>
  <c r="J76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7"/>
  <c r="BH557"/>
  <c r="BG557"/>
  <c r="BF557"/>
  <c r="T557"/>
  <c r="T556"/>
  <c r="R557"/>
  <c r="R556"/>
  <c r="P557"/>
  <c r="P556"/>
  <c r="BK557"/>
  <c r="BK556"/>
  <c r="J556"/>
  <c r="J557"/>
  <c r="BE557"/>
  <c r="J75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39"/>
  <c r="BH539"/>
  <c r="BG539"/>
  <c r="BF539"/>
  <c r="T539"/>
  <c r="T538"/>
  <c r="R539"/>
  <c r="R538"/>
  <c r="P539"/>
  <c r="P538"/>
  <c r="BK539"/>
  <c r="BK538"/>
  <c r="J538"/>
  <c r="J539"/>
  <c r="BE539"/>
  <c r="J74"/>
  <c r="BI536"/>
  <c r="BH536"/>
  <c r="BG536"/>
  <c r="BF536"/>
  <c r="T536"/>
  <c r="R536"/>
  <c r="P536"/>
  <c r="BK536"/>
  <c r="J536"/>
  <c r="BE536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8"/>
  <c r="BH518"/>
  <c r="BG518"/>
  <c r="BF518"/>
  <c r="T518"/>
  <c r="T517"/>
  <c r="T516"/>
  <c r="R518"/>
  <c r="R517"/>
  <c r="R516"/>
  <c r="P518"/>
  <c r="P517"/>
  <c r="P516"/>
  <c r="BK518"/>
  <c r="BK517"/>
  <c r="J517"/>
  <c r="BK516"/>
  <c r="J516"/>
  <c r="J518"/>
  <c r="BE518"/>
  <c r="J73"/>
  <c r="J72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T460"/>
  <c r="R461"/>
  <c r="R460"/>
  <c r="P461"/>
  <c r="P460"/>
  <c r="BK461"/>
  <c r="BK460"/>
  <c r="J460"/>
  <c r="J461"/>
  <c r="BE461"/>
  <c r="J71"/>
  <c r="BI454"/>
  <c r="BH454"/>
  <c r="BG454"/>
  <c r="BF454"/>
  <c r="T454"/>
  <c r="R454"/>
  <c r="P454"/>
  <c r="BK454"/>
  <c r="J454"/>
  <c r="BE454"/>
  <c r="BI449"/>
  <c r="BH449"/>
  <c r="BG449"/>
  <c r="BF449"/>
  <c r="T449"/>
  <c r="R449"/>
  <c r="P449"/>
  <c r="BK449"/>
  <c r="J449"/>
  <c r="BE449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0"/>
  <c r="BH430"/>
  <c r="BG430"/>
  <c r="BF430"/>
  <c r="T430"/>
  <c r="R430"/>
  <c r="P430"/>
  <c r="BK430"/>
  <c r="J430"/>
  <c r="BE430"/>
  <c r="BI422"/>
  <c r="BH422"/>
  <c r="BG422"/>
  <c r="BF422"/>
  <c r="T422"/>
  <c r="R422"/>
  <c r="P422"/>
  <c r="BK422"/>
  <c r="J422"/>
  <c r="BE422"/>
  <c r="BI414"/>
  <c r="BH414"/>
  <c r="BG414"/>
  <c r="BF414"/>
  <c r="T414"/>
  <c r="T413"/>
  <c r="R414"/>
  <c r="R413"/>
  <c r="P414"/>
  <c r="P413"/>
  <c r="BK414"/>
  <c r="BK413"/>
  <c r="J413"/>
  <c r="J414"/>
  <c r="BE414"/>
  <c r="J70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59"/>
  <c r="BH359"/>
  <c r="BG359"/>
  <c r="BF359"/>
  <c r="T359"/>
  <c r="T358"/>
  <c r="R359"/>
  <c r="R358"/>
  <c r="P359"/>
  <c r="P358"/>
  <c r="BK359"/>
  <c r="BK358"/>
  <c r="J358"/>
  <c r="J359"/>
  <c r="BE359"/>
  <c r="J6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6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51"/>
  <c r="BH151"/>
  <c r="BG151"/>
  <c r="BF151"/>
  <c r="T151"/>
  <c r="R151"/>
  <c r="P151"/>
  <c r="BK151"/>
  <c r="J151"/>
  <c r="BE151"/>
  <c r="BI147"/>
  <c r="BH147"/>
  <c r="BG147"/>
  <c r="BF147"/>
  <c r="T147"/>
  <c r="T146"/>
  <c r="R147"/>
  <c r="R146"/>
  <c r="P147"/>
  <c r="P146"/>
  <c r="BK147"/>
  <c r="BK146"/>
  <c r="J146"/>
  <c r="J147"/>
  <c r="BE147"/>
  <c r="J63"/>
  <c r="BI141"/>
  <c r="BH141"/>
  <c r="BG141"/>
  <c r="BF141"/>
  <c r="T141"/>
  <c r="T140"/>
  <c r="R141"/>
  <c r="R140"/>
  <c r="P141"/>
  <c r="P140"/>
  <c r="BK141"/>
  <c r="BK140"/>
  <c r="J140"/>
  <c r="J141"/>
  <c r="BE141"/>
  <c r="J6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7"/>
  <c r="BH607"/>
  <c r="BG607"/>
  <c r="BF607"/>
  <c r="T607"/>
  <c r="R607"/>
  <c r="P607"/>
  <c r="BK607"/>
  <c r="J607"/>
  <c r="BE607"/>
  <c r="BI602"/>
  <c r="BH602"/>
  <c r="BG602"/>
  <c r="BF602"/>
  <c r="T602"/>
  <c r="R602"/>
  <c r="P602"/>
  <c r="BK602"/>
  <c r="J602"/>
  <c r="BE602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69"/>
  <c r="BH569"/>
  <c r="BG569"/>
  <c r="BF569"/>
  <c r="T569"/>
  <c r="R569"/>
  <c r="P569"/>
  <c r="BK569"/>
  <c r="J569"/>
  <c r="BE569"/>
  <c r="BI563"/>
  <c r="BH563"/>
  <c r="BG563"/>
  <c r="BF563"/>
  <c r="T563"/>
  <c r="R563"/>
  <c r="P563"/>
  <c r="BK563"/>
  <c r="J563"/>
  <c r="BE563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1"/>
  <c r="BH531"/>
  <c r="BG531"/>
  <c r="BF531"/>
  <c r="T531"/>
  <c r="R531"/>
  <c r="P531"/>
  <c r="BK531"/>
  <c r="J531"/>
  <c r="BE531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0"/>
  <c r="BH500"/>
  <c r="BG500"/>
  <c r="BF500"/>
  <c r="T500"/>
  <c r="R500"/>
  <c r="P500"/>
  <c r="BK500"/>
  <c r="J500"/>
  <c r="BE500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6"/>
  <c r="BH476"/>
  <c r="BG476"/>
  <c r="BF476"/>
  <c r="T476"/>
  <c r="T475"/>
  <c r="R476"/>
  <c r="R475"/>
  <c r="P476"/>
  <c r="P475"/>
  <c r="BK476"/>
  <c r="BK475"/>
  <c r="J475"/>
  <c r="J476"/>
  <c r="BE476"/>
  <c r="J68"/>
  <c r="BI471"/>
  <c r="BH471"/>
  <c r="BG471"/>
  <c r="BF471"/>
  <c r="T471"/>
  <c r="R471"/>
  <c r="P471"/>
  <c r="BK471"/>
  <c r="J471"/>
  <c r="BE471"/>
  <c r="BI462"/>
  <c r="BH462"/>
  <c r="BG462"/>
  <c r="BF462"/>
  <c r="T462"/>
  <c r="R462"/>
  <c r="P462"/>
  <c r="BK462"/>
  <c r="J462"/>
  <c r="BE462"/>
  <c r="BI455"/>
  <c r="BH455"/>
  <c r="BG455"/>
  <c r="BF455"/>
  <c r="T455"/>
  <c r="T454"/>
  <c r="R455"/>
  <c r="R454"/>
  <c r="P455"/>
  <c r="P454"/>
  <c r="BK455"/>
  <c r="BK454"/>
  <c r="J454"/>
  <c r="J455"/>
  <c r="BE455"/>
  <c r="J67"/>
  <c r="BI452"/>
  <c r="BH452"/>
  <c r="BG452"/>
  <c r="BF452"/>
  <c r="T452"/>
  <c r="R452"/>
  <c r="P452"/>
  <c r="BK452"/>
  <c r="J452"/>
  <c r="BE452"/>
  <c r="BI447"/>
  <c r="BH447"/>
  <c r="BG447"/>
  <c r="BF447"/>
  <c r="T447"/>
  <c r="R447"/>
  <c r="P447"/>
  <c r="BK447"/>
  <c r="J447"/>
  <c r="BE447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4"/>
  <c r="BH394"/>
  <c r="BG394"/>
  <c r="BF394"/>
  <c r="T394"/>
  <c r="T393"/>
  <c r="R394"/>
  <c r="R393"/>
  <c r="P394"/>
  <c r="P393"/>
  <c r="BK394"/>
  <c r="BK393"/>
  <c r="J393"/>
  <c r="J394"/>
  <c r="BE394"/>
  <c r="J69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77"/>
  <c r="BH377"/>
  <c r="BG377"/>
  <c r="BF377"/>
  <c r="T377"/>
  <c r="T376"/>
  <c r="R377"/>
  <c r="R376"/>
  <c r="P377"/>
  <c r="P376"/>
  <c r="BK377"/>
  <c r="BK376"/>
  <c r="J376"/>
  <c r="J377"/>
  <c r="BE377"/>
  <c r="J68"/>
  <c r="BI368"/>
  <c r="BH368"/>
  <c r="BG368"/>
  <c r="BF368"/>
  <c r="T368"/>
  <c r="R368"/>
  <c r="P368"/>
  <c r="BK368"/>
  <c r="J368"/>
  <c r="BE368"/>
  <c r="BI365"/>
  <c r="BH365"/>
  <c r="BG365"/>
  <c r="BF365"/>
  <c r="T365"/>
  <c r="T364"/>
  <c r="R365"/>
  <c r="R364"/>
  <c r="P365"/>
  <c r="P364"/>
  <c r="BK365"/>
  <c r="BK364"/>
  <c r="J364"/>
  <c r="J365"/>
  <c r="BE365"/>
  <c r="J67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3"/>
  <c r="BH353"/>
  <c r="BG353"/>
  <c r="BF353"/>
  <c r="T353"/>
  <c r="T352"/>
  <c r="T351"/>
  <c r="R353"/>
  <c r="R352"/>
  <c r="R351"/>
  <c r="P353"/>
  <c r="P352"/>
  <c r="P351"/>
  <c r="BK353"/>
  <c r="BK352"/>
  <c r="J352"/>
  <c r="BK351"/>
  <c r="J351"/>
  <c r="J353"/>
  <c r="BE353"/>
  <c r="J66"/>
  <c r="J65"/>
  <c r="BI349"/>
  <c r="BH349"/>
  <c r="BG349"/>
  <c r="BF349"/>
  <c r="T349"/>
  <c r="T348"/>
  <c r="R349"/>
  <c r="R348"/>
  <c r="P349"/>
  <c r="P348"/>
  <c r="BK349"/>
  <c r="BK348"/>
  <c r="J348"/>
  <c r="J349"/>
  <c r="BE349"/>
  <c r="J64"/>
  <c r="BI346"/>
  <c r="BH346"/>
  <c r="BG346"/>
  <c r="BF346"/>
  <c r="T346"/>
  <c r="R346"/>
  <c r="P346"/>
  <c r="BK346"/>
  <c r="J346"/>
  <c r="BE346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2"/>
  <c r="BH322"/>
  <c r="BG322"/>
  <c r="BF322"/>
  <c r="T322"/>
  <c r="T321"/>
  <c r="R322"/>
  <c r="R321"/>
  <c r="P322"/>
  <c r="P321"/>
  <c r="BK322"/>
  <c r="BK321"/>
  <c r="J321"/>
  <c r="J322"/>
  <c r="BE322"/>
  <c r="J63"/>
  <c r="BI320"/>
  <c r="BH320"/>
  <c r="BG320"/>
  <c r="BF320"/>
  <c r="T320"/>
  <c r="R320"/>
  <c r="P320"/>
  <c r="BK320"/>
  <c r="J320"/>
  <c r="BE320"/>
  <c r="BI311"/>
  <c r="BH311"/>
  <c r="BG311"/>
  <c r="BF311"/>
  <c r="T311"/>
  <c r="T310"/>
  <c r="R311"/>
  <c r="R310"/>
  <c r="P311"/>
  <c r="P310"/>
  <c r="BK311"/>
  <c r="BK310"/>
  <c r="J310"/>
  <c r="J311"/>
  <c r="BE311"/>
  <c r="J62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89"/>
  <c r="BH189"/>
  <c r="BG189"/>
  <c r="BF189"/>
  <c r="T189"/>
  <c r="R189"/>
  <c r="P189"/>
  <c r="BK189"/>
  <c r="J189"/>
  <c r="BE189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<sst xmlns="http://schemas.openxmlformats.org/spreadsheetml/2006/main">
  <si>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</si>
  <si>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</si>
  <si>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</si>
  <si>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</si>
  <si>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</si>
  <si>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{06f7200f-4b9b-43a2-8b7c-4a46c4e2cb29}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</si>
  <si>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</si>
  <si>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</si>
  <si>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</si>
  <si>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</si>
  <si>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</si>
  <si>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</si>
  <si>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</si>
  <si>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</si>
  <si>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</si>
  <si>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</si>
  <si>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</si>
  <si>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</si>
  <si>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</si>
  <si>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</si>
  <si>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</si>
  <si>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</si>
  <si>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</si>
  <si>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</si>
  <si>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</si>
  <si>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</si>
  <si>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</si>
  <si>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</si>
  <si>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</si>
  <si>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</si>
  <si>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</si>
  <si>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</si>
  <si>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</si>
  <si>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</si>
  <si>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</si>
  <si>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</si>
  <si>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</si>
  <si>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</si>
  <si>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</si>
  <si>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</si>
  <si>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</si>
  <si>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</si>
  <si>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</si>
  <si>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</si>
  <si>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</si>
  <si>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</si>
  <si>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</si>
  <si>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</si>
  <si>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</si>
  <si>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</si>
  <si>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</si>
  <si>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</si>
  <si>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</si>
  <si>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</si>
  <si>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</si>
  <si>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</si>
  <si>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</si>
  <si>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</si>
  <si>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</si>
  <si>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</si>
  <si>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</si>
  <si>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</si>
  <si>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</si>
  <si>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</si>
  <si>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</si>
  <si>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</si>
  <si>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</si>
  <si>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</si>
  <si>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</si>
  <si>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</si>
  <si>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</si>
  <si>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</si>
  <si>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</si>
  <si>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</si>
  <si>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</si>
  <si>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</si>
  <si>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</si>
  <si>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</si>
  <si>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</si>
  <si>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</si>
  <si>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</si>
  <si>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</si>
  <si>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{43bfcde1-7f64-4c71-a5dc-f60561c051b1}</t>
  </si>
  <si>
    <t>2</t>
  </si>
  <si>
    <t>SO 01</t>
  </si>
  <si>
    <t>Tramvajový svršek a spodek</t>
  </si>
  <si>
    <t>STA</t>
  </si>
  <si>
    <t>{ac79712b-333c-4d06-91dd-ac5fee7b7c36}</t>
  </si>
  <si>
    <t>SO 02</t>
  </si>
  <si>
    <t>Nástupiště, chodníky a zpevněné plochy, městský mobiliář</t>
  </si>
  <si>
    <t>{abf2a74a-954c-4638-bd44-11ae9173813c}</t>
  </si>
  <si>
    <t>SO 03</t>
  </si>
  <si>
    <t>Estetizace okolních ploch</t>
  </si>
  <si>
    <t>{440dfa6f-9e3e-4a73-9d77-9408b023a541}</t>
  </si>
  <si>
    <t>SO 04</t>
  </si>
  <si>
    <t>Zastřešení nástupiště</t>
  </si>
  <si>
    <t>{7e321199-8b97-4426-8107-f497d3a7c576}</t>
  </si>
  <si>
    <t>SO 05</t>
  </si>
  <si>
    <t>Revitalizace budovy sociálního vybavení</t>
  </si>
  <si>
    <t>{bbb79d48-6bc0-4e06-afd9-b2d301916f04}</t>
  </si>
  <si>
    <t>SO 06</t>
  </si>
  <si>
    <t>Trakční vedení</t>
  </si>
  <si>
    <t>{528bfc5f-b70d-4d5a-bec3-0cc2072796f6}</t>
  </si>
  <si>
    <t>SO 07</t>
  </si>
  <si>
    <t>Veřejné osvětlení</t>
  </si>
  <si>
    <t>{75601bde-09c2-4799-9078-28481aee1f93}</t>
  </si>
  <si>
    <t>SO 09</t>
  </si>
  <si>
    <t>ESA Hlučínská</t>
  </si>
  <si>
    <t>{677e92be-380a-43d2-a190-3177d1e863fa}</t>
  </si>
  <si>
    <t>PS 01</t>
  </si>
  <si>
    <t>Kamerový a informační systém</t>
  </si>
  <si>
    <t>PRO</t>
  </si>
  <si>
    <t>{5a57b388-5352-472a-8967-9d0ef2b04c5b}</t>
  </si>
  <si>
    <t>PS 02</t>
  </si>
  <si>
    <t>Wifi, datové služby</t>
  </si>
  <si>
    <t>{5b08e4fe-5f16-4501-854d-ca1e610c5a05}</t>
  </si>
  <si>
    <t>PS 03</t>
  </si>
  <si>
    <t>Úpravy světelné signalizace</t>
  </si>
  <si>
    <t>{9efa46c1-0760-4fed-98dc-70c8e3c41437}</t>
  </si>
  <si>
    <t>822 22</t>
  </si>
  <si>
    <t>VRN</t>
  </si>
  <si>
    <t>Vedlejší rozpočtové náklady</t>
  </si>
  <si>
    <t>VON</t>
  </si>
  <si>
    <t>{aee1bcef-c2fe-4085-b956-5704152083fe}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</si>
  <si>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</si>
  <si>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</si>
  <si>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</si>
  <si>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</si>
  <si>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</si>
  <si>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</si>
  <si>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</si>
  <si>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</si>
  <si>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</si>
  <si>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</si>
  <si>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</si>
  <si>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</si>
  <si>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</si>
  <si>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</si>
  <si>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</si>
  <si>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</si>
  <si>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</si>
  <si>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</si>
  <si>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</si>
  <si>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</si>
  <si>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</si>
  <si>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</si>
  <si>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</si>
  <si>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</si>
  <si>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</si>
  <si>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</si>
  <si>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</si>
  <si>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</si>
  <si>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</si>
  <si>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</si>
  <si>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</si>
  <si>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</si>
  <si>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</si>
  <si>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</si>
  <si>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</si>
  <si>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</si>
  <si>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</si>
  <si>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</si>
  <si>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</si>
  <si>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</si>
  <si>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</si>
  <si>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</si>
  <si>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</si>
  <si>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</si>
  <si>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</si>
  <si>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</si>
  <si>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</si>
  <si>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</si>
  <si>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</si>
  <si>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</si>
  <si>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</si>
  <si>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</si>
  <si>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</si>
  <si>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</si>
  <si>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</si>
  <si>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</si>
  <si>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</si>
  <si>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</si>
  <si>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</si>
  <si>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</si>
  <si>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</si>
  <si>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</si>
  <si>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</si>
  <si>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</si>
  <si>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</si>
  <si>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</si>
  <si>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</si>
  <si>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</si>
  <si>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</si>
  <si>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</si>
  <si>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</si>
  <si>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</si>
  <si>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</si>
  <si>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</si>
  <si>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</si>
  <si>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</si>
  <si>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</si>
  <si>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</si>
  <si>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</si>
  <si>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</si>
  <si>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</si>
  <si>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</si>
  <si>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</si>
  <si>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</si>
  <si>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</si>
  <si>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</si>
  <si>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</si>
  <si>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</si>
  <si>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</si>
  <si>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</si>
  <si>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</si>
  <si>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</si>
  <si>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</si>
  <si>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</si>
  <si>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</si>
  <si>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</si>
  <si>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</si>
  <si>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</si>
  <si>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</si>
  <si>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</si>
  <si>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</si>
  <si>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</si>
  <si>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</si>
  <si>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</si>
  <si>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</si>
  <si>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</si>
  <si>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</si>
  <si>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</si>
  <si>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</si>
  <si>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</si>
  <si>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</si>
  <si>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</si>
  <si>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</si>
  <si>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</si>
  <si>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</si>
  <si>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</si>
  <si>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</si>
  <si>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</si>
  <si>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</si>
  <si>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</si>
  <si>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</si>
  <si>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</si>
  <si>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</si>
  <si>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</si>
  <si>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</si>
  <si>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</si>
  <si>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</si>
  <si>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</si>
  <si>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</si>
  <si>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</si>
  <si>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</si>
  <si>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</si>
  <si>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</si>
  <si>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</si>
  <si>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</si>
  <si>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</si>
  <si>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</si>
  <si>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</si>
  <si>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</si>
  <si>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</si>
  <si>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</si>
  <si>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</si>
  <si>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</si>
  <si>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</si>
  <si>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</si>
  <si>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</si>
  <si>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</si>
  <si>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</si>
  <si>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</si>
  <si>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</si>
  <si>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</si>
  <si>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</si>
  <si>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</si>
  <si>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</si>
  <si>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</si>
  <si>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</si>
  <si>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</si>
  <si>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</si>
  <si>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</si>
  <si>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</si>
  <si>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</si>
  <si>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</si>
  <si>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</si>
  <si>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</si>
  <si>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</si>
  <si>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</si>
  <si>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</si>
  <si>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</si>
  <si>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</si>
  <si>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</si>
  <si>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</si>
  <si>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</si>
  <si>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</si>
  <si>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</si>
  <si>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</si>
  <si>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</si>
  <si>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</si>
  <si>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</si>
  <si>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</si>
  <si>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</si>
  <si>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</si>
  <si>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</si>
  <si>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</si>
  <si>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</si>
  <si>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</si>
  <si>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</si>
  <si>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</si>
  <si>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</si>
  <si>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</si>
  <si>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</si>
  <si>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</si>
  <si>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</si>
  <si>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pryžová podložka R65; </t>
  </si>
  <si>
    <t>podkladnice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</si>
  <si>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</si>
  <si>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</si>
  <si>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</si>
  <si>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</si>
  <si>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</si>
  <si>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</si>
  <si>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</si>
  <si>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</si>
  <si>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</si>
  <si>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</si>
  <si>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</si>
  <si>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</si>
  <si>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</si>
  <si>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</si>
  <si>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</si>
  <si>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</si>
  <si>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</si>
  <si>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</si>
  <si>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</si>
  <si>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</si>
  <si>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</si>
  <si>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</si>
  <si>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</si>
  <si>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</si>
  <si>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</si>
  <si>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</si>
  <si>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</si>
  <si>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</si>
  <si>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</si>
  <si>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</si>
  <si>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</si>
  <si>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</si>
  <si>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</si>
  <si>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</si>
  <si>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</si>
  <si>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</si>
  <si>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</si>
  <si>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</si>
  <si>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</si>
  <si>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</si>
  <si>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</si>
  <si>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</si>
  <si>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</si>
  <si>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</si>
  <si>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</si>
  <si>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</si>
  <si>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</si>
  <si>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</si>
  <si>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</si>
  <si>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</si>
  <si>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</si>
  <si>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</si>
  <si>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</si>
  <si>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</si>
  <si>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</si>
  <si>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</si>
  <si>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</si>
  <si>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</si>
  <si>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</si>
  <si>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</si>
  <si>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</si>
  <si>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</si>
  <si>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</si>
  <si>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</si>
  <si>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</si>
  <si>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</si>
  <si>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</si>
  <si>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</si>
  <si>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</si>
  <si>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</si>
  <si>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</si>
  <si>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</si>
  <si>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</si>
  <si>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</si>
  <si>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</si>
  <si>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</si>
  <si>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</si>
  <si>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</si>
  <si>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</si>
  <si>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</si>
  <si>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</si>
  <si>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</si>
  <si>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</si>
  <si>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</si>
  <si>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</si>
  <si>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</si>
  <si>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</si>
  <si>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</si>
  <si>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</si>
  <si>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</si>
  <si>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</si>
  <si>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</si>
  <si>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</si>
  <si>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</si>
  <si>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</si>
  <si>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</si>
  <si>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</si>
  <si>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</si>
  <si>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</si>
  <si>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</si>
  <si>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</si>
  <si>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</si>
  <si>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</si>
  <si>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</si>
  <si>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</si>
  <si>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</si>
  <si>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</si>
  <si>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</si>
  <si>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</si>
  <si>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</si>
  <si>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</si>
  <si>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</si>
  <si>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</si>
  <si>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</si>
  <si>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</si>
  <si>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</si>
  <si>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</si>
  <si>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</si>
  <si>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</si>
  <si>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361,249 "zřízení kol.č.2 v celé délce, třetí podbití"</t>
  </si>
  <si>
    <t xml:space="preserve">75,235  "zřízení kol.č.1 v km 0,066612-0,141591 a 0,201786-0,215965, třetí podbití"</t>
  </si>
  <si>
    <t xml:space="preserve">82,880  "po montáži kol. rozvětvení, třetí podbití"</t>
  </si>
  <si>
    <t xml:space="preserve">První a druhé podbití je součástí požek zřízení koleje a </t>
  </si>
  <si>
    <t>montáž kolej. rozvětvení</t>
  </si>
  <si>
    <t>52,688*3"úsek úpravy GPK a výměny kolejnic v kol.č.1 km 0,013925-0,066612, trojí podbítí"</t>
  </si>
  <si>
    <t>60,192*3 "úsek úpravy GPK v kol. č.1 v km 0,141591-0,201186, trojí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</si>
  <si>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</si>
  <si>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</si>
  <si>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</si>
  <si>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</si>
  <si>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</si>
  <si>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</si>
  <si>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</si>
  <si>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</t>
  </si>
  <si>
    <t>upevňovadel:šroubů, matic, svěrek a pruž. krouž.</t>
  </si>
  <si>
    <t>52,688*2 "výměna kolejnic a upevňovadel v kol.č.1 km 0,013925-0,066612"</t>
  </si>
  <si>
    <t>38</t>
  </si>
  <si>
    <t>54512601R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</si>
  <si>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</si>
  <si>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</si>
  <si>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</si>
  <si>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podkladnic U60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</si>
  <si>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</si>
  <si>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</si>
  <si>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</si>
  <si>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</si>
  <si>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</si>
  <si>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</si>
  <si>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</si>
  <si>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</si>
  <si>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</si>
  <si>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</si>
  <si>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</si>
  <si>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</si>
  <si>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</si>
  <si>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</si>
  <si>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</si>
  <si>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</si>
  <si>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</si>
  <si>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</si>
  <si>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</si>
  <si>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</si>
  <si>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</si>
  <si>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Kompletní montáž kanalizačního potrubí hladkého plnostěnného SN 16 z polypropylenu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</si>
  <si>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</si>
  <si>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</si>
  <si>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</si>
  <si>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</si>
  <si>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</si>
  <si>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</si>
  <si>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</si>
  <si>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</si>
  <si>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</si>
  <si>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</si>
  <si>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</si>
  <si>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</si>
  <si>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</si>
  <si>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</si>
  <si>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</si>
  <si>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</si>
  <si>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</si>
  <si>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</si>
  <si>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</si>
  <si>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</si>
  <si>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</si>
  <si>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</si>
  <si>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</si>
  <si>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</si>
  <si>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</si>
  <si>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</si>
  <si>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</si>
  <si>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</si>
  <si>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</si>
  <si>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</si>
  <si>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</si>
  <si>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</si>
  <si>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</si>
  <si>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</si>
  <si>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</si>
  <si>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</si>
  <si>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</si>
  <si>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</si>
  <si>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</si>
  <si>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</si>
  <si>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</si>
  <si>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</si>
  <si>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</si>
  <si>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</si>
  <si>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</si>
  <si>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</si>
  <si>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</si>
  <si>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</si>
  <si>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</si>
  <si>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</si>
  <si>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</si>
  <si>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</si>
  <si>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</si>
  <si>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</si>
  <si>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</si>
  <si>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</si>
  <si>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</si>
  <si>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</si>
  <si>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</si>
  <si>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</si>
  <si>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</si>
  <si>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</si>
  <si>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</si>
  <si>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</si>
  <si>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</si>
  <si>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</si>
  <si>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</si>
  <si>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</si>
  <si>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</si>
  <si>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</si>
  <si>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</si>
  <si>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</si>
  <si>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</si>
  <si>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</si>
  <si>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</si>
  <si>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</si>
  <si>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</si>
  <si>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</si>
  <si>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</si>
  <si>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</si>
  <si>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</si>
  <si>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</si>
  <si>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</si>
  <si>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</si>
  <si>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</si>
  <si>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</si>
  <si>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</si>
  <si>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</si>
  <si>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</si>
  <si>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</si>
  <si>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</si>
  <si>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</si>
  <si>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</si>
  <si>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</si>
  <si>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</si>
  <si>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</si>
  <si>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</si>
  <si>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</si>
  <si>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</si>
  <si>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</si>
  <si>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</si>
  <si>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</si>
  <si>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</si>
  <si>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</si>
  <si>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</si>
  <si>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</si>
  <si>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</si>
  <si>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</si>
  <si>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</si>
  <si>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</si>
  <si>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</si>
  <si>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</si>
  <si>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</si>
  <si>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</si>
  <si>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</si>
  <si>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</si>
  <si>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</si>
  <si>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</si>
  <si>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</si>
  <si>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</si>
  <si>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</si>
  <si>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</si>
  <si>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</si>
  <si>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</si>
  <si>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</si>
  <si>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</si>
  <si>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</si>
  <si>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</si>
  <si>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</si>
  <si>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</si>
  <si>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</si>
  <si>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</si>
  <si>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</si>
  <si>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</si>
  <si>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</si>
  <si>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</si>
  <si>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</si>
  <si>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</si>
  <si>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</si>
  <si>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</si>
  <si>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</si>
  <si>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</si>
  <si>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</si>
  <si>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</si>
  <si>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</si>
  <si>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</si>
  <si>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</si>
  <si>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</si>
  <si>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</si>
  <si>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</si>
  <si>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</si>
  <si>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</si>
  <si>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</si>
  <si>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</si>
  <si>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</si>
  <si>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</si>
  <si>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</si>
  <si>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</si>
  <si>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</si>
  <si>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</si>
  <si>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</si>
  <si>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</si>
  <si>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</si>
  <si>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</si>
  <si>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</si>
  <si>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</si>
  <si>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</si>
  <si>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</si>
  <si>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</si>
  <si>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</si>
  <si>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</si>
  <si>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</si>
  <si>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</si>
  <si>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</si>
  <si>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</si>
  <si>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</si>
  <si>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</si>
  <si>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</si>
  <si>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</si>
  <si>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</si>
  <si>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</si>
  <si>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</si>
  <si>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</si>
  <si>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</si>
  <si>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</si>
  <si>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</si>
  <si>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</si>
  <si>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</si>
  <si>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</si>
  <si>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</si>
  <si>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</si>
  <si>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</si>
  <si>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</si>
  <si>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</si>
  <si>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</si>
  <si>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</si>
  <si>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</si>
  <si>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</si>
  <si>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</si>
  <si>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</si>
  <si>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</si>
  <si>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</si>
  <si>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</si>
  <si>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</si>
  <si>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</si>
  <si>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</si>
  <si>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</si>
  <si>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</si>
  <si>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</si>
  <si>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</si>
  <si>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</si>
  <si>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</si>
  <si>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</si>
  <si>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</si>
  <si>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</si>
  <si>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</si>
  <si>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</si>
  <si>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</si>
  <si>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</si>
  <si>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</si>
  <si>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</si>
  <si>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</si>
  <si>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</si>
  <si>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</si>
  <si>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</si>
  <si>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</si>
  <si>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</si>
  <si>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</si>
  <si>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</si>
  <si>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</si>
  <si>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</si>
  <si>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</si>
  <si>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</si>
  <si>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</si>
  <si>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</si>
  <si>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</si>
  <si>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</si>
  <si>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</si>
  <si>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</si>
  <si>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</si>
  <si>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</si>
  <si>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</si>
  <si>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</si>
  <si>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</si>
  <si>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</si>
  <si>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</si>
  <si>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</si>
  <si>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</si>
  <si>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</si>
  <si>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</si>
  <si>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</si>
  <si>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</si>
  <si>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</si>
  <si>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</si>
  <si>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</si>
  <si>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</si>
  <si>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</si>
  <si>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</si>
  <si>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</si>
  <si>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</si>
  <si>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</si>
  <si>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</si>
  <si>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</si>
  <si>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</si>
  <si>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</si>
  <si>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</si>
  <si>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</si>
  <si>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</si>
  <si>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</si>
  <si>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</si>
  <si>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</si>
  <si>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</si>
  <si>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</si>
  <si>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</si>
  <si>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</si>
  <si>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</si>
  <si>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</si>
  <si>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</si>
  <si>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</si>
  <si>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</si>
  <si>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</si>
  <si>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</si>
  <si>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</si>
  <si>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</si>
  <si>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</si>
  <si>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</si>
  <si>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</si>
  <si>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</si>
  <si>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</si>
  <si>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</si>
  <si>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</si>
  <si>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</si>
  <si>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</si>
  <si>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</si>
  <si>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</si>
  <si>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</si>
  <si>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</si>
  <si>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</si>
  <si>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</si>
  <si>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</si>
  <si>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</si>
  <si>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</si>
  <si>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</si>
  <si>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</si>
  <si>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</si>
  <si>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</si>
  <si>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</si>
  <si>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</si>
  <si>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</si>
  <si>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</si>
  <si>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</si>
  <si>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</si>
  <si>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</si>
  <si>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</si>
  <si>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</si>
  <si>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</si>
  <si>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</si>
  <si>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</si>
  <si>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</si>
  <si>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</si>
  <si>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</si>
  <si>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</si>
  <si>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</si>
  <si>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</si>
  <si>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</si>
  <si>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</si>
  <si>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</si>
  <si>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</si>
  <si>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</si>
  <si>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</si>
  <si>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</si>
  <si>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</si>
  <si>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</si>
  <si>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</si>
  <si>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</si>
  <si>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</si>
  <si>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</si>
  <si>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</si>
  <si>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</si>
  <si>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</si>
  <si>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</si>
  <si>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</si>
  <si>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</si>
  <si>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</si>
  <si>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</si>
  <si>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</si>
  <si>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</si>
  <si>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</si>
  <si>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</si>
  <si>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</si>
  <si>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</si>
  <si>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</si>
  <si>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</si>
  <si>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</si>
  <si>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</si>
  <si>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</si>
  <si>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</si>
  <si>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</si>
  <si>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</si>
  <si>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</si>
  <si>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</si>
  <si>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</si>
  <si>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</si>
  <si>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</si>
  <si>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</si>
  <si>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</si>
  <si>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</si>
  <si>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</si>
  <si>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</si>
  <si>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</si>
  <si>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</si>
  <si>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</si>
  <si>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</si>
  <si>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</si>
  <si>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</si>
  <si>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</si>
  <si>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</si>
  <si>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</si>
  <si>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</si>
  <si>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</si>
  <si>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</si>
  <si>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</si>
  <si>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</si>
  <si>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</si>
  <si>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</si>
  <si>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</si>
  <si>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</si>
  <si>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</si>
  <si>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</si>
  <si>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</si>
  <si>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</si>
  <si>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</si>
  <si>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</si>
  <si>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</si>
  <si>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</si>
  <si>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</si>
  <si>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</si>
  <si>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</si>
  <si>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</si>
  <si>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</si>
  <si>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</si>
  <si>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</si>
  <si>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</si>
  <si>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</si>
  <si>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</si>
  <si>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</si>
  <si>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</si>
  <si>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</si>
  <si>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</si>
  <si>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</si>
  <si>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</si>
  <si>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</si>
  <si>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</si>
  <si>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</si>
  <si>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</si>
  <si>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</si>
  <si>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</si>
  <si>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</si>
  <si>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</si>
  <si>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</si>
  <si>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</si>
  <si>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</si>
  <si>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</si>
  <si>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</si>
  <si>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</si>
  <si>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</si>
  <si>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</si>
  <si>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</si>
  <si>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</si>
  <si>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</si>
  <si>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</si>
  <si>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</si>
  <si>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</si>
  <si>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</si>
  <si>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</si>
  <si>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</si>
  <si>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</si>
  <si>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</si>
  <si>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</si>
  <si>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</si>
  <si>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</si>
  <si>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</si>
  <si>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</si>
  <si>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</si>
  <si>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</si>
  <si>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</si>
  <si>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</si>
  <si>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</si>
  <si>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</si>
  <si>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</si>
  <si>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</si>
  <si>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</si>
  <si>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</si>
  <si>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</si>
  <si>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</si>
  <si>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</si>
  <si>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</si>
  <si>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</si>
  <si>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</si>
  <si>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</si>
  <si>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</si>
  <si>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</si>
  <si>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</si>
  <si>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</si>
  <si>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</si>
  <si>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</si>
  <si>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</si>
  <si>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</si>
  <si>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</si>
  <si>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</si>
  <si>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</si>
  <si>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</si>
  <si>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</si>
  <si>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</si>
  <si>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</si>
  <si>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</si>
  <si>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</si>
  <si>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</si>
  <si>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</si>
  <si>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</si>
  <si>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</si>
  <si>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</si>
  <si>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</si>
  <si>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</si>
  <si>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</si>
  <si>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</si>
  <si>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</si>
  <si>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</si>
  <si>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</si>
  <si>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</si>
  <si>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</si>
  <si>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</si>
  <si>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</si>
  <si>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</si>
  <si>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</si>
  <si>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</si>
  <si>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</si>
  <si>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</si>
  <si>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</si>
  <si>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</si>
  <si>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</si>
  <si>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</si>
  <si>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</si>
  <si>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</si>
  <si>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</si>
  <si>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</si>
  <si>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</si>
  <si>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</si>
  <si>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</si>
  <si>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</si>
  <si>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</si>
  <si>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</si>
  <si>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</si>
  <si>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</si>
  <si>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</si>
  <si>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</si>
  <si>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</si>
  <si>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</si>
  <si>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</si>
  <si>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</si>
  <si>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</si>
  <si>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</si>
  <si>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</si>
  <si>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</si>
  <si>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</si>
  <si>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</si>
  <si>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</si>
  <si>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</si>
  <si>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</si>
  <si>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</si>
  <si>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</si>
  <si>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</si>
  <si>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</si>
  <si>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</si>
  <si>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</si>
  <si>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</si>
  <si>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</si>
  <si>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</si>
  <si>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</si>
  <si>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</si>
  <si>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</si>
  <si>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</si>
  <si>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</si>
  <si>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</si>
  <si>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</si>
  <si>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</si>
  <si>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</si>
  <si>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</si>
  <si>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</si>
  <si>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</si>
  <si>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</si>
  <si>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</si>
  <si>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</si>
  <si>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</si>
  <si>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</si>
  <si>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</si>
  <si>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</si>
  <si>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</si>
  <si>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</si>
  <si>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</si>
  <si>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</si>
  <si>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</si>
  <si>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</si>
  <si>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</si>
  <si>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</si>
  <si>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</si>
  <si>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</si>
  <si>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</si>
  <si>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</si>
  <si>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</si>
  <si>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</si>
  <si>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</si>
  <si>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</si>
  <si>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</si>
  <si>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</si>
  <si>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</si>
  <si>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</si>
  <si>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</si>
  <si>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</si>
  <si>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</si>
  <si>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</si>
  <si>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</si>
  <si>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</si>
  <si>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</si>
  <si>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</si>
  <si>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</si>
  <si>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</si>
  <si>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</si>
  <si>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</si>
  <si>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</si>
  <si>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</si>
  <si>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</si>
  <si>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</si>
  <si>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</si>
  <si>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</si>
  <si>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</si>
  <si>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</si>
  <si>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</si>
  <si>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</si>
  <si>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</si>
  <si>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</si>
  <si>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</si>
  <si>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</si>
  <si>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</si>
  <si>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</si>
  <si>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</si>
  <si>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</si>
  <si>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</si>
  <si>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</si>
  <si>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</si>
  <si>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</si>
  <si>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</si>
  <si>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</si>
  <si>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</si>
  <si>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</si>
  <si>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</si>
  <si>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</si>
  <si>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</si>
  <si>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</si>
  <si>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</si>
  <si>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</si>
  <si>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</si>
  <si>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</si>
  <si>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</si>
  <si>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</si>
  <si>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</si>
  <si>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</si>
  <si>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</si>
  <si>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</si>
  <si>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</si>
  <si>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</si>
  <si>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</si>
  <si>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</si>
  <si>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</si>
  <si>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</si>
  <si>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</si>
  <si>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</si>
  <si>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</si>
  <si>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</si>
  <si>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</si>
  <si>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</si>
  <si>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</si>
  <si>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</si>
  <si>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</si>
  <si>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</si>
  <si>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</si>
  <si>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</si>
  <si>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</si>
  <si>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</si>
  <si>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</si>
  <si>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</si>
  <si>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</si>
  <si>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</si>
  <si>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</si>
  <si>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</si>
  <si>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</si>
  <si>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</si>
  <si>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</si>
  <si>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</si>
  <si>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</si>
  <si>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</si>
  <si>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</si>
  <si>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</si>
  <si>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</si>
  <si>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</si>
  <si>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</si>
  <si>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</si>
  <si>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</si>
  <si>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</si>
  <si>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</si>
  <si>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</si>
  <si>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</si>
  <si>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</si>
  <si>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</si>
  <si>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</si>
  <si>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</si>
  <si>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</si>
  <si>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</si>
  <si>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</si>
  <si>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</si>
  <si>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</si>
  <si>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</si>
  <si>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</si>
  <si>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</si>
  <si>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</si>
  <si>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</si>
  <si>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</si>
  <si>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</si>
  <si>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</si>
  <si>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</si>
  <si>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</si>
  <si>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</si>
  <si>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</si>
  <si>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</si>
  <si>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</si>
  <si>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</si>
  <si>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</si>
  <si>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</si>
  <si>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</si>
  <si>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</si>
  <si>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</si>
  <si>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</si>
  <si>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</si>
  <si>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</si>
  <si>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</si>
  <si>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</si>
  <si>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</si>
  <si>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</si>
  <si>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</si>
  <si>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</si>
  <si>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</si>
  <si>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</si>
  <si>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</si>
  <si>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</si>
  <si>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</si>
  <si>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</si>
  <si>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</si>
  <si>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</si>
  <si>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</si>
  <si>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</si>
  <si>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</si>
  <si>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</si>
  <si>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</si>
  <si>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</si>
  <si>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</si>
  <si>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</si>
  <si>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</si>
  <si>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</si>
  <si>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</si>
  <si>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</si>
  <si>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</si>
  <si>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</si>
  <si>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</si>
  <si>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</si>
  <si>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</si>
  <si>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</si>
  <si>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</si>
  <si>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</si>
  <si>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</si>
  <si>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</si>
  <si>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</si>
  <si>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</si>
  <si>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</si>
  <si>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</si>
  <si>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</si>
  <si>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</si>
  <si>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</si>
  <si>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</si>
  <si>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</si>
  <si>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</si>
  <si>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</si>
  <si>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</si>
  <si>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</si>
  <si>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</si>
  <si>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</si>
  <si>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</si>
  <si>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</si>
  <si>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</si>
  <si>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</si>
  <si>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</si>
  <si>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</si>
  <si>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</si>
  <si>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</si>
  <si>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</si>
  <si>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</si>
  <si>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</si>
  <si>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</si>
  <si>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</si>
  <si>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</si>
  <si>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</si>
  <si>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</si>
  <si>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</si>
  <si>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</si>
  <si>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</si>
  <si>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</si>
  <si>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</si>
  <si>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</si>
  <si>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</si>
  <si>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</si>
  <si>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</si>
  <si>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</si>
  <si>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</si>
  <si>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</si>
  <si>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</si>
  <si>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</si>
  <si>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</si>
  <si>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</si>
  <si>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</si>
  <si>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</si>
  <si>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</si>
  <si>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</si>
  <si>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</si>
  <si>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</si>
  <si>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</si>
  <si>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</si>
  <si>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</si>
  <si>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</si>
  <si>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</si>
  <si>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</si>
  <si>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</si>
  <si>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</si>
  <si>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</si>
  <si>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</si>
  <si>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</si>
  <si>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</si>
  <si>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</si>
  <si>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</si>
  <si>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</si>
  <si>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</si>
  <si>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</si>
  <si>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</si>
  <si>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</si>
  <si>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</si>
  <si>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</si>
  <si>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</si>
  <si>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</si>
  <si>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</si>
  <si>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</si>
  <si>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</si>
  <si>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</si>
  <si>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</si>
  <si>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</si>
  <si>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</si>
  <si>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</si>
  <si>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</si>
  <si>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</si>
  <si>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</si>
  <si>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</si>
  <si>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</si>
  <si>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</si>
  <si>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</si>
  <si>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</si>
  <si>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</si>
  <si>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</si>
  <si>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</si>
  <si>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</si>
  <si>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</si>
  <si>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</si>
  <si>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</si>
  <si>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</si>
  <si>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</si>
  <si>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</si>
  <si>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</si>
  <si>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>Výsadba křovin a trvalek s balem D do 0,3 m do jamky se zalitím v rovině a svahu do 1:5</t>
  </si>
  <si>
    <t>-768743716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</si>
  <si>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</si>
  <si>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 xml:space="preserve">Výsadba křovin a trvalek  včetně vyhloubení</t>
  </si>
  <si>
    <t>jamek a zalití na ploše cca 200 m2</t>
  </si>
  <si>
    <t>50 "Břečťan obecný</t>
  </si>
  <si>
    <t>20 "Skalník Damerův</t>
  </si>
  <si>
    <t>10 "Růže půdokryvná</t>
  </si>
  <si>
    <t>10 "Mochna křovitá</t>
  </si>
  <si>
    <t>5 "Loubinec třílistý</t>
  </si>
  <si>
    <t>80 "Sazenice trvalek pro vegetační střechy</t>
  </si>
  <si>
    <t>2 "Šeřík obecný</t>
  </si>
  <si>
    <t>2 "Zlatice prostřední</t>
  </si>
  <si>
    <t>00572610</t>
  </si>
  <si>
    <t xml:space="preserve">sazenice trvalek pro vegetační střechy  průměr 4 cm</t>
  </si>
  <si>
    <t>-247354888</t>
  </si>
  <si>
    <t>02652026</t>
  </si>
  <si>
    <t>šeřík /Syringa meyeri-pink/</t>
  </si>
  <si>
    <t>177845796</t>
  </si>
  <si>
    <t>02650530</t>
  </si>
  <si>
    <t>Zlatice prostřední /Forsythia intermedia/ 20-35cm</t>
  </si>
  <si>
    <t>-202979909</t>
  </si>
  <si>
    <t xml:space="preserve">Břečťan obecný  (Hedera helix)</t>
  </si>
  <si>
    <t>332838589</t>
  </si>
  <si>
    <t>Skalník Damerův (Cotoneastr Dammeri)</t>
  </si>
  <si>
    <t>-1413135713</t>
  </si>
  <si>
    <t>Růže půdokryvná</t>
  </si>
  <si>
    <t>-1201560499</t>
  </si>
  <si>
    <t>Mochna křovitá (Potentila fruticosa)</t>
  </si>
  <si>
    <t>1222456298</t>
  </si>
  <si>
    <t>Loubinec třílistý</t>
  </si>
  <si>
    <t>-1920511310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</si>
  <si>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</si>
  <si>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</si>
  <si>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</si>
  <si>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</si>
  <si>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</si>
  <si>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</si>
  <si>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</si>
  <si>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</si>
  <si>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</si>
  <si>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</si>
  <si>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</si>
  <si>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</si>
  <si>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</si>
  <si>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</si>
  <si>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</si>
  <si>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</si>
  <si>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</si>
  <si>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</si>
  <si>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</si>
  <si>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</si>
  <si>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</si>
  <si>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</si>
  <si>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</si>
  <si>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</si>
  <si>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</si>
  <si>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</si>
  <si>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</si>
  <si>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</si>
  <si>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</si>
  <si>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</si>
  <si>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</si>
  <si>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</si>
  <si>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</si>
  <si>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</si>
  <si>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</si>
  <si>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</si>
  <si>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</si>
  <si>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</si>
  <si>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</si>
  <si>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</si>
  <si>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</si>
  <si>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</si>
  <si>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</si>
  <si>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</si>
  <si>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</si>
  <si>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</si>
  <si>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</si>
  <si>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</si>
  <si>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</si>
  <si>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</si>
  <si>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</si>
  <si>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</si>
  <si>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</si>
  <si>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</si>
  <si>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</si>
  <si>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</si>
  <si>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</si>
  <si>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</si>
  <si>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</si>
  <si>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</si>
  <si>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</si>
  <si>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</si>
  <si>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</si>
  <si>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</si>
  <si>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</si>
  <si>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</si>
  <si>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</si>
  <si>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</si>
  <si>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</si>
  <si>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</si>
  <si>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</si>
  <si>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</si>
  <si>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</si>
  <si>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</si>
  <si>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</si>
  <si>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</si>
  <si>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</si>
  <si>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</si>
  <si>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</si>
  <si>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</si>
  <si>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</si>
  <si>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</si>
  <si>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</si>
  <si>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</si>
  <si>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</si>
  <si>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</si>
  <si>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</si>
  <si>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</si>
  <si>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</si>
  <si>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</si>
  <si>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</si>
  <si>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</si>
  <si>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</si>
  <si>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</si>
  <si>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</si>
  <si>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</si>
  <si>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</si>
  <si>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</si>
  <si>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</si>
  <si>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</si>
  <si>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</si>
  <si>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</si>
  <si>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</si>
  <si>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</si>
  <si>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</si>
  <si>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</si>
  <si>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</si>
  <si>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</si>
  <si>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</si>
  <si>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</si>
  <si>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</si>
  <si>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</si>
  <si>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</si>
  <si>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</si>
  <si>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</si>
  <si>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</si>
  <si>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</si>
  <si>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</si>
  <si>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</si>
  <si>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</si>
  <si>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</si>
  <si>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</si>
  <si>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</si>
  <si>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</si>
  <si>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</si>
  <si>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</si>
  <si>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</si>
  <si>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</si>
  <si>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</si>
  <si>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</si>
  <si>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</si>
  <si>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</si>
  <si>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</si>
  <si>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</si>
  <si>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</si>
  <si>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</si>
  <si>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</si>
  <si>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</si>
  <si>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</si>
  <si>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</si>
  <si>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</si>
  <si>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</si>
  <si>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</si>
  <si>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</si>
  <si>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</si>
  <si>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</si>
  <si>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</si>
  <si>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</si>
  <si>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</si>
  <si>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</si>
  <si>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</si>
  <si>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</si>
  <si>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</si>
  <si>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</si>
  <si>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</si>
  <si>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</si>
  <si>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</si>
  <si>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</si>
  <si>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</si>
  <si>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</si>
  <si>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</si>
  <si>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</si>
  <si>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</si>
  <si>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</si>
  <si>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</si>
  <si>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</si>
  <si>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</si>
  <si>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</si>
  <si>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</si>
  <si>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</si>
  <si>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</si>
  <si>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</si>
  <si>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</si>
  <si>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</si>
  <si>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</si>
  <si>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</si>
  <si>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</si>
  <si>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</si>
  <si>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</si>
  <si>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</si>
  <si>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</si>
  <si>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</si>
  <si>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</si>
  <si>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</si>
  <si>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</si>
  <si>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</si>
  <si>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</si>
  <si>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</si>
  <si>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</si>
  <si>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</si>
  <si>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</si>
  <si>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</si>
  <si>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</si>
  <si>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</si>
  <si>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</si>
  <si>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</si>
  <si>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</si>
  <si>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</si>
  <si>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</si>
  <si>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</si>
  <si>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</si>
  <si>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</si>
  <si>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</si>
  <si>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</si>
  <si>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</si>
  <si>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</si>
  <si>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</si>
  <si>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</si>
  <si>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</si>
  <si>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</si>
  <si>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</si>
  <si>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</si>
  <si>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</si>
  <si>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</si>
  <si>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</si>
  <si>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</si>
  <si>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</si>
  <si>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</si>
  <si>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</si>
  <si>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</si>
  <si>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</si>
  <si>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</si>
  <si>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</si>
  <si>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</si>
  <si>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</si>
  <si>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</si>
  <si>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</si>
  <si>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</si>
  <si>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</si>
  <si>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</si>
  <si>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</si>
  <si>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</si>
  <si>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</si>
  <si>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</si>
  <si>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</si>
  <si>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</si>
  <si>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</si>
  <si>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</si>
  <si>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</si>
  <si>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</si>
  <si>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</si>
  <si>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</si>
  <si>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</si>
  <si>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</si>
  <si>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</si>
  <si>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</si>
  <si>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</si>
  <si>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</si>
  <si>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</si>
  <si>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</si>
  <si>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</si>
  <si>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</si>
  <si>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</si>
  <si>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</si>
  <si>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</si>
  <si>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</si>
  <si>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</si>
  <si>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</si>
  <si>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</si>
  <si>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</si>
  <si>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</si>
  <si>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</si>
  <si>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</si>
  <si>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</si>
  <si>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</si>
  <si>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</si>
  <si>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</si>
  <si>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</si>
  <si>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</si>
  <si>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</si>
  <si>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</si>
  <si>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</si>
  <si>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</si>
  <si>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</si>
  <si>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</si>
  <si>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</si>
  <si>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</si>
  <si>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</si>
  <si>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</si>
  <si>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</si>
  <si>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</si>
  <si>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</si>
  <si>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</si>
  <si>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</si>
  <si>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</si>
  <si>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</si>
  <si>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</si>
  <si>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</si>
  <si>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</si>
  <si>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</si>
  <si>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</si>
  <si>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</si>
  <si>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</si>
  <si>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</si>
  <si>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</si>
  <si>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</si>
  <si>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</si>
  <si>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</si>
  <si>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</si>
  <si>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</si>
  <si>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</si>
  <si>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</si>
  <si>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</si>
  <si>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</si>
  <si>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</si>
  <si>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</si>
  <si>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</si>
  <si>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</si>
  <si>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</si>
  <si>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</si>
  <si>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</si>
  <si>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</si>
  <si>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</si>
  <si>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</si>
  <si>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</si>
  <si>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</si>
  <si>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</si>
  <si>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</si>
  <si>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</si>
  <si>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</si>
  <si>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</si>
  <si>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</si>
  <si>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</si>
  <si>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</si>
  <si>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</si>
  <si>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</si>
  <si>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</si>
  <si>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</si>
  <si>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</si>
  <si>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</si>
  <si>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</si>
  <si>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</si>
  <si>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</si>
  <si>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</si>
  <si>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</si>
  <si>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</si>
  <si>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</si>
  <si>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</si>
  <si>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</si>
  <si>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</si>
  <si>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</si>
  <si>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</si>
  <si>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</si>
  <si>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</si>
  <si>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</si>
  <si>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</si>
  <si>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</si>
  <si>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</si>
  <si>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</si>
  <si>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</si>
  <si>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</si>
  <si>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</si>
  <si>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</si>
  <si>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</si>
  <si>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</si>
  <si>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</si>
  <si>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</si>
  <si>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</si>
  <si>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</si>
  <si>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</si>
  <si>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</si>
  <si>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</si>
  <si>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</si>
  <si>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</si>
  <si>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</si>
  <si>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</si>
  <si>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</si>
  <si>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</si>
  <si>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</si>
  <si>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</si>
  <si>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</si>
  <si>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</si>
  <si>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</si>
  <si>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</si>
  <si>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</si>
  <si>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</si>
  <si>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</si>
  <si>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</si>
  <si>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</si>
  <si>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</si>
  <si>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</si>
  <si>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</si>
  <si>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</si>
  <si>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</si>
  <si>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</si>
  <si>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</si>
  <si>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</si>
  <si>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</si>
  <si>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</si>
  <si>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</si>
  <si>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</si>
  <si>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</si>
  <si>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</si>
  <si>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</si>
  <si>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</si>
  <si>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</si>
  <si>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</si>
  <si>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</si>
  <si>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</si>
  <si>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</si>
  <si>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</si>
  <si>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</si>
  <si>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</si>
  <si>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</si>
  <si>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</si>
  <si>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</si>
  <si>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</si>
  <si>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</si>
  <si>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</si>
  <si>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</si>
  <si>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</si>
  <si>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</si>
  <si>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</si>
  <si>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</si>
  <si>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</si>
  <si>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</si>
  <si>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</si>
  <si>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</si>
  <si>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</si>
  <si>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</si>
  <si>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</si>
  <si>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</si>
  <si>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</si>
  <si>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</si>
  <si>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</si>
  <si>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</si>
  <si>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</si>
  <si>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</si>
  <si>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</si>
  <si>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</si>
  <si>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</si>
  <si>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</si>
  <si>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</si>
  <si>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</si>
  <si>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</si>
  <si>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</si>
  <si>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</si>
  <si>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</si>
  <si>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</si>
  <si>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</si>
  <si>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</si>
  <si>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</si>
  <si>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</si>
  <si>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</si>
  <si>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</si>
  <si>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</si>
  <si>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</si>
  <si>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</si>
  <si>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</si>
  <si>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</si>
  <si>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</si>
  <si>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</si>
  <si>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</si>
  <si>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</si>
  <si>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</si>
  <si>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</si>
  <si>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</si>
  <si>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</si>
  <si>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</si>
  <si>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</si>
  <si>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</si>
  <si>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</si>
  <si>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</si>
  <si>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</si>
  <si>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</si>
  <si>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</si>
  <si>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</si>
  <si>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</si>
  <si>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</si>
  <si>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</si>
  <si>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</si>
  <si>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</si>
  <si>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</si>
  <si>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</si>
  <si>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</si>
  <si>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Technická specifikace: 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</si>
  <si>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M2</t>
  </si>
  <si>
    <t>OTSKP-SPK 2016</t>
  </si>
  <si>
    <t>928215769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</si>
  <si>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</si>
  <si>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</si>
  <si>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</si>
  <si>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</si>
  <si>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</si>
  <si>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</si>
  <si>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</si>
  <si>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</si>
  <si>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</si>
  <si>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</si>
  <si>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</si>
  <si>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</si>
  <si>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</si>
  <si>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</si>
  <si>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</si>
  <si>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</si>
  <si>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</si>
  <si>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</si>
  <si>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</si>
  <si>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</si>
  <si>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</si>
  <si>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</si>
  <si>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</si>
  <si>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</si>
  <si>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</si>
  <si>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</si>
  <si>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</si>
  <si>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24616630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</si>
  <si>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</si>
  <si>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</si>
  <si>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</si>
  <si>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</si>
  <si>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</si>
  <si>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</si>
  <si>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</si>
  <si>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</si>
  <si>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</si>
  <si>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</si>
  <si>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</si>
  <si>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</si>
  <si>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</si>
  <si>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</si>
  <si>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</si>
  <si>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</si>
  <si>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</si>
  <si>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</si>
  <si>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</si>
  <si>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</si>
  <si>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</si>
  <si>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</si>
  <si>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</si>
  <si>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</si>
  <si>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</si>
  <si>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</si>
  <si>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</si>
  <si>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</si>
  <si>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</si>
  <si>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</si>
  <si>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</si>
  <si>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</si>
  <si>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</si>
  <si>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</si>
  <si>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</si>
  <si>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</si>
  <si>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</si>
  <si>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</si>
  <si>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</si>
  <si>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</si>
  <si>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</si>
  <si>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</si>
  <si>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</si>
  <si>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</si>
  <si>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</si>
  <si>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</si>
  <si>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</si>
  <si>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</si>
  <si>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</si>
  <si>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</si>
  <si>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</si>
  <si>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</si>
  <si>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</si>
  <si>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</si>
  <si>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</si>
  <si>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</si>
  <si>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</si>
  <si>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</si>
  <si>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</si>
  <si>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</si>
  <si>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</si>
  <si>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</si>
  <si>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</si>
  <si>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</si>
  <si>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</si>
  <si>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</si>
  <si>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</si>
  <si>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</si>
  <si>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</si>
  <si>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</si>
  <si>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</si>
  <si>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</si>
  <si>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</si>
  <si>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</si>
  <si>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</si>
  <si>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</si>
  <si>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</si>
  <si>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</si>
  <si>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</si>
  <si>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</si>
  <si>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</si>
  <si>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</si>
  <si>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</si>
  <si>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</si>
  <si>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</si>
  <si>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</si>
  <si>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</si>
  <si>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</si>
  <si>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</si>
  <si>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</si>
  <si>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</si>
  <si>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</si>
  <si>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</si>
  <si>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</si>
  <si>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</si>
  <si>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</si>
  <si>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</si>
  <si>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</si>
  <si>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</si>
  <si>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</si>
  <si>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</si>
  <si>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</si>
  <si>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</si>
  <si>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</si>
  <si>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</si>
  <si>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</si>
  <si>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</si>
  <si>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</si>
  <si>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</si>
  <si>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</si>
  <si>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</si>
  <si>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</si>
  <si>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</si>
  <si>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</si>
  <si>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</si>
  <si>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</si>
  <si>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</si>
  <si>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</si>
  <si>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</si>
  <si>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</si>
  <si>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</si>
  <si>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</si>
  <si>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</si>
  <si>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</si>
  <si>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</si>
  <si>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</si>
  <si>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</si>
  <si>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</si>
  <si>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</si>
  <si>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</si>
  <si>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</si>
  <si>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</si>
  <si>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</si>
  <si>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</si>
  <si>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</si>
  <si>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</si>
  <si>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</si>
  <si>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</si>
  <si>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</si>
  <si>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</si>
  <si>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</si>
  <si>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</si>
  <si>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</si>
  <si>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</si>
  <si>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</si>
  <si>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</si>
  <si>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</si>
  <si>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</si>
  <si>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</si>
  <si>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</si>
  <si>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</si>
  <si>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</si>
  <si>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</si>
  <si>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</si>
  <si>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</si>
  <si>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</si>
  <si>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</si>
  <si>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</si>
  <si>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</si>
  <si>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</si>
  <si>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Technická specifikace: 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</si>
  <si>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M3</t>
  </si>
  <si>
    <t>-1862036573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</si>
  <si>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</si>
  <si>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</si>
  <si>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</si>
  <si>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</si>
  <si>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</si>
  <si>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</si>
  <si>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</si>
  <si>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</si>
  <si>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</si>
  <si>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</si>
  <si>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</si>
  <si>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Technická specifikace: 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</si>
  <si>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387664503</t>
  </si>
  <si>
    <t>978151</t>
  </si>
  <si>
    <t>-1686259484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</si>
  <si>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</si>
  <si>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</si>
  <si>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</si>
  <si>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</si>
  <si>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</si>
  <si>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</si>
  <si>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</si>
  <si>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</si>
  <si>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</si>
  <si>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</si>
  <si>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</si>
  <si>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Položka zahrnuje:</t>
  </si>
  <si>
    <t>Řízený zemní protlak hloubky do 6 m vnějšího průměru do 500 mm v hornině tř 1 až 4</t>
  </si>
  <si>
    <t>V ceně jsou započteny i náklady na:</t>
  </si>
  <si>
    <t xml:space="preserve">a)Vodorovní přemístění výkopku z protlačovaného potrubí </t>
  </si>
  <si>
    <t>a svislé přemístění výkopku z montážní jámy na přilehlé</t>
  </si>
  <si>
    <t xml:space="preserve">území a případné přehození na povrchu     </t>
  </si>
  <si>
    <t>b)Úpravu čela potrubí pro protlačení</t>
  </si>
  <si>
    <t>c) Případné čerpání vody</t>
  </si>
  <si>
    <t>d) Provedené startovací a cílové jámy (min. 3,25x2,50m)</t>
  </si>
  <si>
    <t>e) Dodávku kanalizačního potrubí – PVC KG DN 160</t>
  </si>
  <si>
    <t>107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</si>
  <si>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</si>
  <si>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</si>
  <si>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</si>
  <si>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</si>
  <si>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</si>
  <si>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</si>
  <si>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</si>
  <si>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</si>
  <si>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</si>
  <si>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</si>
  <si>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</si>
  <si>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</si>
  <si>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</si>
  <si>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</si>
  <si>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</si>
  <si>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</si>
  <si>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</si>
  <si>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</si>
  <si>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</si>
  <si>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9970065120.R</t>
  </si>
  <si>
    <t>Vodorovné doprava suti s naložením a složením na skládku do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</si>
  <si>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</si>
  <si>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</si>
  <si>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</si>
  <si>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</si>
  <si>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</si>
  <si>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</si>
  <si>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</si>
  <si>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</si>
  <si>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</si>
  <si>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</si>
  <si>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</si>
  <si>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</si>
  <si>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</si>
  <si>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</si>
  <si>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</si>
  <si>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</si>
  <si>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</si>
  <si>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</si>
  <si>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</si>
  <si>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</si>
  <si>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</si>
  <si>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</si>
  <si>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</si>
  <si>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</si>
  <si>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</si>
  <si>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</si>
  <si>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</si>
  <si>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</si>
  <si>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</si>
  <si>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</si>
  <si>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</si>
  <si>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</si>
  <si>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</si>
  <si>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</si>
  <si>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</si>
  <si>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</si>
  <si>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</si>
  <si>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</si>
  <si>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</si>
  <si>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</si>
  <si>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</si>
  <si>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</si>
  <si>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</si>
  <si>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</si>
  <si>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</si>
  <si>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</si>
  <si>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</si>
  <si>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</si>
  <si>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</si>
  <si>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</si>
  <si>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</si>
  <si>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</si>
  <si>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</si>
  <si>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</si>
  <si>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</si>
  <si>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</si>
  <si>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</si>
  <si>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</si>
  <si>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</si>
  <si>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</si>
  <si>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</si>
  <si>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</si>
  <si>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</si>
  <si>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</si>
  <si>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</si>
  <si>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</si>
  <si>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</si>
  <si>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</si>
  <si>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</si>
  <si>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</si>
  <si>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</si>
  <si>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</si>
  <si>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</si>
  <si>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</si>
  <si>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</si>
  <si>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</si>
  <si>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</si>
  <si>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</si>
  <si>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</si>
  <si>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</si>
  <si>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</si>
  <si>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</si>
  <si>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</si>
  <si>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</si>
  <si>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</si>
  <si>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</si>
  <si>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</si>
  <si>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</si>
  <si>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</si>
  <si>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1. Položka obsahuje: _x000d_
 – výkop a zához díry pro trubku v zemině tř.4 o velikosti 1000x1000x1000mm _x000d_
 – zemnící jímku do volného terénu sestávající z : trubky o průměru 400/5mm o délce 80cm, víko _x000d_
 – uzemňovací kruh s Fezn 30x4mm do trubky vč. montáže, štěrkového zásypu v trubce po montáži do výšky 60cm a úpravy povrchu terénu v okolí uzemňovací jímky _x000d_
2. Položka neobsahuje: _x000d_
 X _x000d_
3. Způsob měření: _x000d_
Udává se komplet odlišných materiálů a činností, které tvoří funkční nedělitelný celek daný názvem položky.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</si>
  <si>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</si>
  <si>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</si>
  <si>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</si>
  <si>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</si>
  <si>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</si>
  <si>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</si>
  <si>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</si>
  <si>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</si>
  <si>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</si>
  <si>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</si>
  <si>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</si>
  <si>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</si>
  <si>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</si>
  <si>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</si>
  <si>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</si>
  <si>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</si>
  <si>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</si>
  <si>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</si>
  <si>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</si>
  <si>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</si>
  <si>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</si>
  <si>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</si>
  <si>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</si>
  <si>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</si>
  <si>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</si>
  <si>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</si>
  <si>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</si>
  <si>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</si>
  <si>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</si>
  <si>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</si>
  <si>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</si>
  <si>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</si>
  <si>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</si>
  <si>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</si>
  <si>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</si>
  <si>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</si>
  <si>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</si>
  <si>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</si>
  <si>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</si>
  <si>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</si>
  <si>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</si>
  <si>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</si>
  <si>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</si>
  <si>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</si>
  <si>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</si>
  <si>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</si>
  <si>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</si>
  <si>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</si>
  <si>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</si>
  <si>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</si>
  <si>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</si>
  <si>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</si>
  <si>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</si>
  <si>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</si>
  <si>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</si>
  <si>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</si>
  <si>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</si>
  <si>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</si>
  <si>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</si>
  <si>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</si>
  <si>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</si>
  <si>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</si>
  <si>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</si>
  <si>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typ E</t>
  </si>
  <si>
    <t>402217852</t>
  </si>
  <si>
    <t>148</t>
  </si>
  <si>
    <t>R008</t>
  </si>
  <si>
    <t>Svítidlo typ F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</si>
  <si>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</si>
  <si>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</si>
  <si>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</si>
  <si>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</si>
  <si>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</si>
  <si>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</si>
  <si>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</si>
  <si>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</si>
  <si>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</si>
  <si>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</si>
  <si>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</si>
  <si>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</si>
  <si>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</si>
  <si>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</si>
  <si>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</si>
  <si>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</si>
  <si>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</si>
  <si>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</si>
  <si>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</si>
  <si>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</si>
  <si>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</si>
  <si>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</si>
  <si>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</si>
  <si>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</si>
  <si>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</si>
  <si>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</si>
  <si>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</si>
  <si>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</si>
  <si>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</si>
  <si>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</si>
  <si>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</si>
  <si>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</si>
  <si>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</si>
  <si>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</si>
  <si>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</si>
  <si>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</si>
  <si>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</si>
  <si>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</si>
  <si>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</si>
  <si>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</si>
  <si>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</si>
  <si>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</si>
  <si>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</si>
  <si>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</si>
  <si>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</si>
  <si>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</si>
  <si>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</si>
  <si>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</si>
  <si>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</si>
  <si>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</si>
  <si>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</si>
  <si>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</si>
  <si>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</si>
  <si>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</si>
  <si>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</si>
  <si>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</si>
  <si>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</si>
  <si>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</si>
  <si>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</si>
  <si>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</si>
  <si>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</si>
  <si>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</si>
  <si>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</si>
  <si>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</si>
  <si>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</si>
  <si>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</si>
  <si>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</si>
  <si>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</si>
  <si>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</si>
  <si>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</si>
  <si>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</si>
  <si>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</si>
  <si>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</si>
  <si>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</si>
  <si>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</si>
  <si>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</si>
  <si>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</si>
  <si>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</si>
  <si>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</si>
  <si>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</si>
  <si>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</si>
  <si>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</si>
  <si>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</si>
  <si>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</si>
  <si>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</si>
  <si>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</si>
  <si>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</si>
  <si>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</si>
  <si>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</si>
  <si>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</si>
  <si>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</si>
  <si>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</si>
  <si>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</si>
  <si>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</si>
  <si>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</si>
  <si>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</si>
  <si>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</si>
  <si>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</si>
  <si>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</si>
  <si>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</si>
  <si>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</si>
  <si>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</si>
  <si>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R00</t>
  </si>
  <si>
    <t>Položka neobsazena</t>
  </si>
  <si>
    <t>2034012546</t>
  </si>
  <si>
    <t>Původní položka č. 173 je vynechána</t>
  </si>
  <si>
    <t xml:space="preserve">realizace střešní krytiny bude naceněna </t>
  </si>
  <si>
    <t>pomocí pol. č. 174-179</t>
  </si>
  <si>
    <t>opraveno 24.5.2019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</si>
  <si>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</si>
  <si>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</si>
  <si>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</si>
  <si>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</si>
  <si>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</si>
  <si>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</si>
  <si>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</si>
  <si>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</si>
  <si>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</si>
  <si>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</si>
  <si>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</si>
  <si>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</si>
  <si>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</si>
  <si>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</si>
  <si>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</si>
  <si>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</si>
  <si>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</si>
  <si>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</si>
  <si>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</si>
  <si>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</si>
  <si>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</si>
  <si>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</si>
  <si>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</si>
  <si>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</si>
  <si>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</si>
  <si>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</si>
  <si>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</si>
  <si>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</si>
  <si>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</si>
  <si>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</si>
  <si>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</si>
  <si>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</si>
  <si>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</si>
  <si>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</si>
  <si>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</si>
  <si>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</si>
  <si>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</si>
  <si>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</si>
  <si>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</si>
  <si>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</si>
  <si>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</si>
  <si>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</si>
  <si>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</si>
  <si>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</si>
  <si>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</si>
  <si>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</si>
  <si>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</si>
  <si>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</si>
  <si>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</si>
  <si>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</si>
  <si>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</si>
  <si>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</si>
  <si>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</si>
  <si>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</si>
  <si>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</si>
  <si>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</si>
  <si>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</si>
  <si>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</si>
  <si>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</si>
  <si>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</si>
  <si>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</si>
  <si>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</si>
  <si>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</si>
  <si>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</si>
  <si>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</si>
  <si>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</si>
  <si>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</si>
  <si>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</si>
  <si>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</si>
  <si>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</si>
  <si>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</si>
  <si>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</si>
  <si>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</si>
  <si>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</si>
  <si>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</si>
  <si>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</si>
  <si>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</si>
  <si>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</si>
  <si>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</si>
  <si>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</si>
  <si>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</si>
  <si>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</si>
  <si>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</si>
  <si>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</si>
  <si>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</si>
  <si>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</si>
  <si>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</si>
  <si>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</si>
  <si>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</si>
  <si>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</si>
  <si>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</si>
  <si>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</si>
  <si>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</si>
  <si>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</si>
  <si>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</si>
  <si>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</si>
  <si>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</si>
  <si>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</si>
  <si>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</si>
  <si>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</si>
  <si>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</si>
  <si>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</si>
  <si>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</si>
  <si>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</si>
  <si>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</si>
  <si>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</si>
  <si>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</si>
  <si>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</si>
  <si>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</si>
  <si>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</si>
  <si>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</si>
  <si>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</si>
  <si>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</si>
  <si>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</si>
  <si>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</si>
  <si>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</si>
  <si>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</si>
  <si>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</si>
  <si>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</si>
  <si>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</si>
  <si>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</si>
  <si>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</si>
  <si>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</si>
  <si>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</si>
  <si>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</si>
  <si>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</si>
  <si>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</si>
  <si>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</si>
  <si>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</si>
  <si>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</si>
  <si>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</si>
  <si>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</si>
  <si>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</si>
  <si>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</si>
  <si>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</si>
  <si>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</si>
  <si>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</si>
  <si>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</si>
  <si>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</si>
  <si>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</si>
  <si>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</si>
  <si>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</si>
  <si>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</si>
  <si>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</si>
  <si>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</si>
  <si>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</si>
  <si>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</si>
  <si>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</si>
  <si>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</si>
  <si>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</si>
  <si>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</si>
  <si>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</si>
  <si>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</si>
  <si>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</si>
  <si>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</si>
  <si>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</si>
  <si>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</si>
  <si>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</si>
  <si>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</si>
  <si>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</si>
  <si>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</si>
  <si>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</si>
  <si>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</si>
  <si>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</si>
  <si>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</si>
  <si>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</si>
  <si>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</si>
  <si>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</si>
  <si>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</si>
  <si>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</si>
  <si>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</si>
  <si>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</si>
  <si>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</si>
  <si>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</si>
  <si>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</si>
  <si>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</si>
  <si>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</si>
  <si>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</si>
  <si>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</si>
  <si>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</si>
  <si>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</si>
  <si>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</si>
  <si>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</si>
  <si>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</si>
  <si>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</si>
  <si>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</si>
  <si>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</si>
  <si>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</si>
  <si>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</si>
  <si>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</si>
  <si>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</si>
  <si>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</si>
  <si>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</si>
  <si>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</si>
  <si>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</si>
  <si>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</si>
  <si>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</si>
  <si>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</si>
  <si>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</si>
  <si>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</si>
  <si>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</si>
  <si>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</si>
  <si>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</si>
  <si>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</si>
  <si>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</si>
  <si>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</si>
  <si>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</si>
  <si>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</si>
  <si>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</si>
  <si>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</si>
  <si>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</si>
  <si>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</si>
  <si>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</si>
  <si>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1570428181</t>
  </si>
  <si>
    <t>224</t>
  </si>
  <si>
    <t>96617B</t>
  </si>
  <si>
    <t>Technická specifikace: Položka zahrnuje samostatnou dopravu suti a vybouraných hmot. Množství se určí jako součin hmotnosti a požadované vzdálenosti .</t>
  </si>
  <si>
    <t>TKM</t>
  </si>
  <si>
    <t>346557024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</si>
  <si>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</si>
  <si>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</si>
  <si>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</si>
  <si>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</si>
  <si>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</si>
  <si>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</si>
  <si>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</si>
  <si>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</si>
  <si>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</si>
  <si>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</si>
  <si>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</si>
  <si>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</si>
  <si>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</si>
  <si>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</si>
  <si>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</si>
  <si>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</si>
  <si>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</si>
  <si>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</si>
  <si>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</si>
  <si>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</si>
  <si>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</si>
  <si>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</si>
  <si>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</si>
  <si>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</si>
  <si>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</si>
  <si>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</si>
  <si>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</si>
  <si>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</si>
  <si>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</si>
  <si>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</si>
  <si>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K/4 - Veškeré klempířské doplňky střechy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</si>
  <si>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</si>
  <si>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</si>
  <si>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</si>
  <si>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</si>
  <si>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</si>
  <si>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</si>
  <si>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</si>
  <si>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</si>
  <si>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</si>
  <si>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</si>
  <si>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</si>
  <si>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</si>
  <si>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</si>
  <si>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</si>
  <si>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</si>
  <si>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</si>
  <si>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 okno hliníkové plastové 2700/2100 mm otevíravé + vyklápěcí</t>
  </si>
  <si>
    <t>180951771</t>
  </si>
  <si>
    <t>236</t>
  </si>
  <si>
    <t>611400291R</t>
  </si>
  <si>
    <t>4/z okno hliníkové plastové 2700/2100 mm otevíravé + vyklápěcí</t>
  </si>
  <si>
    <t>175225912</t>
  </si>
  <si>
    <t>237</t>
  </si>
  <si>
    <t>611400290R</t>
  </si>
  <si>
    <t>okno plastové dvoukřídlé otvíravé a vyklápěcí 150 x 150 cm</t>
  </si>
  <si>
    <t>vlastní</t>
  </si>
  <si>
    <t>-191357401</t>
  </si>
  <si>
    <t>238</t>
  </si>
  <si>
    <t>M024</t>
  </si>
  <si>
    <t>okno hliníkové plastové 2700/900 mm otevíravé + vyklápěcí</t>
  </si>
  <si>
    <t>-1418932281</t>
  </si>
  <si>
    <t>239</t>
  </si>
  <si>
    <t>766622212</t>
  </si>
  <si>
    <t>Montáž oken plastových plochy do 1 m2 včetně montáže rámu pevných do zdiva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</si>
  <si>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</si>
  <si>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</si>
  <si>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</si>
  <si>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</si>
  <si>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</si>
  <si>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</si>
  <si>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</si>
  <si>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</si>
  <si>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</si>
  <si>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</si>
  <si>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</si>
  <si>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</si>
  <si>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</si>
  <si>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</si>
  <si>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</si>
  <si>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</si>
  <si>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</si>
  <si>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</si>
  <si>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</si>
  <si>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</si>
  <si>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</si>
  <si>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</si>
  <si>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</si>
  <si>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</si>
  <si>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</si>
  <si>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</si>
  <si>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</si>
  <si>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</si>
  <si>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</si>
  <si>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</si>
  <si>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</si>
  <si>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</si>
  <si>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</si>
  <si>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</si>
  <si>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</si>
  <si>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</si>
  <si>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</si>
  <si>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</si>
  <si>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</si>
  <si>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</si>
  <si>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</si>
  <si>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</si>
  <si>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</si>
  <si>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</si>
  <si>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</si>
  <si>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</si>
  <si>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</si>
  <si>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</si>
  <si>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</si>
  <si>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</si>
  <si>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</si>
  <si>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</si>
  <si>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</si>
  <si>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</si>
  <si>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</si>
  <si>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</si>
  <si>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</si>
  <si>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</si>
  <si>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Technická specifikace: - dodání dlažebního materiálu v požadované kvalitě, dodání materiálu pro předepsané lože dle textu položky v tloušťce předepsané dokumentací a pro předepsanou výplň spar
- očištění podkladu
- uložení dlažby dle předepsaného technologického předpisu včetně předepsané podkladní vrstvy a předepsané výplně spar
- zřízení dlažby bez rozlišení šířky, pokládání vrstvy po etapách</t>
  </si>
  <si>
    <t>-174394772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</si>
  <si>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</si>
  <si>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</si>
  <si>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</si>
  <si>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</si>
  <si>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</si>
  <si>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</si>
  <si>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</si>
  <si>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</si>
  <si>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</si>
  <si>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</si>
  <si>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</si>
  <si>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</si>
  <si>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</si>
  <si>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</si>
  <si>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</si>
  <si>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</si>
  <si>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</si>
  <si>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</si>
  <si>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</si>
  <si>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</si>
  <si>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</si>
  <si>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</si>
  <si>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</si>
  <si>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</si>
  <si>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</si>
  <si>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</si>
  <si>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</si>
  <si>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</si>
  <si>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</si>
  <si>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</si>
  <si>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</si>
  <si>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</si>
  <si>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</si>
  <si>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</si>
  <si>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</si>
  <si>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</si>
  <si>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</si>
  <si>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</si>
  <si>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</si>
  <si>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</si>
  <si>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</si>
  <si>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</si>
  <si>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</si>
  <si>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</si>
  <si>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</si>
  <si>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</si>
  <si>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</si>
  <si>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</si>
  <si>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</si>
  <si>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</si>
  <si>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</si>
  <si>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</si>
  <si>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</si>
  <si>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</si>
  <si>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</si>
  <si>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</si>
  <si>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</si>
  <si>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</si>
  <si>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</si>
  <si>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</si>
  <si>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</si>
  <si>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DOPRAVNÍ PROJEKTOVÁNÍ SPL. S R.O.</t>
  </si>
  <si>
    <t>Ing. Kamarád Miloš, SUDOP BRNO SPOL. S R.O.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</si>
  <si>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</si>
  <si>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</si>
  <si>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</si>
  <si>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</si>
  <si>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</si>
  <si>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</si>
  <si>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</si>
  <si>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</si>
  <si>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</si>
  <si>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</si>
  <si>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</si>
  <si>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</si>
  <si>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</si>
  <si>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</si>
  <si>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</si>
  <si>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</si>
  <si>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</si>
  <si>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</si>
  <si>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</si>
  <si>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</si>
  <si>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</si>
  <si>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</si>
  <si>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</si>
  <si>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</si>
  <si>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</si>
  <si>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</si>
  <si>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</si>
  <si>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</si>
  <si>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Objímka na stožár s vidlicí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</si>
  <si>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</si>
  <si>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</si>
  <si>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</si>
  <si>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</si>
  <si>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</si>
  <si>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Svorka kotevní s vidlicí včetně smyčkového izolátoru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</si>
  <si>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</si>
  <si>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</si>
  <si>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</si>
  <si>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</si>
  <si>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</si>
  <si>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Pevné kotvení troleje na trubkovém stožáru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</si>
  <si>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</si>
  <si>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</si>
  <si>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</si>
  <si>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</si>
  <si>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</si>
  <si>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Trolejová svorka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</si>
  <si>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</si>
  <si>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</si>
  <si>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</si>
  <si>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</si>
  <si>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</si>
  <si>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</si>
  <si>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Třísměrné spojení lan neizolované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</si>
  <si>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</si>
  <si>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</si>
  <si>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</si>
  <si>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</si>
  <si>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</si>
  <si>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</si>
  <si>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Závěs trolejového drátu E.D. do roviny - typ MINOROC (s krátkým přídavným lanem)</t>
  </si>
  <si>
    <t>344203394</t>
  </si>
  <si>
    <t>2100030353M</t>
  </si>
  <si>
    <t>Závěs trolejového drátu E.D. do oblouku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</si>
  <si>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</si>
  <si>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</si>
  <si>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</si>
  <si>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</si>
  <si>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</si>
  <si>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Boční držák trolejového drátu E.D. posuvný na laně, TMB5G1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</si>
  <si>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</si>
  <si>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</si>
  <si>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</si>
  <si>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</si>
  <si>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</si>
  <si>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</si>
  <si>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ramen izolovaných do D 60 mm délky do 4 m</t>
  </si>
  <si>
    <t>223147568</t>
  </si>
  <si>
    <t>210030602M</t>
  </si>
  <si>
    <t>Rameno plastové do 4m včetně vyvěšení</t>
  </si>
  <si>
    <t>-343678370</t>
  </si>
  <si>
    <t>210030603</t>
  </si>
  <si>
    <t>Montáž ramen izolovaných do D 83 mm délky do 6 m</t>
  </si>
  <si>
    <t>134676920</t>
  </si>
  <si>
    <t>210030603M</t>
  </si>
  <si>
    <t xml:space="preserve">Rameno plastové do 6m  včetně vyvěšení</t>
  </si>
  <si>
    <t>-629337086</t>
  </si>
  <si>
    <t>210030604</t>
  </si>
  <si>
    <t>Montáž ramen izolovaných do D 83 mm délky do 11 m</t>
  </si>
  <si>
    <t>1453137841</t>
  </si>
  <si>
    <t>210030604M</t>
  </si>
  <si>
    <t xml:space="preserve">Rameno plastové do 11m  včetně vyvěšení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</si>
  <si>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</si>
  <si>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</si>
  <si>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</si>
  <si>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</si>
  <si>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</si>
  <si>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Bleskojistka na stožáru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</si>
  <si>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</si>
  <si>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</si>
  <si>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</si>
  <si>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</si>
  <si>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</si>
  <si>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Odpojovač včetně motorového pohonu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</si>
  <si>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</si>
  <si>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</si>
  <si>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</si>
  <si>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</si>
  <si>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</si>
  <si>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Ukolejnění stožáru (včetně chráničky a kabelu)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</si>
  <si>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</si>
  <si>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</si>
  <si>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</si>
  <si>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</si>
  <si>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</si>
  <si>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</si>
  <si>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</si>
  <si>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</si>
  <si>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</si>
  <si>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</si>
  <si>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</si>
  <si>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</si>
  <si>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</si>
  <si>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</si>
  <si>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</si>
  <si>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</si>
  <si>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</si>
  <si>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</si>
  <si>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trubka ocelová bezešvá hladká jakost 11 353 324x8,0mm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</si>
  <si>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</si>
  <si>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</si>
  <si>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</si>
  <si>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</si>
  <si>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</si>
  <si>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</si>
  <si>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</si>
  <si>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</si>
  <si>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</si>
  <si>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Montáž ovládací skříně</t>
  </si>
  <si>
    <t>-1950915760</t>
  </si>
  <si>
    <t>2100030998M</t>
  </si>
  <si>
    <t>Skříň ovládání výhybky včetně kabeláže</t>
  </si>
  <si>
    <t>1955932419</t>
  </si>
  <si>
    <t>210030999</t>
  </si>
  <si>
    <t>Montáž skříně topení</t>
  </si>
  <si>
    <t>-554627669</t>
  </si>
  <si>
    <t>2100030999M</t>
  </si>
  <si>
    <t>Skříň topení (ohřev výměn) včetně topnice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</si>
  <si>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</si>
  <si>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</si>
  <si>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</si>
  <si>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</si>
  <si>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</si>
  <si>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</si>
  <si>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</si>
  <si>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</si>
  <si>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</si>
  <si>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</si>
  <si>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</si>
  <si>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</si>
  <si>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</si>
  <si>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</si>
  <si>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</si>
  <si>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</si>
  <si>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</si>
  <si>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</si>
  <si>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</si>
  <si>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</si>
  <si>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</si>
  <si>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</si>
  <si>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</si>
  <si>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</si>
  <si>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</si>
  <si>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</si>
  <si>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</si>
  <si>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</si>
  <si>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</si>
  <si>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</si>
  <si>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</si>
  <si>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</si>
  <si>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</si>
  <si>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</si>
  <si>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</si>
  <si>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</si>
  <si>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</si>
  <si>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</si>
  <si>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</si>
  <si>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</si>
  <si>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</si>
  <si>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</si>
  <si>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</si>
  <si>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</si>
  <si>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</si>
  <si>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</si>
  <si>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</si>
  <si>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</si>
  <si>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</si>
  <si>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</si>
  <si>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</si>
  <si>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</si>
  <si>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</si>
  <si>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</si>
  <si>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</si>
  <si>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</si>
  <si>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</si>
  <si>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</si>
  <si>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</si>
  <si>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</si>
  <si>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</si>
  <si>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</si>
  <si>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</si>
  <si>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</si>
  <si>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</si>
  <si>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</si>
  <si>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</si>
  <si>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</si>
  <si>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</si>
  <si>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</si>
  <si>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</si>
  <si>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</si>
  <si>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</si>
  <si>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</si>
  <si>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</si>
  <si>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</si>
  <si>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</si>
  <si>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</si>
  <si>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</si>
  <si>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</si>
  <si>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</si>
  <si>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</si>
  <si>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</si>
  <si>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</si>
  <si>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</si>
  <si>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</si>
  <si>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</si>
  <si>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</si>
  <si>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</si>
  <si>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</si>
  <si>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</si>
  <si>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</si>
  <si>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</si>
  <si>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</si>
  <si>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</si>
  <si>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</si>
  <si>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</si>
  <si>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</si>
  <si>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</si>
  <si>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</si>
  <si>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</si>
  <si>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</si>
  <si>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</si>
  <si>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</si>
  <si>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</si>
  <si>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</si>
  <si>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</si>
  <si>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</si>
  <si>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</si>
  <si>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</si>
  <si>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</si>
  <si>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</si>
  <si>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</si>
  <si>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</si>
  <si>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</si>
  <si>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>Odbočný čtyřvývodový rozvaděč veřejného osvětlení, kompaktní pilíř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</si>
  <si>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</si>
  <si>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</si>
  <si>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</si>
  <si>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</si>
  <si>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</si>
  <si>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</si>
  <si>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</si>
  <si>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LED v tř. izolace II - 86W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</si>
  <si>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</si>
  <si>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</si>
  <si>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</si>
  <si>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</si>
  <si>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</si>
  <si>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</si>
  <si>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</si>
  <si>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</si>
  <si>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</si>
  <si>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</si>
  <si>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</si>
  <si>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</si>
  <si>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</si>
  <si>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</si>
  <si>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</si>
  <si>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</si>
  <si>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</si>
  <si>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</si>
  <si>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</si>
  <si>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</si>
  <si>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</si>
  <si>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</si>
  <si>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</si>
  <si>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</si>
  <si>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</si>
  <si>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</si>
  <si>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</si>
  <si>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</si>
  <si>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</si>
  <si>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</si>
  <si>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</si>
  <si>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</si>
  <si>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</si>
  <si>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</si>
  <si>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</si>
  <si>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</si>
  <si>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</si>
  <si>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</si>
  <si>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</si>
  <si>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</si>
  <si>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</si>
  <si>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</si>
  <si>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</si>
  <si>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</si>
  <si>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</si>
  <si>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</si>
  <si>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</si>
  <si>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</si>
  <si>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</si>
  <si>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</si>
  <si>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</si>
  <si>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</si>
  <si>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</si>
  <si>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</si>
  <si>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</si>
  <si>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</si>
  <si>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</si>
  <si>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</si>
  <si>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</si>
  <si>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</si>
  <si>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</si>
  <si>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</si>
  <si>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</si>
  <si>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</si>
  <si>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</si>
  <si>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</si>
  <si>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</si>
  <si>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</si>
  <si>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</si>
  <si>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</si>
  <si>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</si>
  <si>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</si>
  <si>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</si>
  <si>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</si>
  <si>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stožárová rozvodnice veřejného osvětlení tř.II, pro smyčkování 2-3 přívodních kabelů do průřezu 4x35mm2, jištění 2xE27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</si>
  <si>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</si>
  <si>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</si>
  <si>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</si>
  <si>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</si>
  <si>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</si>
  <si>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</si>
  <si>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</si>
  <si>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</si>
  <si>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pojistková skříň pro umístění na stožár, tř.II, IP65, s pojistkovým odpínačem válcových pojistek a průchodkami, vč. připevňovacího a veškerého podružného materiálu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</si>
  <si>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</si>
  <si>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</si>
  <si>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</si>
  <si>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</si>
  <si>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</si>
  <si>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</si>
  <si>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</si>
  <si>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</si>
  <si>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</si>
  <si>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</si>
  <si>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</si>
  <si>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</si>
  <si>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</si>
  <si>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</si>
  <si>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</si>
  <si>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</si>
  <si>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</si>
  <si>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</si>
  <si>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</si>
  <si>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</si>
  <si>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</si>
  <si>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</si>
  <si>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</si>
  <si>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válcová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</si>
  <si>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</si>
  <si>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</si>
  <si>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</si>
  <si>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</si>
  <si>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</si>
  <si>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svítidlo venkovní LED v tř. izolace II - 70W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</si>
  <si>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</si>
  <si>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</si>
  <si>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</si>
  <si>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</si>
  <si>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</si>
  <si>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</si>
  <si>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</si>
  <si>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</si>
  <si>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</si>
  <si>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</si>
  <si>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</si>
  <si>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</si>
  <si>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</si>
  <si>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</si>
  <si>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</si>
  <si>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</si>
  <si>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</si>
  <si>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</si>
  <si>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</si>
  <si>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</si>
  <si>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</si>
  <si>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</si>
  <si>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</si>
  <si>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</si>
  <si>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</si>
  <si>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</si>
  <si>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Úprava stávajících trakčních stožárů pro instalaci osvětlení (vyvrtání otvorů pro vedení kabelu vč. protikorozní ho nátěru, instalace gumových průchodek) vč. veškerého materiálu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</si>
  <si>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</si>
  <si>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</si>
  <si>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</si>
  <si>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</si>
  <si>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</si>
  <si>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</si>
  <si>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</si>
  <si>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</si>
  <si>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</si>
  <si>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</si>
  <si>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</si>
  <si>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</si>
  <si>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</si>
  <si>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</si>
  <si>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</si>
  <si>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</si>
  <si>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</si>
  <si>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</si>
  <si>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</si>
  <si>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</si>
  <si>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</si>
  <si>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</si>
  <si>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</si>
  <si>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</si>
  <si>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</si>
  <si>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</si>
  <si>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</si>
  <si>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</si>
  <si>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</si>
  <si>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</si>
  <si>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</si>
  <si>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</si>
  <si>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</si>
  <si>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</si>
  <si>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</si>
  <si>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</si>
  <si>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</si>
  <si>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</si>
  <si>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</si>
  <si>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</si>
  <si>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</si>
  <si>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</si>
  <si>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</si>
  <si>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</si>
  <si>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</si>
  <si>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</si>
  <si>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</si>
  <si>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</si>
  <si>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</si>
  <si>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</si>
  <si>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</si>
  <si>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</si>
  <si>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</si>
  <si>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</si>
  <si>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</si>
  <si>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</si>
  <si>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</si>
  <si>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</si>
  <si>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</si>
  <si>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</si>
  <si>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</si>
  <si>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</si>
  <si>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</si>
  <si>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</si>
  <si>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</si>
  <si>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</si>
  <si>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</si>
  <si>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</si>
  <si>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</si>
  <si>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</si>
  <si>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</si>
  <si>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</si>
  <si>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</si>
  <si>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</si>
  <si>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</si>
  <si>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</si>
  <si>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</si>
  <si>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</si>
  <si>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</si>
  <si>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</si>
  <si>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</si>
  <si>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</si>
  <si>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</si>
  <si>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</si>
  <si>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</si>
  <si>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</si>
  <si>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</si>
  <si>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</si>
  <si>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</si>
  <si>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</si>
  <si>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</si>
  <si>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</si>
  <si>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</si>
  <si>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</si>
  <si>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</si>
  <si>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</si>
  <si>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</si>
  <si>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</si>
  <si>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</si>
  <si>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</si>
  <si>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</si>
  <si>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</si>
  <si>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</si>
  <si>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</si>
  <si>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</si>
  <si>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</si>
  <si>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</si>
  <si>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</si>
  <si>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</si>
  <si>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</si>
  <si>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</si>
  <si>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</si>
  <si>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</si>
  <si>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</si>
  <si>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</si>
  <si>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</si>
  <si>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</si>
  <si>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</si>
  <si>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</si>
  <si>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</si>
  <si>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</si>
  <si>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</si>
  <si>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</si>
  <si>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</si>
  <si>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</si>
  <si>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</si>
  <si>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</si>
  <si>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</si>
  <si>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</si>
  <si>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</si>
  <si>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</si>
  <si>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</si>
  <si>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</si>
  <si>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</si>
  <si>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</si>
  <si>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</si>
  <si>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</si>
  <si>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</si>
  <si>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</si>
  <si>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</si>
  <si>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</si>
  <si>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</si>
  <si>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</si>
  <si>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</si>
  <si>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</si>
  <si>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</si>
  <si>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</si>
  <si>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</si>
  <si>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</si>
  <si>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</si>
  <si>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</si>
  <si>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</si>
  <si>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</si>
  <si>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</si>
  <si>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</si>
  <si>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</si>
  <si>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</si>
  <si>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</si>
  <si>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</si>
  <si>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</si>
  <si>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</si>
  <si>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</si>
  <si>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</si>
  <si>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</si>
  <si>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</si>
  <si>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</si>
  <si>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</si>
  <si>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</si>
  <si>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</si>
  <si>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</si>
  <si>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</si>
  <si>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</si>
  <si>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</si>
  <si>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</si>
  <si>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</si>
  <si>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</si>
  <si>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</si>
  <si>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</si>
  <si>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</si>
  <si>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</si>
  <si>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</si>
  <si>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</si>
  <si>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</si>
  <si>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</si>
  <si>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</si>
  <si>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</si>
  <si>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</si>
  <si>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</si>
  <si>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</si>
  <si>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</si>
  <si>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</si>
  <si>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</si>
  <si>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</si>
  <si>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</si>
  <si>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</si>
  <si>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</si>
  <si>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</si>
  <si>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</si>
  <si>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</si>
  <si>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</si>
  <si>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</si>
  <si>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</si>
  <si>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</si>
  <si>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</si>
  <si>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</si>
  <si>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</si>
  <si>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</si>
  <si>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</si>
  <si>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</si>
  <si>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</si>
  <si>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</si>
  <si>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</si>
  <si>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</si>
  <si>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</si>
  <si>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</si>
  <si>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</si>
  <si>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</si>
  <si>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</si>
  <si>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</si>
  <si>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</si>
  <si>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</si>
  <si>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</si>
  <si>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</si>
  <si>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</si>
  <si>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</si>
  <si>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</si>
  <si>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</si>
  <si>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</si>
  <si>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</si>
  <si>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</si>
  <si>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</si>
  <si>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</si>
  <si>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</si>
  <si>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</si>
  <si>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</si>
  <si>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</si>
  <si>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</si>
  <si>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</si>
  <si>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</si>
  <si>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</si>
  <si>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</si>
  <si>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</si>
  <si>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</si>
  <si>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</si>
  <si>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</si>
  <si>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</si>
  <si>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</si>
  <si>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</si>
  <si>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</si>
  <si>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</si>
  <si>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</si>
  <si>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</si>
  <si>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</si>
  <si>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</si>
  <si>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</si>
  <si>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</si>
  <si>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</si>
  <si>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</si>
  <si>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</si>
  <si>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</si>
  <si>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</si>
  <si>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</si>
  <si>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</si>
  <si>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</si>
  <si>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</si>
  <si>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</si>
  <si>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</si>
  <si>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</si>
  <si>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</si>
  <si>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</si>
  <si>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</si>
  <si>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</si>
  <si>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</si>
  <si>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</si>
  <si>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</si>
  <si>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</si>
  <si>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</si>
  <si>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</si>
  <si>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</si>
  <si>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</si>
  <si>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</si>
  <si>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</si>
  <si>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</si>
  <si>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</si>
  <si>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</si>
  <si>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</si>
  <si>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</si>
  <si>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</si>
  <si>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</si>
  <si>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</si>
  <si>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</si>
  <si>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</si>
  <si>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</si>
  <si>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</si>
  <si>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</si>
  <si>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</si>
  <si>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</si>
  <si>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</si>
  <si>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</si>
  <si>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</si>
  <si>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</si>
  <si>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</si>
  <si>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</si>
  <si>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</si>
  <si>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</si>
  <si>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</si>
  <si>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</si>
  <si>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</si>
  <si>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</si>
  <si>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</si>
  <si>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</si>
  <si>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</si>
  <si>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</si>
  <si>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</si>
  <si>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</si>
  <si>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</si>
  <si>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</si>
  <si>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</si>
  <si>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</si>
  <si>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</si>
  <si>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</si>
  <si>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</si>
  <si>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</si>
  <si>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</si>
  <si>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</si>
  <si>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</si>
  <si>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</si>
  <si>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</si>
  <si>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</si>
  <si>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</si>
  <si>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</si>
  <si>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</si>
  <si>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</si>
  <si>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</si>
  <si>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</si>
  <si>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</si>
  <si>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</si>
  <si>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</si>
  <si>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</si>
  <si>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</si>
  <si>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</si>
  <si>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</si>
  <si>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</si>
  <si>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</si>
  <si>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</si>
  <si>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</si>
  <si>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</si>
  <si>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</si>
  <si>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</si>
  <si>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</si>
  <si>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</si>
  <si>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</si>
  <si>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</si>
  <si>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</si>
  <si>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</si>
  <si>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</si>
  <si>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</si>
  <si>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</si>
  <si>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</si>
  <si>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</si>
  <si>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</si>
  <si>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</si>
  <si>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</si>
  <si>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</si>
  <si>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</si>
  <si>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</si>
  <si>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</si>
  <si>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</si>
  <si>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</si>
  <si>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</si>
  <si>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</si>
  <si>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</si>
  <si>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</si>
  <si>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</si>
  <si>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</si>
  <si>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</si>
  <si>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</si>
  <si>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</si>
  <si>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</si>
  <si>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</si>
  <si>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</si>
  <si>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</si>
  <si>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</si>
  <si>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</si>
  <si>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</si>
  <si>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</si>
  <si>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</si>
  <si>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</si>
  <si>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</si>
  <si>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</si>
  <si>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</si>
  <si>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</si>
  <si>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</si>
  <si>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</si>
  <si>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</si>
  <si>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</si>
  <si>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</si>
  <si>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</si>
  <si>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</si>
  <si>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</si>
  <si>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</si>
  <si>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</si>
  <si>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</si>
  <si>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</si>
  <si>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</si>
  <si>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</si>
  <si>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</si>
  <si>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</si>
  <si>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</si>
  <si>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>Inrofmační panel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</si>
  <si>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</si>
  <si>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</si>
  <si>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</si>
  <si>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</si>
  <si>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</si>
  <si>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</si>
  <si>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</si>
  <si>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</si>
  <si>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</si>
  <si>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</si>
  <si>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</si>
  <si>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</si>
  <si>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</si>
  <si>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</si>
  <si>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</si>
  <si>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</si>
  <si>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Ukončení optického kabelu na kabelové rozvodnici na sloupu</t>
  </si>
  <si>
    <t>2121882551</t>
  </si>
  <si>
    <t>PS 02 - Wifi, datové služby</t>
  </si>
  <si>
    <t>Ing. Lukáš Bari</t>
  </si>
  <si>
    <t>585874805</t>
  </si>
  <si>
    <t>742420021.R</t>
  </si>
  <si>
    <t>Montáž wifi antény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</si>
  <si>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</si>
  <si>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</si>
  <si>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</si>
  <si>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</si>
  <si>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</si>
  <si>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</si>
  <si>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</si>
  <si>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</si>
  <si>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</si>
  <si>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</si>
  <si>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</si>
  <si>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</si>
  <si>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</si>
  <si>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</si>
  <si>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</si>
  <si>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</si>
  <si>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</si>
  <si>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</si>
  <si>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</si>
  <si>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</si>
  <si>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</si>
  <si>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</si>
  <si>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</si>
  <si>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</si>
  <si>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</si>
  <si>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</si>
  <si>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</si>
  <si>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</si>
  <si>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</si>
  <si>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</si>
  <si>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</si>
  <si>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</si>
  <si>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</si>
  <si>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</si>
  <si>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2.R</t>
  </si>
  <si>
    <t>Wifi modem</t>
  </si>
  <si>
    <t>-112648104</t>
  </si>
  <si>
    <t>742330011.R</t>
  </si>
  <si>
    <t>Montáž zařízení do rozvaděče (Wifi modem)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</si>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</sst>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bHw6gOJECz09ZwPlqKoPnh9yb+dd31TfaqRXZDDDQGjyd1ll1xq2WUF5N7aGIPsdnSl9wRQQNTFKqJC0C4zxcQ==" hashValue="deKFpPs+OklSzR//0hyd5ueTgo+FQo9COaONSYzCDw1/ikcEMGvs8dGbGVxm7KvgzDwY5zysdsBKn+w725tTbg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m3CvO4Q9fkUbb6ukT7H0sE9pPWOeUP2hpPrR7L4izjkMJ/jc3Uey1NJyY/bbZaAE5RLp/62qN7nsThCTh4rIWA==" hashValue="d+eEGZETOcAU9k0pBaayO/ipkWcQmAwYd05P9oC+16hvVyDvLwXLLXUUGpfiWmlJCxPNJyL2RVvuXsGysdyFUg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ROUND((SUM(BE89:BE428)),  2)</f>
        <v>0</v>
      </c>
      <c r="I33" s="150">
        <v>0.20999999999999999</v>
      </c>
      <c r="J33" s="149">
        <f>ROUND(((SUM(BE89:BE428))*I33),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ROUND((SUM(BF89:BF428)),  2)</f>
        <v>0</v>
      </c>
      <c r="I34" s="150">
        <v>0.14999999999999999</v>
      </c>
      <c r="J34" s="149">
        <f>ROUND(((SUM(BF89:BF428))*I34),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J321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J348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J351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J352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J364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J393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P90+P310+P321+P348+P351</f>
        <v>0</v>
      </c>
      <c r="Q89" s="95"/>
      <c r="R89" s="192">
        <f>R90+R310+R321+R348+R351</f>
        <v>2117.96848593</v>
      </c>
      <c r="S89" s="95"/>
      <c r="T89" s="193">
        <f>T90+T310+T321+T348+T351</f>
        <v>2630.2517480000001</v>
      </c>
      <c r="AT89" s="17" t="s">
        <v>72</v>
      </c>
      <c r="AU89" s="17" t="s">
        <v>133</v>
      </c>
      <c r="BK89" s="194">
        <f>BK90+BK310+BK321+BK348+BK351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SUM(P138:P309)</f>
        <v>0</v>
      </c>
      <c r="Q137" s="203"/>
      <c r="R137" s="204">
        <f>SUM(R138:R309)</f>
        <v>1890.14883824</v>
      </c>
      <c r="S137" s="203"/>
      <c r="T137" s="205">
        <f>SUM(T138:T309)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SUM(BK138:BK309)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321</v>
      </c>
      <c r="G188" s="243"/>
      <c r="H188" s="246">
        <v>82.879999999999995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24" customHeight="1">
      <c r="B189" s="38"/>
      <c r="C189" s="264" t="s">
        <v>322</v>
      </c>
      <c r="D189" s="264" t="s">
        <v>323</v>
      </c>
      <c r="E189" s="265" t="s">
        <v>324</v>
      </c>
      <c r="F189" s="266" t="s">
        <v>325</v>
      </c>
      <c r="G189" s="267" t="s">
        <v>267</v>
      </c>
      <c r="H189" s="268">
        <v>4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233</v>
      </c>
      <c r="AT189" s="223" t="s">
        <v>323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326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327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328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318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319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151</v>
      </c>
      <c r="G203" s="243"/>
      <c r="H203" s="246">
        <v>4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81</v>
      </c>
      <c r="AY203" s="252" t="s">
        <v>152</v>
      </c>
    </row>
    <row r="204" s="1" customFormat="1" ht="24" customHeight="1">
      <c r="B204" s="38"/>
      <c r="C204" s="264" t="s">
        <v>7</v>
      </c>
      <c r="D204" s="264" t="s">
        <v>323</v>
      </c>
      <c r="E204" s="265" t="s">
        <v>337</v>
      </c>
      <c r="F204" s="266" t="s">
        <v>338</v>
      </c>
      <c r="G204" s="267" t="s">
        <v>177</v>
      </c>
      <c r="H204" s="268">
        <v>10.305</v>
      </c>
      <c r="I204" s="269"/>
      <c r="J204" s="270">
        <f>ROUND(I204*H204,2)</f>
        <v>0</v>
      </c>
      <c r="K204" s="266" t="s">
        <v>178</v>
      </c>
      <c r="L204" s="271"/>
      <c r="M204" s="272" t="s">
        <v>19</v>
      </c>
      <c r="N204" s="273" t="s">
        <v>44</v>
      </c>
      <c r="O204" s="83"/>
      <c r="P204" s="227">
        <f>O204*H204</f>
        <v>0</v>
      </c>
      <c r="Q204" s="227">
        <v>0.81499999999999995</v>
      </c>
      <c r="R204" s="227">
        <f>Q204*H204</f>
        <v>8.3985749999999992</v>
      </c>
      <c r="S204" s="227">
        <v>0</v>
      </c>
      <c r="T204" s="228">
        <f>S204*H204</f>
        <v>0</v>
      </c>
      <c r="AR204" s="223" t="s">
        <v>233</v>
      </c>
      <c r="AT204" s="223" t="s">
        <v>323</v>
      </c>
      <c r="AU204" s="223" t="s">
        <v>83</v>
      </c>
      <c r="AY204" s="17" t="s">
        <v>152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151</v>
      </c>
      <c r="BM204" s="223" t="s">
        <v>339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340</v>
      </c>
      <c r="G205" s="243"/>
      <c r="H205" s="246">
        <v>10.305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341</v>
      </c>
      <c r="D206" s="264" t="s">
        <v>323</v>
      </c>
      <c r="E206" s="265" t="s">
        <v>342</v>
      </c>
      <c r="F206" s="266" t="s">
        <v>343</v>
      </c>
      <c r="G206" s="267" t="s">
        <v>267</v>
      </c>
      <c r="H206" s="268">
        <v>4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0.056000000000000001</v>
      </c>
      <c r="R206" s="227">
        <f>Q206*H206</f>
        <v>0.22400000000000001</v>
      </c>
      <c r="S206" s="227">
        <v>0</v>
      </c>
      <c r="T206" s="228">
        <f>S206*H206</f>
        <v>0</v>
      </c>
      <c r="AR206" s="223" t="s">
        <v>233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344</v>
      </c>
    </row>
    <row r="207" s="1" customFormat="1" ht="16.5" customHeight="1">
      <c r="B207" s="38"/>
      <c r="C207" s="211" t="s">
        <v>345</v>
      </c>
      <c r="D207" s="211" t="s">
        <v>155</v>
      </c>
      <c r="E207" s="212" t="s">
        <v>346</v>
      </c>
      <c r="F207" s="213" t="s">
        <v>347</v>
      </c>
      <c r="G207" s="214" t="s">
        <v>267</v>
      </c>
      <c r="H207" s="215">
        <v>2</v>
      </c>
      <c r="I207" s="216"/>
      <c r="J207" s="217">
        <f>ROUND(I207*H207,2)</f>
        <v>0</v>
      </c>
      <c r="K207" s="213" t="s">
        <v>19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348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349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350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320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351</v>
      </c>
      <c r="G211" s="243"/>
      <c r="H211" s="246">
        <v>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81</v>
      </c>
      <c r="AY211" s="252" t="s">
        <v>152</v>
      </c>
    </row>
    <row r="212" s="1" customFormat="1" ht="16.5" customHeight="1">
      <c r="B212" s="38"/>
      <c r="C212" s="264" t="s">
        <v>352</v>
      </c>
      <c r="D212" s="264" t="s">
        <v>323</v>
      </c>
      <c r="E212" s="265" t="s">
        <v>353</v>
      </c>
      <c r="F212" s="266" t="s">
        <v>354</v>
      </c>
      <c r="G212" s="267" t="s">
        <v>267</v>
      </c>
      <c r="H212" s="268">
        <v>2</v>
      </c>
      <c r="I212" s="269"/>
      <c r="J212" s="270">
        <f>ROUND(I212*H212,2)</f>
        <v>0</v>
      </c>
      <c r="K212" s="266" t="s">
        <v>19</v>
      </c>
      <c r="L212" s="271"/>
      <c r="M212" s="272" t="s">
        <v>19</v>
      </c>
      <c r="N212" s="273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233</v>
      </c>
      <c r="AT212" s="223" t="s">
        <v>323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355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349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350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320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351</v>
      </c>
      <c r="G216" s="243"/>
      <c r="H216" s="246">
        <v>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81</v>
      </c>
      <c r="AY216" s="252" t="s">
        <v>152</v>
      </c>
    </row>
    <row r="217" s="1" customFormat="1" ht="16.5" customHeight="1">
      <c r="B217" s="38"/>
      <c r="C217" s="211" t="s">
        <v>356</v>
      </c>
      <c r="D217" s="211" t="s">
        <v>155</v>
      </c>
      <c r="E217" s="212" t="s">
        <v>357</v>
      </c>
      <c r="F217" s="213" t="s">
        <v>358</v>
      </c>
      <c r="G217" s="214" t="s">
        <v>359</v>
      </c>
      <c r="H217" s="215">
        <v>2</v>
      </c>
      <c r="I217" s="216"/>
      <c r="J217" s="217">
        <f>ROUND(I217*H217,2)</f>
        <v>0</v>
      </c>
      <c r="K217" s="213" t="s">
        <v>19</v>
      </c>
      <c r="L217" s="43"/>
      <c r="M217" s="225" t="s">
        <v>19</v>
      </c>
      <c r="N217" s="226" t="s">
        <v>44</v>
      </c>
      <c r="O217" s="8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223" t="s">
        <v>151</v>
      </c>
      <c r="AT217" s="223" t="s">
        <v>155</v>
      </c>
      <c r="AU217" s="223" t="s">
        <v>83</v>
      </c>
      <c r="AY217" s="17" t="s">
        <v>152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151</v>
      </c>
      <c r="BM217" s="223" t="s">
        <v>360</v>
      </c>
    </row>
    <row r="218" s="12" customFormat="1">
      <c r="B218" s="232"/>
      <c r="C218" s="233"/>
      <c r="D218" s="229" t="s">
        <v>182</v>
      </c>
      <c r="E218" s="234" t="s">
        <v>19</v>
      </c>
      <c r="F218" s="235" t="s">
        <v>349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182</v>
      </c>
      <c r="AU218" s="241" t="s">
        <v>83</v>
      </c>
      <c r="AV218" s="12" t="s">
        <v>81</v>
      </c>
      <c r="AW218" s="12" t="s">
        <v>35</v>
      </c>
      <c r="AX218" s="12" t="s">
        <v>73</v>
      </c>
      <c r="AY218" s="241" t="s">
        <v>152</v>
      </c>
    </row>
    <row r="219" s="12" customFormat="1">
      <c r="B219" s="232"/>
      <c r="C219" s="233"/>
      <c r="D219" s="229" t="s">
        <v>182</v>
      </c>
      <c r="E219" s="234" t="s">
        <v>19</v>
      </c>
      <c r="F219" s="235" t="s">
        <v>350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182</v>
      </c>
      <c r="AU219" s="241" t="s">
        <v>83</v>
      </c>
      <c r="AV219" s="12" t="s">
        <v>81</v>
      </c>
      <c r="AW219" s="12" t="s">
        <v>35</v>
      </c>
      <c r="AX219" s="12" t="s">
        <v>73</v>
      </c>
      <c r="AY219" s="241" t="s">
        <v>152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320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361</v>
      </c>
      <c r="G221" s="243"/>
      <c r="H221" s="246">
        <v>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83</v>
      </c>
      <c r="AV221" s="13" t="s">
        <v>83</v>
      </c>
      <c r="AW221" s="13" t="s">
        <v>35</v>
      </c>
      <c r="AX221" s="13" t="s">
        <v>81</v>
      </c>
      <c r="AY221" s="252" t="s">
        <v>152</v>
      </c>
    </row>
    <row r="222" s="1" customFormat="1" ht="16.5" customHeight="1">
      <c r="B222" s="38"/>
      <c r="C222" s="264" t="s">
        <v>362</v>
      </c>
      <c r="D222" s="264" t="s">
        <v>323</v>
      </c>
      <c r="E222" s="265" t="s">
        <v>363</v>
      </c>
      <c r="F222" s="266" t="s">
        <v>364</v>
      </c>
      <c r="G222" s="267" t="s">
        <v>267</v>
      </c>
      <c r="H222" s="268">
        <v>2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365</v>
      </c>
    </row>
    <row r="223" s="12" customFormat="1">
      <c r="B223" s="232"/>
      <c r="C223" s="233"/>
      <c r="D223" s="229" t="s">
        <v>182</v>
      </c>
      <c r="E223" s="234" t="s">
        <v>19</v>
      </c>
      <c r="F223" s="235" t="s">
        <v>349</v>
      </c>
      <c r="G223" s="233"/>
      <c r="H223" s="234" t="s">
        <v>19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182</v>
      </c>
      <c r="AU223" s="241" t="s">
        <v>83</v>
      </c>
      <c r="AV223" s="12" t="s">
        <v>81</v>
      </c>
      <c r="AW223" s="12" t="s">
        <v>35</v>
      </c>
      <c r="AX223" s="12" t="s">
        <v>73</v>
      </c>
      <c r="AY223" s="241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350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320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3" customFormat="1">
      <c r="B226" s="242"/>
      <c r="C226" s="243"/>
      <c r="D226" s="229" t="s">
        <v>182</v>
      </c>
      <c r="E226" s="244" t="s">
        <v>19</v>
      </c>
      <c r="F226" s="245" t="s">
        <v>361</v>
      </c>
      <c r="G226" s="243"/>
      <c r="H226" s="246">
        <v>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182</v>
      </c>
      <c r="AU226" s="252" t="s">
        <v>83</v>
      </c>
      <c r="AV226" s="13" t="s">
        <v>83</v>
      </c>
      <c r="AW226" s="13" t="s">
        <v>35</v>
      </c>
      <c r="AX226" s="13" t="s">
        <v>81</v>
      </c>
      <c r="AY226" s="252" t="s">
        <v>152</v>
      </c>
    </row>
    <row r="227" s="1" customFormat="1" ht="24" customHeight="1">
      <c r="B227" s="38"/>
      <c r="C227" s="211" t="s">
        <v>366</v>
      </c>
      <c r="D227" s="211" t="s">
        <v>155</v>
      </c>
      <c r="E227" s="212" t="s">
        <v>367</v>
      </c>
      <c r="F227" s="213" t="s">
        <v>368</v>
      </c>
      <c r="G227" s="214" t="s">
        <v>254</v>
      </c>
      <c r="H227" s="215">
        <v>436.48399999999998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0.015769999999999999</v>
      </c>
      <c r="R227" s="227">
        <f>Q227*H227</f>
        <v>6.8833526799999998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369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370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2" customFormat="1">
      <c r="B229" s="232"/>
      <c r="C229" s="233"/>
      <c r="D229" s="229" t="s">
        <v>182</v>
      </c>
      <c r="E229" s="234" t="s">
        <v>19</v>
      </c>
      <c r="F229" s="235" t="s">
        <v>371</v>
      </c>
      <c r="G229" s="233"/>
      <c r="H229" s="234" t="s">
        <v>19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182</v>
      </c>
      <c r="AU229" s="241" t="s">
        <v>83</v>
      </c>
      <c r="AV229" s="12" t="s">
        <v>81</v>
      </c>
      <c r="AW229" s="12" t="s">
        <v>35</v>
      </c>
      <c r="AX229" s="12" t="s">
        <v>73</v>
      </c>
      <c r="AY229" s="241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379</v>
      </c>
      <c r="G237" s="243"/>
      <c r="H237" s="246">
        <v>361.24900000000002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380</v>
      </c>
      <c r="G238" s="243"/>
      <c r="H238" s="246">
        <v>75.234999999999999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73</v>
      </c>
      <c r="AY238" s="252" t="s">
        <v>152</v>
      </c>
    </row>
    <row r="239" s="14" customFormat="1">
      <c r="B239" s="253"/>
      <c r="C239" s="254"/>
      <c r="D239" s="229" t="s">
        <v>182</v>
      </c>
      <c r="E239" s="255" t="s">
        <v>19</v>
      </c>
      <c r="F239" s="256" t="s">
        <v>189</v>
      </c>
      <c r="G239" s="254"/>
      <c r="H239" s="257">
        <v>436.48400000000004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182</v>
      </c>
      <c r="AU239" s="263" t="s">
        <v>83</v>
      </c>
      <c r="AV239" s="14" t="s">
        <v>151</v>
      </c>
      <c r="AW239" s="14" t="s">
        <v>35</v>
      </c>
      <c r="AX239" s="14" t="s">
        <v>81</v>
      </c>
      <c r="AY239" s="263" t="s">
        <v>152</v>
      </c>
    </row>
    <row r="240" s="1" customFormat="1" ht="24" customHeight="1">
      <c r="B240" s="38"/>
      <c r="C240" s="264" t="s">
        <v>381</v>
      </c>
      <c r="D240" s="264" t="s">
        <v>323</v>
      </c>
      <c r="E240" s="265" t="s">
        <v>382</v>
      </c>
      <c r="F240" s="266" t="s">
        <v>383</v>
      </c>
      <c r="G240" s="267" t="s">
        <v>223</v>
      </c>
      <c r="H240" s="268">
        <v>55.179000000000002</v>
      </c>
      <c r="I240" s="269"/>
      <c r="J240" s="270">
        <f>ROUND(I240*H240,2)</f>
        <v>0</v>
      </c>
      <c r="K240" s="266" t="s">
        <v>19</v>
      </c>
      <c r="L240" s="271"/>
      <c r="M240" s="272" t="s">
        <v>19</v>
      </c>
      <c r="N240" s="273" t="s">
        <v>44</v>
      </c>
      <c r="O240" s="83"/>
      <c r="P240" s="227">
        <f>O240*H240</f>
        <v>0</v>
      </c>
      <c r="Q240" s="227">
        <v>1</v>
      </c>
      <c r="R240" s="227">
        <f>Q240*H240</f>
        <v>55.179000000000002</v>
      </c>
      <c r="S240" s="227">
        <v>0</v>
      </c>
      <c r="T240" s="228">
        <f>S240*H240</f>
        <v>0</v>
      </c>
      <c r="AR240" s="223" t="s">
        <v>233</v>
      </c>
      <c r="AT240" s="223" t="s">
        <v>323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151</v>
      </c>
      <c r="BM240" s="223" t="s">
        <v>384</v>
      </c>
    </row>
    <row r="241" s="12" customFormat="1">
      <c r="B241" s="232"/>
      <c r="C241" s="233"/>
      <c r="D241" s="229" t="s">
        <v>182</v>
      </c>
      <c r="E241" s="234" t="s">
        <v>19</v>
      </c>
      <c r="F241" s="235" t="s">
        <v>385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182</v>
      </c>
      <c r="AU241" s="241" t="s">
        <v>83</v>
      </c>
      <c r="AV241" s="12" t="s">
        <v>81</v>
      </c>
      <c r="AW241" s="12" t="s">
        <v>35</v>
      </c>
      <c r="AX241" s="12" t="s">
        <v>73</v>
      </c>
      <c r="AY241" s="241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386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388</v>
      </c>
      <c r="G244" s="243"/>
      <c r="H244" s="246">
        <v>40.749000000000002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73</v>
      </c>
      <c r="AY244" s="252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389</v>
      </c>
      <c r="G245" s="243"/>
      <c r="H245" s="246">
        <v>8.4870000000000001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5.9429999999999996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4" customFormat="1">
      <c r="B247" s="253"/>
      <c r="C247" s="254"/>
      <c r="D247" s="229" t="s">
        <v>182</v>
      </c>
      <c r="E247" s="255" t="s">
        <v>19</v>
      </c>
      <c r="F247" s="256" t="s">
        <v>189</v>
      </c>
      <c r="G247" s="254"/>
      <c r="H247" s="257">
        <v>55.179000000000002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182</v>
      </c>
      <c r="AU247" s="263" t="s">
        <v>83</v>
      </c>
      <c r="AV247" s="14" t="s">
        <v>151</v>
      </c>
      <c r="AW247" s="14" t="s">
        <v>35</v>
      </c>
      <c r="AX247" s="14" t="s">
        <v>81</v>
      </c>
      <c r="AY247" s="263" t="s">
        <v>152</v>
      </c>
    </row>
    <row r="248" s="1" customFormat="1" ht="16.5" customHeight="1">
      <c r="B248" s="38"/>
      <c r="C248" s="264" t="s">
        <v>391</v>
      </c>
      <c r="D248" s="264" t="s">
        <v>323</v>
      </c>
      <c r="E248" s="265" t="s">
        <v>392</v>
      </c>
      <c r="F248" s="266" t="s">
        <v>393</v>
      </c>
      <c r="G248" s="267" t="s">
        <v>267</v>
      </c>
      <c r="H248" s="268">
        <v>1344</v>
      </c>
      <c r="I248" s="269"/>
      <c r="J248" s="270">
        <f>ROUND(I248*H248,2)</f>
        <v>0</v>
      </c>
      <c r="K248" s="266" t="s">
        <v>178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0.0074200000000000004</v>
      </c>
      <c r="R248" s="227">
        <f>Q248*H248</f>
        <v>9.9724800000000009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394</v>
      </c>
    </row>
    <row r="249" s="1" customFormat="1" ht="24" customHeight="1">
      <c r="B249" s="38"/>
      <c r="C249" s="264" t="s">
        <v>395</v>
      </c>
      <c r="D249" s="264" t="s">
        <v>323</v>
      </c>
      <c r="E249" s="265" t="s">
        <v>396</v>
      </c>
      <c r="F249" s="266" t="s">
        <v>397</v>
      </c>
      <c r="G249" s="267" t="s">
        <v>267</v>
      </c>
      <c r="H249" s="268">
        <v>672</v>
      </c>
      <c r="I249" s="269"/>
      <c r="J249" s="270">
        <f>ROUND(I249*H249,2)</f>
        <v>0</v>
      </c>
      <c r="K249" s="266" t="s">
        <v>178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0.082000000000000003</v>
      </c>
      <c r="R249" s="227">
        <f>Q249*H249</f>
        <v>55.103999999999999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398</v>
      </c>
    </row>
    <row r="250" s="1" customFormat="1" ht="24" customHeight="1">
      <c r="B250" s="38"/>
      <c r="C250" s="211" t="s">
        <v>399</v>
      </c>
      <c r="D250" s="211" t="s">
        <v>155</v>
      </c>
      <c r="E250" s="212" t="s">
        <v>400</v>
      </c>
      <c r="F250" s="213" t="s">
        <v>401</v>
      </c>
      <c r="G250" s="214" t="s">
        <v>254</v>
      </c>
      <c r="H250" s="215">
        <v>245.62000000000001</v>
      </c>
      <c r="I250" s="216"/>
      <c r="J250" s="217">
        <f>ROUND(I250*H250,2)</f>
        <v>0</v>
      </c>
      <c r="K250" s="213" t="s">
        <v>178</v>
      </c>
      <c r="L250" s="43"/>
      <c r="M250" s="225" t="s">
        <v>19</v>
      </c>
      <c r="N250" s="226" t="s">
        <v>44</v>
      </c>
      <c r="O250" s="83"/>
      <c r="P250" s="227">
        <f>O250*H250</f>
        <v>0</v>
      </c>
      <c r="Q250" s="227">
        <v>0.0068999999999999999</v>
      </c>
      <c r="R250" s="227">
        <f>Q250*H250</f>
        <v>1.6947779999999999</v>
      </c>
      <c r="S250" s="227">
        <v>0</v>
      </c>
      <c r="T250" s="228">
        <f>S250*H250</f>
        <v>0</v>
      </c>
      <c r="AR250" s="223" t="s">
        <v>151</v>
      </c>
      <c r="AT250" s="223" t="s">
        <v>155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402</v>
      </c>
    </row>
    <row r="251" s="1" customFormat="1">
      <c r="B251" s="38"/>
      <c r="C251" s="39"/>
      <c r="D251" s="229" t="s">
        <v>180</v>
      </c>
      <c r="E251" s="39"/>
      <c r="F251" s="230" t="s">
        <v>403</v>
      </c>
      <c r="G251" s="39"/>
      <c r="H251" s="39"/>
      <c r="I251" s="135"/>
      <c r="J251" s="39"/>
      <c r="K251" s="39"/>
      <c r="L251" s="43"/>
      <c r="M251" s="231"/>
      <c r="N251" s="83"/>
      <c r="O251" s="83"/>
      <c r="P251" s="83"/>
      <c r="Q251" s="83"/>
      <c r="R251" s="83"/>
      <c r="S251" s="83"/>
      <c r="T251" s="84"/>
      <c r="AT251" s="17" t="s">
        <v>180</v>
      </c>
      <c r="AU251" s="17" t="s">
        <v>83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370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371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404</v>
      </c>
      <c r="G254" s="243"/>
      <c r="H254" s="246">
        <v>245.62000000000001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24" customHeight="1">
      <c r="B255" s="38"/>
      <c r="C255" s="211" t="s">
        <v>405</v>
      </c>
      <c r="D255" s="211" t="s">
        <v>155</v>
      </c>
      <c r="E255" s="212" t="s">
        <v>406</v>
      </c>
      <c r="F255" s="213" t="s">
        <v>407</v>
      </c>
      <c r="G255" s="214" t="s">
        <v>254</v>
      </c>
      <c r="H255" s="215">
        <v>451.02600000000001</v>
      </c>
      <c r="I255" s="216"/>
      <c r="J255" s="217">
        <f>ROUND(I255*H255,2)</f>
        <v>0</v>
      </c>
      <c r="K255" s="213" t="s">
        <v>178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0.0068999999999999999</v>
      </c>
      <c r="R255" s="227">
        <f>Q255*H255</f>
        <v>3.1120793999999998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408</v>
      </c>
    </row>
    <row r="256" s="1" customFormat="1">
      <c r="B256" s="38"/>
      <c r="C256" s="39"/>
      <c r="D256" s="229" t="s">
        <v>180</v>
      </c>
      <c r="E256" s="39"/>
      <c r="F256" s="230" t="s">
        <v>403</v>
      </c>
      <c r="G256" s="39"/>
      <c r="H256" s="39"/>
      <c r="I256" s="135"/>
      <c r="J256" s="39"/>
      <c r="K256" s="39"/>
      <c r="L256" s="43"/>
      <c r="M256" s="231"/>
      <c r="N256" s="83"/>
      <c r="O256" s="83"/>
      <c r="P256" s="83"/>
      <c r="Q256" s="83"/>
      <c r="R256" s="83"/>
      <c r="S256" s="83"/>
      <c r="T256" s="84"/>
      <c r="AT256" s="17" t="s">
        <v>180</v>
      </c>
      <c r="AU256" s="17" t="s">
        <v>83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2" customFormat="1">
      <c r="B258" s="232"/>
      <c r="C258" s="233"/>
      <c r="D258" s="229" t="s">
        <v>182</v>
      </c>
      <c r="E258" s="234" t="s">
        <v>19</v>
      </c>
      <c r="F258" s="235" t="s">
        <v>371</v>
      </c>
      <c r="G258" s="233"/>
      <c r="H258" s="234" t="s">
        <v>19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182</v>
      </c>
      <c r="AU258" s="241" t="s">
        <v>83</v>
      </c>
      <c r="AV258" s="12" t="s">
        <v>81</v>
      </c>
      <c r="AW258" s="12" t="s">
        <v>35</v>
      </c>
      <c r="AX258" s="12" t="s">
        <v>73</v>
      </c>
      <c r="AY258" s="241" t="s">
        <v>152</v>
      </c>
    </row>
    <row r="259" s="13" customFormat="1">
      <c r="B259" s="242"/>
      <c r="C259" s="243"/>
      <c r="D259" s="229" t="s">
        <v>182</v>
      </c>
      <c r="E259" s="244" t="s">
        <v>19</v>
      </c>
      <c r="F259" s="245" t="s">
        <v>409</v>
      </c>
      <c r="G259" s="243"/>
      <c r="H259" s="246">
        <v>451.02600000000001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182</v>
      </c>
      <c r="AU259" s="252" t="s">
        <v>83</v>
      </c>
      <c r="AV259" s="13" t="s">
        <v>83</v>
      </c>
      <c r="AW259" s="13" t="s">
        <v>35</v>
      </c>
      <c r="AX259" s="13" t="s">
        <v>81</v>
      </c>
      <c r="AY259" s="252" t="s">
        <v>152</v>
      </c>
    </row>
    <row r="260" s="1" customFormat="1" ht="24" customHeight="1">
      <c r="B260" s="38"/>
      <c r="C260" s="211" t="s">
        <v>410</v>
      </c>
      <c r="D260" s="211" t="s">
        <v>155</v>
      </c>
      <c r="E260" s="212" t="s">
        <v>411</v>
      </c>
      <c r="F260" s="213" t="s">
        <v>412</v>
      </c>
      <c r="G260" s="214" t="s">
        <v>254</v>
      </c>
      <c r="H260" s="215">
        <v>13.302</v>
      </c>
      <c r="I260" s="216"/>
      <c r="J260" s="217">
        <f>ROUND(I260*H260,2)</f>
        <v>0</v>
      </c>
      <c r="K260" s="213" t="s">
        <v>178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0.0068999999999999999</v>
      </c>
      <c r="R260" s="227">
        <f>Q260*H260</f>
        <v>0.091783799999999999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413</v>
      </c>
    </row>
    <row r="261" s="1" customFormat="1">
      <c r="B261" s="38"/>
      <c r="C261" s="39"/>
      <c r="D261" s="229" t="s">
        <v>180</v>
      </c>
      <c r="E261" s="39"/>
      <c r="F261" s="230" t="s">
        <v>403</v>
      </c>
      <c r="G261" s="39"/>
      <c r="H261" s="39"/>
      <c r="I261" s="135"/>
      <c r="J261" s="39"/>
      <c r="K261" s="39"/>
      <c r="L261" s="43"/>
      <c r="M261" s="231"/>
      <c r="N261" s="83"/>
      <c r="O261" s="83"/>
      <c r="P261" s="83"/>
      <c r="Q261" s="83"/>
      <c r="R261" s="83"/>
      <c r="S261" s="83"/>
      <c r="T261" s="84"/>
      <c r="AT261" s="17" t="s">
        <v>180</v>
      </c>
      <c r="AU261" s="17" t="s">
        <v>83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370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371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414</v>
      </c>
      <c r="G264" s="243"/>
      <c r="H264" s="246">
        <v>13.302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81</v>
      </c>
      <c r="AY264" s="252" t="s">
        <v>152</v>
      </c>
    </row>
    <row r="265" s="1" customFormat="1" ht="16.5" customHeight="1">
      <c r="B265" s="38"/>
      <c r="C265" s="211" t="s">
        <v>415</v>
      </c>
      <c r="D265" s="211" t="s">
        <v>155</v>
      </c>
      <c r="E265" s="212" t="s">
        <v>416</v>
      </c>
      <c r="F265" s="213" t="s">
        <v>417</v>
      </c>
      <c r="G265" s="214" t="s">
        <v>254</v>
      </c>
      <c r="H265" s="215">
        <v>709.94799999999998</v>
      </c>
      <c r="I265" s="216"/>
      <c r="J265" s="217">
        <f>ROUND(I265*H265,2)</f>
        <v>0</v>
      </c>
      <c r="K265" s="213" t="s">
        <v>178</v>
      </c>
      <c r="L265" s="43"/>
      <c r="M265" s="225" t="s">
        <v>19</v>
      </c>
      <c r="N265" s="226" t="s">
        <v>44</v>
      </c>
      <c r="O265" s="83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223" t="s">
        <v>151</v>
      </c>
      <c r="AT265" s="223" t="s">
        <v>155</v>
      </c>
      <c r="AU265" s="223" t="s">
        <v>83</v>
      </c>
      <c r="AY265" s="17" t="s">
        <v>152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151</v>
      </c>
      <c r="BM265" s="223" t="s">
        <v>418</v>
      </c>
    </row>
    <row r="266" s="1" customFormat="1">
      <c r="B266" s="38"/>
      <c r="C266" s="39"/>
      <c r="D266" s="229" t="s">
        <v>180</v>
      </c>
      <c r="E266" s="39"/>
      <c r="F266" s="230" t="s">
        <v>419</v>
      </c>
      <c r="G266" s="39"/>
      <c r="H266" s="39"/>
      <c r="I266" s="135"/>
      <c r="J266" s="39"/>
      <c r="K266" s="39"/>
      <c r="L266" s="43"/>
      <c r="M266" s="231"/>
      <c r="N266" s="83"/>
      <c r="O266" s="83"/>
      <c r="P266" s="83"/>
      <c r="Q266" s="83"/>
      <c r="R266" s="83"/>
      <c r="S266" s="83"/>
      <c r="T266" s="84"/>
      <c r="AT266" s="17" t="s">
        <v>180</v>
      </c>
      <c r="AU266" s="17" t="s">
        <v>83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420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421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422</v>
      </c>
      <c r="G269" s="243"/>
      <c r="H269" s="246">
        <v>454.10199999999998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423</v>
      </c>
      <c r="G270" s="243"/>
      <c r="H270" s="246">
        <v>255.846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73</v>
      </c>
      <c r="AY270" s="252" t="s">
        <v>152</v>
      </c>
    </row>
    <row r="271" s="14" customFormat="1">
      <c r="B271" s="253"/>
      <c r="C271" s="254"/>
      <c r="D271" s="229" t="s">
        <v>182</v>
      </c>
      <c r="E271" s="255" t="s">
        <v>19</v>
      </c>
      <c r="F271" s="256" t="s">
        <v>189</v>
      </c>
      <c r="G271" s="254"/>
      <c r="H271" s="257">
        <v>709.94799999999998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182</v>
      </c>
      <c r="AU271" s="263" t="s">
        <v>83</v>
      </c>
      <c r="AV271" s="14" t="s">
        <v>151</v>
      </c>
      <c r="AW271" s="14" t="s">
        <v>35</v>
      </c>
      <c r="AX271" s="14" t="s">
        <v>81</v>
      </c>
      <c r="AY271" s="263" t="s">
        <v>152</v>
      </c>
    </row>
    <row r="272" s="1" customFormat="1" ht="16.5" customHeight="1">
      <c r="B272" s="38"/>
      <c r="C272" s="211" t="s">
        <v>424</v>
      </c>
      <c r="D272" s="211" t="s">
        <v>155</v>
      </c>
      <c r="E272" s="212" t="s">
        <v>425</v>
      </c>
      <c r="F272" s="213" t="s">
        <v>426</v>
      </c>
      <c r="G272" s="214" t="s">
        <v>267</v>
      </c>
      <c r="H272" s="215">
        <v>56</v>
      </c>
      <c r="I272" s="216"/>
      <c r="J272" s="217">
        <f>ROUND(I272*H272,2)</f>
        <v>0</v>
      </c>
      <c r="K272" s="213" t="s">
        <v>178</v>
      </c>
      <c r="L272" s="43"/>
      <c r="M272" s="225" t="s">
        <v>19</v>
      </c>
      <c r="N272" s="226" t="s">
        <v>44</v>
      </c>
      <c r="O272" s="83"/>
      <c r="P272" s="227">
        <f>O272*H272</f>
        <v>0</v>
      </c>
      <c r="Q272" s="227">
        <v>0.037379999999999997</v>
      </c>
      <c r="R272" s="227">
        <f>Q272*H272</f>
        <v>2.09328</v>
      </c>
      <c r="S272" s="227">
        <v>0</v>
      </c>
      <c r="T272" s="228">
        <f>S272*H272</f>
        <v>0</v>
      </c>
      <c r="AR272" s="223" t="s">
        <v>151</v>
      </c>
      <c r="AT272" s="223" t="s">
        <v>155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427</v>
      </c>
    </row>
    <row r="273" s="1" customFormat="1">
      <c r="B273" s="38"/>
      <c r="C273" s="39"/>
      <c r="D273" s="229" t="s">
        <v>180</v>
      </c>
      <c r="E273" s="39"/>
      <c r="F273" s="230" t="s">
        <v>428</v>
      </c>
      <c r="G273" s="39"/>
      <c r="H273" s="39"/>
      <c r="I273" s="135"/>
      <c r="J273" s="39"/>
      <c r="K273" s="39"/>
      <c r="L273" s="43"/>
      <c r="M273" s="231"/>
      <c r="N273" s="83"/>
      <c r="O273" s="83"/>
      <c r="P273" s="83"/>
      <c r="Q273" s="83"/>
      <c r="R273" s="83"/>
      <c r="S273" s="83"/>
      <c r="T273" s="84"/>
      <c r="AT273" s="17" t="s">
        <v>180</v>
      </c>
      <c r="AU273" s="17" t="s">
        <v>83</v>
      </c>
    </row>
    <row r="274" s="12" customFormat="1">
      <c r="B274" s="232"/>
      <c r="C274" s="233"/>
      <c r="D274" s="229" t="s">
        <v>182</v>
      </c>
      <c r="E274" s="234" t="s">
        <v>19</v>
      </c>
      <c r="F274" s="235" t="s">
        <v>429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182</v>
      </c>
      <c r="AU274" s="241" t="s">
        <v>83</v>
      </c>
      <c r="AV274" s="12" t="s">
        <v>81</v>
      </c>
      <c r="AW274" s="12" t="s">
        <v>35</v>
      </c>
      <c r="AX274" s="12" t="s">
        <v>73</v>
      </c>
      <c r="AY274" s="241" t="s">
        <v>152</v>
      </c>
    </row>
    <row r="275" s="12" customFormat="1">
      <c r="B275" s="232"/>
      <c r="C275" s="233"/>
      <c r="D275" s="229" t="s">
        <v>182</v>
      </c>
      <c r="E275" s="234" t="s">
        <v>19</v>
      </c>
      <c r="F275" s="235" t="s">
        <v>430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182</v>
      </c>
      <c r="AU275" s="241" t="s">
        <v>83</v>
      </c>
      <c r="AV275" s="12" t="s">
        <v>81</v>
      </c>
      <c r="AW275" s="12" t="s">
        <v>35</v>
      </c>
      <c r="AX275" s="12" t="s">
        <v>73</v>
      </c>
      <c r="AY275" s="241" t="s">
        <v>152</v>
      </c>
    </row>
    <row r="276" s="13" customFormat="1">
      <c r="B276" s="242"/>
      <c r="C276" s="243"/>
      <c r="D276" s="229" t="s">
        <v>182</v>
      </c>
      <c r="E276" s="244" t="s">
        <v>19</v>
      </c>
      <c r="F276" s="245" t="s">
        <v>431</v>
      </c>
      <c r="G276" s="243"/>
      <c r="H276" s="246">
        <v>56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182</v>
      </c>
      <c r="AU276" s="252" t="s">
        <v>83</v>
      </c>
      <c r="AV276" s="13" t="s">
        <v>83</v>
      </c>
      <c r="AW276" s="13" t="s">
        <v>35</v>
      </c>
      <c r="AX276" s="13" t="s">
        <v>81</v>
      </c>
      <c r="AY276" s="252" t="s">
        <v>152</v>
      </c>
    </row>
    <row r="277" s="1" customFormat="1" ht="24" customHeight="1">
      <c r="B277" s="38"/>
      <c r="C277" s="211" t="s">
        <v>432</v>
      </c>
      <c r="D277" s="211" t="s">
        <v>155</v>
      </c>
      <c r="E277" s="212" t="s">
        <v>433</v>
      </c>
      <c r="F277" s="213" t="s">
        <v>434</v>
      </c>
      <c r="G277" s="214" t="s">
        <v>254</v>
      </c>
      <c r="H277" s="215">
        <v>858.00400000000002</v>
      </c>
      <c r="I277" s="216"/>
      <c r="J277" s="217">
        <f>ROUND(I277*H277,2)</f>
        <v>0</v>
      </c>
      <c r="K277" s="213" t="s">
        <v>178</v>
      </c>
      <c r="L277" s="43"/>
      <c r="M277" s="225" t="s">
        <v>19</v>
      </c>
      <c r="N277" s="226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151</v>
      </c>
      <c r="AT277" s="223" t="s">
        <v>155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151</v>
      </c>
      <c r="BM277" s="223" t="s">
        <v>435</v>
      </c>
    </row>
    <row r="278" s="1" customFormat="1">
      <c r="B278" s="38"/>
      <c r="C278" s="39"/>
      <c r="D278" s="229" t="s">
        <v>180</v>
      </c>
      <c r="E278" s="39"/>
      <c r="F278" s="230" t="s">
        <v>436</v>
      </c>
      <c r="G278" s="39"/>
      <c r="H278" s="39"/>
      <c r="I278" s="135"/>
      <c r="J278" s="39"/>
      <c r="K278" s="39"/>
      <c r="L278" s="43"/>
      <c r="M278" s="231"/>
      <c r="N278" s="83"/>
      <c r="O278" s="83"/>
      <c r="P278" s="83"/>
      <c r="Q278" s="83"/>
      <c r="R278" s="83"/>
      <c r="S278" s="83"/>
      <c r="T278" s="84"/>
      <c r="AT278" s="17" t="s">
        <v>180</v>
      </c>
      <c r="AU278" s="17" t="s">
        <v>83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437</v>
      </c>
      <c r="G279" s="243"/>
      <c r="H279" s="246">
        <v>361.24900000000002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73</v>
      </c>
      <c r="AY279" s="252" t="s">
        <v>152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438</v>
      </c>
      <c r="G280" s="243"/>
      <c r="H280" s="246">
        <v>75.234999999999999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73</v>
      </c>
      <c r="AY280" s="252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82.879999999999995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440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2" customFormat="1">
      <c r="B283" s="232"/>
      <c r="C283" s="233"/>
      <c r="D283" s="229" t="s">
        <v>182</v>
      </c>
      <c r="E283" s="234" t="s">
        <v>19</v>
      </c>
      <c r="F283" s="235" t="s">
        <v>441</v>
      </c>
      <c r="G283" s="233"/>
      <c r="H283" s="234" t="s">
        <v>19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182</v>
      </c>
      <c r="AU283" s="241" t="s">
        <v>83</v>
      </c>
      <c r="AV283" s="12" t="s">
        <v>81</v>
      </c>
      <c r="AW283" s="12" t="s">
        <v>35</v>
      </c>
      <c r="AX283" s="12" t="s">
        <v>73</v>
      </c>
      <c r="AY283" s="241" t="s">
        <v>152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442</v>
      </c>
      <c r="G284" s="243"/>
      <c r="H284" s="246">
        <v>158.06399999999999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443</v>
      </c>
      <c r="G285" s="243"/>
      <c r="H285" s="246">
        <v>180.57599999999999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4" customFormat="1">
      <c r="B286" s="253"/>
      <c r="C286" s="254"/>
      <c r="D286" s="229" t="s">
        <v>182</v>
      </c>
      <c r="E286" s="255" t="s">
        <v>19</v>
      </c>
      <c r="F286" s="256" t="s">
        <v>189</v>
      </c>
      <c r="G286" s="254"/>
      <c r="H286" s="257">
        <v>858.00400000000002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182</v>
      </c>
      <c r="AU286" s="263" t="s">
        <v>83</v>
      </c>
      <c r="AV286" s="14" t="s">
        <v>151</v>
      </c>
      <c r="AW286" s="14" t="s">
        <v>35</v>
      </c>
      <c r="AX286" s="14" t="s">
        <v>81</v>
      </c>
      <c r="AY286" s="263" t="s">
        <v>152</v>
      </c>
    </row>
    <row r="287" s="1" customFormat="1" ht="24" customHeight="1">
      <c r="B287" s="38"/>
      <c r="C287" s="211" t="s">
        <v>444</v>
      </c>
      <c r="D287" s="211" t="s">
        <v>155</v>
      </c>
      <c r="E287" s="212" t="s">
        <v>445</v>
      </c>
      <c r="F287" s="213" t="s">
        <v>446</v>
      </c>
      <c r="G287" s="214" t="s">
        <v>254</v>
      </c>
      <c r="H287" s="215">
        <v>105.37600000000001</v>
      </c>
      <c r="I287" s="216"/>
      <c r="J287" s="217">
        <f>ROUND(I287*H287,2)</f>
        <v>0</v>
      </c>
      <c r="K287" s="213" t="s">
        <v>178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0.011849999999999999</v>
      </c>
      <c r="R287" s="227">
        <f>Q287*H287</f>
        <v>1.2487056000000001</v>
      </c>
      <c r="S287" s="227">
        <v>0.161</v>
      </c>
      <c r="T287" s="228">
        <f>S287*H287</f>
        <v>16.965536</v>
      </c>
      <c r="AR287" s="223" t="s">
        <v>151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151</v>
      </c>
      <c r="BM287" s="223" t="s">
        <v>447</v>
      </c>
    </row>
    <row r="288" s="1" customFormat="1">
      <c r="B288" s="38"/>
      <c r="C288" s="39"/>
      <c r="D288" s="229" t="s">
        <v>180</v>
      </c>
      <c r="E288" s="39"/>
      <c r="F288" s="230" t="s">
        <v>448</v>
      </c>
      <c r="G288" s="39"/>
      <c r="H288" s="39"/>
      <c r="I288" s="135"/>
      <c r="J288" s="39"/>
      <c r="K288" s="39"/>
      <c r="L288" s="43"/>
      <c r="M288" s="231"/>
      <c r="N288" s="83"/>
      <c r="O288" s="83"/>
      <c r="P288" s="83"/>
      <c r="Q288" s="83"/>
      <c r="R288" s="83"/>
      <c r="S288" s="83"/>
      <c r="T288" s="84"/>
      <c r="AT288" s="17" t="s">
        <v>180</v>
      </c>
      <c r="AU288" s="17" t="s">
        <v>83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450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2" customFormat="1">
      <c r="B291" s="232"/>
      <c r="C291" s="233"/>
      <c r="D291" s="229" t="s">
        <v>182</v>
      </c>
      <c r="E291" s="234" t="s">
        <v>19</v>
      </c>
      <c r="F291" s="235" t="s">
        <v>451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182</v>
      </c>
      <c r="AU291" s="241" t="s">
        <v>83</v>
      </c>
      <c r="AV291" s="12" t="s">
        <v>81</v>
      </c>
      <c r="AW291" s="12" t="s">
        <v>35</v>
      </c>
      <c r="AX291" s="12" t="s">
        <v>73</v>
      </c>
      <c r="AY291" s="241" t="s">
        <v>152</v>
      </c>
    </row>
    <row r="292" s="12" customFormat="1">
      <c r="B292" s="232"/>
      <c r="C292" s="233"/>
      <c r="D292" s="229" t="s">
        <v>182</v>
      </c>
      <c r="E292" s="234" t="s">
        <v>19</v>
      </c>
      <c r="F292" s="235" t="s">
        <v>452</v>
      </c>
      <c r="G292" s="233"/>
      <c r="H292" s="234" t="s">
        <v>19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182</v>
      </c>
      <c r="AU292" s="241" t="s">
        <v>83</v>
      </c>
      <c r="AV292" s="12" t="s">
        <v>81</v>
      </c>
      <c r="AW292" s="12" t="s">
        <v>35</v>
      </c>
      <c r="AX292" s="12" t="s">
        <v>73</v>
      </c>
      <c r="AY292" s="241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453</v>
      </c>
      <c r="G293" s="243"/>
      <c r="H293" s="246">
        <v>105.37600000000001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81</v>
      </c>
      <c r="AY293" s="252" t="s">
        <v>152</v>
      </c>
    </row>
    <row r="294" s="1" customFormat="1" ht="16.5" customHeight="1">
      <c r="B294" s="38"/>
      <c r="C294" s="211" t="s">
        <v>454</v>
      </c>
      <c r="D294" s="211" t="s">
        <v>155</v>
      </c>
      <c r="E294" s="212" t="s">
        <v>455</v>
      </c>
      <c r="F294" s="213" t="s">
        <v>456</v>
      </c>
      <c r="G294" s="214" t="s">
        <v>267</v>
      </c>
      <c r="H294" s="215">
        <v>324.23399999999998</v>
      </c>
      <c r="I294" s="216"/>
      <c r="J294" s="217">
        <f>ROUND(I294*H294,2)</f>
        <v>0</v>
      </c>
      <c r="K294" s="213" t="s">
        <v>178</v>
      </c>
      <c r="L294" s="43"/>
      <c r="M294" s="225" t="s">
        <v>19</v>
      </c>
      <c r="N294" s="226" t="s">
        <v>44</v>
      </c>
      <c r="O294" s="83"/>
      <c r="P294" s="227">
        <f>O294*H294</f>
        <v>0</v>
      </c>
      <c r="Q294" s="227">
        <v>0.01014</v>
      </c>
      <c r="R294" s="227">
        <f>Q294*H294</f>
        <v>3.2877327599999999</v>
      </c>
      <c r="S294" s="227">
        <v>0.0089999999999999993</v>
      </c>
      <c r="T294" s="228">
        <f>S294*H294</f>
        <v>2.9181059999999994</v>
      </c>
      <c r="AR294" s="223" t="s">
        <v>151</v>
      </c>
      <c r="AT294" s="223" t="s">
        <v>155</v>
      </c>
      <c r="AU294" s="223" t="s">
        <v>83</v>
      </c>
      <c r="AY294" s="17" t="s">
        <v>152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151</v>
      </c>
      <c r="BM294" s="223" t="s">
        <v>457</v>
      </c>
    </row>
    <row r="295" s="1" customFormat="1">
      <c r="B295" s="38"/>
      <c r="C295" s="39"/>
      <c r="D295" s="229" t="s">
        <v>180</v>
      </c>
      <c r="E295" s="39"/>
      <c r="F295" s="230" t="s">
        <v>458</v>
      </c>
      <c r="G295" s="39"/>
      <c r="H295" s="39"/>
      <c r="I295" s="135"/>
      <c r="J295" s="39"/>
      <c r="K295" s="39"/>
      <c r="L295" s="43"/>
      <c r="M295" s="231"/>
      <c r="N295" s="83"/>
      <c r="O295" s="83"/>
      <c r="P295" s="83"/>
      <c r="Q295" s="83"/>
      <c r="R295" s="83"/>
      <c r="S295" s="83"/>
      <c r="T295" s="84"/>
      <c r="AT295" s="17" t="s">
        <v>180</v>
      </c>
      <c r="AU295" s="17" t="s">
        <v>83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451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459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460</v>
      </c>
      <c r="G298" s="243"/>
      <c r="H298" s="246">
        <v>324.23399999999998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" customFormat="1" ht="36" customHeight="1">
      <c r="B299" s="38"/>
      <c r="C299" s="211" t="s">
        <v>461</v>
      </c>
      <c r="D299" s="211" t="s">
        <v>155</v>
      </c>
      <c r="E299" s="212" t="s">
        <v>462</v>
      </c>
      <c r="F299" s="213" t="s">
        <v>463</v>
      </c>
      <c r="G299" s="214" t="s">
        <v>236</v>
      </c>
      <c r="H299" s="215">
        <v>4188</v>
      </c>
      <c r="I299" s="216"/>
      <c r="J299" s="217">
        <f>ROUND(I299*H299,2)</f>
        <v>0</v>
      </c>
      <c r="K299" s="213" t="s">
        <v>178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464</v>
      </c>
    </row>
    <row r="300" s="12" customFormat="1">
      <c r="B300" s="232"/>
      <c r="C300" s="233"/>
      <c r="D300" s="229" t="s">
        <v>182</v>
      </c>
      <c r="E300" s="234" t="s">
        <v>19</v>
      </c>
      <c r="F300" s="235" t="s">
        <v>465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182</v>
      </c>
      <c r="AU300" s="241" t="s">
        <v>83</v>
      </c>
      <c r="AV300" s="12" t="s">
        <v>81</v>
      </c>
      <c r="AW300" s="12" t="s">
        <v>35</v>
      </c>
      <c r="AX300" s="12" t="s">
        <v>73</v>
      </c>
      <c r="AY300" s="241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466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467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468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469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470</v>
      </c>
      <c r="G305" s="243"/>
      <c r="H305" s="246">
        <v>4188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471</v>
      </c>
      <c r="D306" s="211" t="s">
        <v>155</v>
      </c>
      <c r="E306" s="212" t="s">
        <v>472</v>
      </c>
      <c r="F306" s="213" t="s">
        <v>473</v>
      </c>
      <c r="G306" s="214" t="s">
        <v>236</v>
      </c>
      <c r="H306" s="215">
        <v>258.93000000000001</v>
      </c>
      <c r="I306" s="216"/>
      <c r="J306" s="217">
        <f>ROUND(I306*H306,2)</f>
        <v>0</v>
      </c>
      <c r="K306" s="213" t="s">
        <v>178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151</v>
      </c>
      <c r="BM306" s="223" t="s">
        <v>474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475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476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3" customFormat="1">
      <c r="B309" s="242"/>
      <c r="C309" s="243"/>
      <c r="D309" s="229" t="s">
        <v>182</v>
      </c>
      <c r="E309" s="244" t="s">
        <v>19</v>
      </c>
      <c r="F309" s="245" t="s">
        <v>477</v>
      </c>
      <c r="G309" s="243"/>
      <c r="H309" s="246">
        <v>258.93000000000001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182</v>
      </c>
      <c r="AU309" s="252" t="s">
        <v>83</v>
      </c>
      <c r="AV309" s="13" t="s">
        <v>83</v>
      </c>
      <c r="AW309" s="13" t="s">
        <v>35</v>
      </c>
      <c r="AX309" s="13" t="s">
        <v>81</v>
      </c>
      <c r="AY309" s="252" t="s">
        <v>152</v>
      </c>
    </row>
    <row r="310" s="11" customFormat="1" ht="25.92" customHeight="1">
      <c r="B310" s="195"/>
      <c r="C310" s="196"/>
      <c r="D310" s="197" t="s">
        <v>72</v>
      </c>
      <c r="E310" s="198" t="s">
        <v>233</v>
      </c>
      <c r="F310" s="198" t="s">
        <v>478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SUM(P311:P320)</f>
        <v>0</v>
      </c>
      <c r="Q310" s="203"/>
      <c r="R310" s="204">
        <f>SUM(R311:R320)</f>
        <v>0.17568</v>
      </c>
      <c r="S310" s="203"/>
      <c r="T310" s="205">
        <f>SUM(T311:T320)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SUM(BK311:BK320)</f>
        <v>0</v>
      </c>
    </row>
    <row r="311" s="1" customFormat="1" ht="24" customHeight="1">
      <c r="B311" s="38"/>
      <c r="C311" s="211" t="s">
        <v>479</v>
      </c>
      <c r="D311" s="211" t="s">
        <v>155</v>
      </c>
      <c r="E311" s="212" t="s">
        <v>480</v>
      </c>
      <c r="F311" s="213" t="s">
        <v>481</v>
      </c>
      <c r="G311" s="214" t="s">
        <v>254</v>
      </c>
      <c r="H311" s="215">
        <v>48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1.0000000000000001E-05</v>
      </c>
      <c r="R311" s="227">
        <f>Q311*H311</f>
        <v>0.00048000000000000007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482</v>
      </c>
    </row>
    <row r="312" s="1" customFormat="1">
      <c r="B312" s="38"/>
      <c r="C312" s="39"/>
      <c r="D312" s="229" t="s">
        <v>180</v>
      </c>
      <c r="E312" s="39"/>
      <c r="F312" s="230" t="s">
        <v>483</v>
      </c>
      <c r="G312" s="39"/>
      <c r="H312" s="39"/>
      <c r="I312" s="135"/>
      <c r="J312" s="39"/>
      <c r="K312" s="39"/>
      <c r="L312" s="43"/>
      <c r="M312" s="231"/>
      <c r="N312" s="83"/>
      <c r="O312" s="83"/>
      <c r="P312" s="83"/>
      <c r="Q312" s="83"/>
      <c r="R312" s="83"/>
      <c r="S312" s="83"/>
      <c r="T312" s="84"/>
      <c r="AT312" s="17" t="s">
        <v>180</v>
      </c>
      <c r="AU312" s="17" t="s">
        <v>81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484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81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485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486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487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488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489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3" customFormat="1">
      <c r="B319" s="242"/>
      <c r="C319" s="243"/>
      <c r="D319" s="229" t="s">
        <v>182</v>
      </c>
      <c r="E319" s="244" t="s">
        <v>19</v>
      </c>
      <c r="F319" s="245" t="s">
        <v>490</v>
      </c>
      <c r="G319" s="243"/>
      <c r="H319" s="246">
        <v>48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182</v>
      </c>
      <c r="AU319" s="252" t="s">
        <v>81</v>
      </c>
      <c r="AV319" s="13" t="s">
        <v>83</v>
      </c>
      <c r="AW319" s="13" t="s">
        <v>35</v>
      </c>
      <c r="AX319" s="13" t="s">
        <v>81</v>
      </c>
      <c r="AY319" s="252" t="s">
        <v>152</v>
      </c>
    </row>
    <row r="320" s="1" customFormat="1" ht="24" customHeight="1">
      <c r="B320" s="38"/>
      <c r="C320" s="264" t="s">
        <v>491</v>
      </c>
      <c r="D320" s="264" t="s">
        <v>323</v>
      </c>
      <c r="E320" s="265" t="s">
        <v>492</v>
      </c>
      <c r="F320" s="266" t="s">
        <v>493</v>
      </c>
      <c r="G320" s="267" t="s">
        <v>254</v>
      </c>
      <c r="H320" s="268">
        <v>48</v>
      </c>
      <c r="I320" s="269"/>
      <c r="J320" s="270">
        <f>ROUND(I320*H320,2)</f>
        <v>0</v>
      </c>
      <c r="K320" s="266" t="s">
        <v>178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0.00365</v>
      </c>
      <c r="R320" s="227">
        <f>Q320*H320</f>
        <v>0.1752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494</v>
      </c>
    </row>
    <row r="321" s="11" customFormat="1" ht="25.92" customHeight="1">
      <c r="B321" s="195"/>
      <c r="C321" s="196"/>
      <c r="D321" s="197" t="s">
        <v>72</v>
      </c>
      <c r="E321" s="198" t="s">
        <v>240</v>
      </c>
      <c r="F321" s="198" t="s">
        <v>495</v>
      </c>
      <c r="G321" s="196"/>
      <c r="H321" s="196"/>
      <c r="I321" s="199"/>
      <c r="J321" s="200">
        <f>BK321</f>
        <v>0</v>
      </c>
      <c r="K321" s="196"/>
      <c r="L321" s="201"/>
      <c r="M321" s="202"/>
      <c r="N321" s="203"/>
      <c r="O321" s="203"/>
      <c r="P321" s="204">
        <f>SUM(P322:P347)</f>
        <v>0</v>
      </c>
      <c r="Q321" s="203"/>
      <c r="R321" s="204">
        <f>SUM(R322:R347)</f>
        <v>211.56382968999998</v>
      </c>
      <c r="S321" s="203"/>
      <c r="T321" s="205">
        <f>SUM(T322:T347)</f>
        <v>2.9769999999999999</v>
      </c>
      <c r="AR321" s="206" t="s">
        <v>81</v>
      </c>
      <c r="AT321" s="207" t="s">
        <v>72</v>
      </c>
      <c r="AU321" s="207" t="s">
        <v>73</v>
      </c>
      <c r="AY321" s="206" t="s">
        <v>152</v>
      </c>
      <c r="BK321" s="208">
        <f>SUM(BK322:BK347)</f>
        <v>0</v>
      </c>
    </row>
    <row r="322" s="1" customFormat="1" ht="48" customHeight="1">
      <c r="B322" s="38"/>
      <c r="C322" s="211" t="s">
        <v>496</v>
      </c>
      <c r="D322" s="211" t="s">
        <v>155</v>
      </c>
      <c r="E322" s="212" t="s">
        <v>497</v>
      </c>
      <c r="F322" s="213" t="s">
        <v>498</v>
      </c>
      <c r="G322" s="214" t="s">
        <v>236</v>
      </c>
      <c r="H322" s="215">
        <v>1115.4269999999999</v>
      </c>
      <c r="I322" s="216"/>
      <c r="J322" s="217">
        <f>ROUND(I322*H322,2)</f>
        <v>0</v>
      </c>
      <c r="K322" s="213" t="s">
        <v>178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0.18906999999999999</v>
      </c>
      <c r="R322" s="227">
        <f>Q322*H322</f>
        <v>210.89378288999998</v>
      </c>
      <c r="S322" s="227">
        <v>0</v>
      </c>
      <c r="T322" s="228">
        <f>S322*H322</f>
        <v>0</v>
      </c>
      <c r="AR322" s="223" t="s">
        <v>151</v>
      </c>
      <c r="AT322" s="223" t="s">
        <v>155</v>
      </c>
      <c r="AU322" s="223" t="s">
        <v>81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499</v>
      </c>
    </row>
    <row r="323" s="1" customFormat="1">
      <c r="B323" s="38"/>
      <c r="C323" s="39"/>
      <c r="D323" s="229" t="s">
        <v>180</v>
      </c>
      <c r="E323" s="39"/>
      <c r="F323" s="230" t="s">
        <v>500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81</v>
      </c>
    </row>
    <row r="324" s="13" customFormat="1">
      <c r="B324" s="242"/>
      <c r="C324" s="243"/>
      <c r="D324" s="229" t="s">
        <v>182</v>
      </c>
      <c r="E324" s="244" t="s">
        <v>19</v>
      </c>
      <c r="F324" s="245" t="s">
        <v>501</v>
      </c>
      <c r="G324" s="243"/>
      <c r="H324" s="246">
        <v>1115.4269999999999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182</v>
      </c>
      <c r="AU324" s="252" t="s">
        <v>81</v>
      </c>
      <c r="AV324" s="13" t="s">
        <v>83</v>
      </c>
      <c r="AW324" s="13" t="s">
        <v>35</v>
      </c>
      <c r="AX324" s="13" t="s">
        <v>81</v>
      </c>
      <c r="AY324" s="252" t="s">
        <v>152</v>
      </c>
    </row>
    <row r="325" s="1" customFormat="1" ht="16.5" customHeight="1">
      <c r="B325" s="38"/>
      <c r="C325" s="211" t="s">
        <v>502</v>
      </c>
      <c r="D325" s="211" t="s">
        <v>155</v>
      </c>
      <c r="E325" s="212" t="s">
        <v>503</v>
      </c>
      <c r="F325" s="213" t="s">
        <v>504</v>
      </c>
      <c r="G325" s="214" t="s">
        <v>267</v>
      </c>
      <c r="H325" s="215">
        <v>1</v>
      </c>
      <c r="I325" s="216"/>
      <c r="J325" s="217">
        <f>ROUND(I325*H325,2)</f>
        <v>0</v>
      </c>
      <c r="K325" s="213" t="s">
        <v>19</v>
      </c>
      <c r="L325" s="43"/>
      <c r="M325" s="225" t="s">
        <v>19</v>
      </c>
      <c r="N325" s="226" t="s">
        <v>44</v>
      </c>
      <c r="O325" s="83"/>
      <c r="P325" s="227">
        <f>O325*H325</f>
        <v>0</v>
      </c>
      <c r="Q325" s="227">
        <v>0.0041599999999999996</v>
      </c>
      <c r="R325" s="227">
        <f>Q325*H325</f>
        <v>0.0041599999999999996</v>
      </c>
      <c r="S325" s="227">
        <v>2.9769999999999999</v>
      </c>
      <c r="T325" s="228">
        <f>S325*H325</f>
        <v>2.9769999999999999</v>
      </c>
      <c r="AR325" s="223" t="s">
        <v>151</v>
      </c>
      <c r="AT325" s="223" t="s">
        <v>155</v>
      </c>
      <c r="AU325" s="223" t="s">
        <v>81</v>
      </c>
      <c r="AY325" s="17" t="s">
        <v>152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151</v>
      </c>
      <c r="BM325" s="223" t="s">
        <v>505</v>
      </c>
    </row>
    <row r="326" s="1" customFormat="1">
      <c r="B326" s="38"/>
      <c r="C326" s="39"/>
      <c r="D326" s="229" t="s">
        <v>180</v>
      </c>
      <c r="E326" s="39"/>
      <c r="F326" s="230" t="s">
        <v>506</v>
      </c>
      <c r="G326" s="39"/>
      <c r="H326" s="39"/>
      <c r="I326" s="135"/>
      <c r="J326" s="39"/>
      <c r="K326" s="39"/>
      <c r="L326" s="43"/>
      <c r="M326" s="231"/>
      <c r="N326" s="83"/>
      <c r="O326" s="83"/>
      <c r="P326" s="83"/>
      <c r="Q326" s="83"/>
      <c r="R326" s="83"/>
      <c r="S326" s="83"/>
      <c r="T326" s="84"/>
      <c r="AT326" s="17" t="s">
        <v>180</v>
      </c>
      <c r="AU326" s="17" t="s">
        <v>81</v>
      </c>
    </row>
    <row r="327" s="12" customFormat="1">
      <c r="B327" s="232"/>
      <c r="C327" s="233"/>
      <c r="D327" s="229" t="s">
        <v>182</v>
      </c>
      <c r="E327" s="234" t="s">
        <v>19</v>
      </c>
      <c r="F327" s="235" t="s">
        <v>507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182</v>
      </c>
      <c r="AU327" s="241" t="s">
        <v>81</v>
      </c>
      <c r="AV327" s="12" t="s">
        <v>81</v>
      </c>
      <c r="AW327" s="12" t="s">
        <v>35</v>
      </c>
      <c r="AX327" s="12" t="s">
        <v>73</v>
      </c>
      <c r="AY327" s="241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81</v>
      </c>
      <c r="G328" s="243"/>
      <c r="H328" s="246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81</v>
      </c>
      <c r="AY328" s="252" t="s">
        <v>152</v>
      </c>
    </row>
    <row r="329" s="1" customFormat="1" ht="24" customHeight="1">
      <c r="B329" s="38"/>
      <c r="C329" s="211" t="s">
        <v>508</v>
      </c>
      <c r="D329" s="211" t="s">
        <v>155</v>
      </c>
      <c r="E329" s="212" t="s">
        <v>509</v>
      </c>
      <c r="F329" s="213" t="s">
        <v>510</v>
      </c>
      <c r="G329" s="214" t="s">
        <v>254</v>
      </c>
      <c r="H329" s="215">
        <v>1144.104</v>
      </c>
      <c r="I329" s="216"/>
      <c r="J329" s="217">
        <f>ROUND(I329*H329,2)</f>
        <v>0</v>
      </c>
      <c r="K329" s="213" t="s">
        <v>178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0.00044999999999999999</v>
      </c>
      <c r="R329" s="227">
        <f>Q329*H329</f>
        <v>0.51484680000000005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81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511</v>
      </c>
    </row>
    <row r="330" s="1" customFormat="1">
      <c r="B330" s="38"/>
      <c r="C330" s="39"/>
      <c r="D330" s="229" t="s">
        <v>180</v>
      </c>
      <c r="E330" s="39"/>
      <c r="F330" s="230" t="s">
        <v>512</v>
      </c>
      <c r="G330" s="39"/>
      <c r="H330" s="39"/>
      <c r="I330" s="135"/>
      <c r="J330" s="39"/>
      <c r="K330" s="39"/>
      <c r="L330" s="43"/>
      <c r="M330" s="231"/>
      <c r="N330" s="83"/>
      <c r="O330" s="83"/>
      <c r="P330" s="83"/>
      <c r="Q330" s="83"/>
      <c r="R330" s="83"/>
      <c r="S330" s="83"/>
      <c r="T330" s="84"/>
      <c r="AT330" s="17" t="s">
        <v>180</v>
      </c>
      <c r="AU330" s="17" t="s">
        <v>81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513</v>
      </c>
      <c r="G331" s="243"/>
      <c r="H331" s="246">
        <v>722.49800000000005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81</v>
      </c>
      <c r="AV331" s="13" t="s">
        <v>83</v>
      </c>
      <c r="AW331" s="13" t="s">
        <v>35</v>
      </c>
      <c r="AX331" s="13" t="s">
        <v>73</v>
      </c>
      <c r="AY331" s="252" t="s">
        <v>152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514</v>
      </c>
      <c r="G332" s="243"/>
      <c r="H332" s="246">
        <v>150.47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515</v>
      </c>
      <c r="G333" s="243"/>
      <c r="H333" s="246">
        <v>105.37600000000001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516</v>
      </c>
      <c r="G334" s="243"/>
      <c r="H334" s="246">
        <v>165.75999999999999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4" customFormat="1">
      <c r="B335" s="253"/>
      <c r="C335" s="254"/>
      <c r="D335" s="229" t="s">
        <v>182</v>
      </c>
      <c r="E335" s="255" t="s">
        <v>19</v>
      </c>
      <c r="F335" s="256" t="s">
        <v>189</v>
      </c>
      <c r="G335" s="254"/>
      <c r="H335" s="257">
        <v>1144.104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182</v>
      </c>
      <c r="AU335" s="263" t="s">
        <v>81</v>
      </c>
      <c r="AV335" s="14" t="s">
        <v>151</v>
      </c>
      <c r="AW335" s="14" t="s">
        <v>35</v>
      </c>
      <c r="AX335" s="14" t="s">
        <v>81</v>
      </c>
      <c r="AY335" s="263" t="s">
        <v>152</v>
      </c>
    </row>
    <row r="336" s="1" customFormat="1" ht="36" customHeight="1">
      <c r="B336" s="38"/>
      <c r="C336" s="211" t="s">
        <v>517</v>
      </c>
      <c r="D336" s="211" t="s">
        <v>155</v>
      </c>
      <c r="E336" s="212" t="s">
        <v>518</v>
      </c>
      <c r="F336" s="213" t="s">
        <v>519</v>
      </c>
      <c r="G336" s="214" t="s">
        <v>267</v>
      </c>
      <c r="H336" s="215">
        <v>14</v>
      </c>
      <c r="I336" s="216"/>
      <c r="J336" s="217">
        <f>ROUND(I336*H336,2)</f>
        <v>0</v>
      </c>
      <c r="K336" s="213" t="s">
        <v>19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0.0047200000000000002</v>
      </c>
      <c r="R336" s="227">
        <f>Q336*H336</f>
        <v>0.06608</v>
      </c>
      <c r="S336" s="227">
        <v>0</v>
      </c>
      <c r="T336" s="228">
        <f>S336*H336</f>
        <v>0</v>
      </c>
      <c r="AR336" s="223" t="s">
        <v>151</v>
      </c>
      <c r="AT336" s="223" t="s">
        <v>155</v>
      </c>
      <c r="AU336" s="223" t="s">
        <v>81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520</v>
      </c>
    </row>
    <row r="337" s="1" customFormat="1">
      <c r="B337" s="38"/>
      <c r="C337" s="39"/>
      <c r="D337" s="229" t="s">
        <v>180</v>
      </c>
      <c r="E337" s="39"/>
      <c r="F337" s="230" t="s">
        <v>521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81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522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81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523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524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525</v>
      </c>
      <c r="G341" s="243"/>
      <c r="H341" s="246">
        <v>14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81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36" customHeight="1">
      <c r="B342" s="38"/>
      <c r="C342" s="211" t="s">
        <v>526</v>
      </c>
      <c r="D342" s="211" t="s">
        <v>155</v>
      </c>
      <c r="E342" s="212" t="s">
        <v>527</v>
      </c>
      <c r="F342" s="213" t="s">
        <v>528</v>
      </c>
      <c r="G342" s="214" t="s">
        <v>267</v>
      </c>
      <c r="H342" s="215">
        <v>18</v>
      </c>
      <c r="I342" s="216"/>
      <c r="J342" s="217">
        <f>ROUND(I342*H342,2)</f>
        <v>0</v>
      </c>
      <c r="K342" s="213" t="s">
        <v>19</v>
      </c>
      <c r="L342" s="43"/>
      <c r="M342" s="225" t="s">
        <v>19</v>
      </c>
      <c r="N342" s="226" t="s">
        <v>44</v>
      </c>
      <c r="O342" s="83"/>
      <c r="P342" s="227">
        <f>O342*H342</f>
        <v>0</v>
      </c>
      <c r="Q342" s="227">
        <v>0.0047200000000000002</v>
      </c>
      <c r="R342" s="227">
        <f>Q342*H342</f>
        <v>0.084960000000000008</v>
      </c>
      <c r="S342" s="227">
        <v>0</v>
      </c>
      <c r="T342" s="228">
        <f>S342*H342</f>
        <v>0</v>
      </c>
      <c r="AR342" s="223" t="s">
        <v>151</v>
      </c>
      <c r="AT342" s="223" t="s">
        <v>155</v>
      </c>
      <c r="AU342" s="223" t="s">
        <v>81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529</v>
      </c>
    </row>
    <row r="343" s="1" customFormat="1">
      <c r="B343" s="38"/>
      <c r="C343" s="39"/>
      <c r="D343" s="229" t="s">
        <v>180</v>
      </c>
      <c r="E343" s="39"/>
      <c r="F343" s="230" t="s">
        <v>521</v>
      </c>
      <c r="G343" s="39"/>
      <c r="H343" s="39"/>
      <c r="I343" s="135"/>
      <c r="J343" s="39"/>
      <c r="K343" s="39"/>
      <c r="L343" s="43"/>
      <c r="M343" s="231"/>
      <c r="N343" s="83"/>
      <c r="O343" s="83"/>
      <c r="P343" s="83"/>
      <c r="Q343" s="83"/>
      <c r="R343" s="83"/>
      <c r="S343" s="83"/>
      <c r="T343" s="84"/>
      <c r="AT343" s="17" t="s">
        <v>180</v>
      </c>
      <c r="AU343" s="17" t="s">
        <v>81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530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81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294</v>
      </c>
      <c r="G345" s="243"/>
      <c r="H345" s="246">
        <v>18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81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24" customHeight="1">
      <c r="B346" s="38"/>
      <c r="C346" s="211" t="s">
        <v>490</v>
      </c>
      <c r="D346" s="211" t="s">
        <v>155</v>
      </c>
      <c r="E346" s="212" t="s">
        <v>531</v>
      </c>
      <c r="F346" s="213" t="s">
        <v>532</v>
      </c>
      <c r="G346" s="214" t="s">
        <v>254</v>
      </c>
      <c r="H346" s="215">
        <v>541.86000000000001</v>
      </c>
      <c r="I346" s="216"/>
      <c r="J346" s="217">
        <f>ROUND(I346*H346,2)</f>
        <v>0</v>
      </c>
      <c r="K346" s="213" t="s">
        <v>19</v>
      </c>
      <c r="L346" s="43"/>
      <c r="M346" s="225" t="s">
        <v>19</v>
      </c>
      <c r="N346" s="226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151</v>
      </c>
      <c r="AT346" s="223" t="s">
        <v>155</v>
      </c>
      <c r="AU346" s="223" t="s">
        <v>81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533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534</v>
      </c>
      <c r="G347" s="243"/>
      <c r="H347" s="246">
        <v>541.86000000000001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1" customFormat="1" ht="25.92" customHeight="1">
      <c r="B348" s="195"/>
      <c r="C348" s="196"/>
      <c r="D348" s="197" t="s">
        <v>72</v>
      </c>
      <c r="E348" s="198" t="s">
        <v>535</v>
      </c>
      <c r="F348" s="198" t="s">
        <v>536</v>
      </c>
      <c r="G348" s="196"/>
      <c r="H348" s="196"/>
      <c r="I348" s="199"/>
      <c r="J348" s="200">
        <f>BK348</f>
        <v>0</v>
      </c>
      <c r="K348" s="196"/>
      <c r="L348" s="201"/>
      <c r="M348" s="202"/>
      <c r="N348" s="203"/>
      <c r="O348" s="203"/>
      <c r="P348" s="204">
        <f>SUM(P349:P350)</f>
        <v>0</v>
      </c>
      <c r="Q348" s="203"/>
      <c r="R348" s="204">
        <f>SUM(R349:R350)</f>
        <v>0</v>
      </c>
      <c r="S348" s="203"/>
      <c r="T348" s="205">
        <f>SUM(T349:T350)</f>
        <v>0</v>
      </c>
      <c r="AR348" s="206" t="s">
        <v>81</v>
      </c>
      <c r="AT348" s="207" t="s">
        <v>72</v>
      </c>
      <c r="AU348" s="207" t="s">
        <v>73</v>
      </c>
      <c r="AY348" s="206" t="s">
        <v>152</v>
      </c>
      <c r="BK348" s="208">
        <f>SUM(BK349:BK350)</f>
        <v>0</v>
      </c>
    </row>
    <row r="349" s="1" customFormat="1" ht="36" customHeight="1">
      <c r="B349" s="38"/>
      <c r="C349" s="211" t="s">
        <v>537</v>
      </c>
      <c r="D349" s="211" t="s">
        <v>155</v>
      </c>
      <c r="E349" s="212" t="s">
        <v>538</v>
      </c>
      <c r="F349" s="213" t="s">
        <v>539</v>
      </c>
      <c r="G349" s="214" t="s">
        <v>223</v>
      </c>
      <c r="H349" s="215">
        <v>2117.9679999999998</v>
      </c>
      <c r="I349" s="216"/>
      <c r="J349" s="217">
        <f>ROUND(I349*H349,2)</f>
        <v>0</v>
      </c>
      <c r="K349" s="213" t="s">
        <v>178</v>
      </c>
      <c r="L349" s="43"/>
      <c r="M349" s="225" t="s">
        <v>19</v>
      </c>
      <c r="N349" s="226" t="s">
        <v>44</v>
      </c>
      <c r="O349" s="83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223" t="s">
        <v>151</v>
      </c>
      <c r="AT349" s="223" t="s">
        <v>155</v>
      </c>
      <c r="AU349" s="223" t="s">
        <v>81</v>
      </c>
      <c r="AY349" s="17" t="s">
        <v>152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151</v>
      </c>
      <c r="BM349" s="223" t="s">
        <v>540</v>
      </c>
    </row>
    <row r="350" s="1" customFormat="1">
      <c r="B350" s="38"/>
      <c r="C350" s="39"/>
      <c r="D350" s="229" t="s">
        <v>180</v>
      </c>
      <c r="E350" s="39"/>
      <c r="F350" s="230" t="s">
        <v>541</v>
      </c>
      <c r="G350" s="39"/>
      <c r="H350" s="39"/>
      <c r="I350" s="135"/>
      <c r="J350" s="39"/>
      <c r="K350" s="39"/>
      <c r="L350" s="43"/>
      <c r="M350" s="231"/>
      <c r="N350" s="83"/>
      <c r="O350" s="83"/>
      <c r="P350" s="83"/>
      <c r="Q350" s="83"/>
      <c r="R350" s="83"/>
      <c r="S350" s="83"/>
      <c r="T350" s="84"/>
      <c r="AT350" s="17" t="s">
        <v>180</v>
      </c>
      <c r="AU350" s="17" t="s">
        <v>81</v>
      </c>
    </row>
    <row r="351" s="11" customFormat="1" ht="25.92" customHeight="1">
      <c r="B351" s="195"/>
      <c r="C351" s="196"/>
      <c r="D351" s="197" t="s">
        <v>72</v>
      </c>
      <c r="E351" s="198" t="s">
        <v>542</v>
      </c>
      <c r="F351" s="198" t="s">
        <v>543</v>
      </c>
      <c r="G351" s="196"/>
      <c r="H351" s="196"/>
      <c r="I351" s="199"/>
      <c r="J351" s="200">
        <f>BK351</f>
        <v>0</v>
      </c>
      <c r="K351" s="196"/>
      <c r="L351" s="201"/>
      <c r="M351" s="202"/>
      <c r="N351" s="203"/>
      <c r="O351" s="203"/>
      <c r="P351" s="204">
        <f>P352+P364+P376+P393</f>
        <v>0</v>
      </c>
      <c r="Q351" s="203"/>
      <c r="R351" s="204">
        <f>R352+R364+R376+R393</f>
        <v>16.080138000000002</v>
      </c>
      <c r="S351" s="203"/>
      <c r="T351" s="205">
        <f>T352+T364+T376+T393</f>
        <v>93.599999999999994</v>
      </c>
      <c r="AR351" s="206" t="s">
        <v>81</v>
      </c>
      <c r="AT351" s="207" t="s">
        <v>72</v>
      </c>
      <c r="AU351" s="207" t="s">
        <v>73</v>
      </c>
      <c r="AY351" s="206" t="s">
        <v>152</v>
      </c>
      <c r="BK351" s="208">
        <f>BK352+BK364+BK376+BK393</f>
        <v>0</v>
      </c>
    </row>
    <row r="352" s="11" customFormat="1" ht="22.8" customHeight="1">
      <c r="B352" s="195"/>
      <c r="C352" s="196"/>
      <c r="D352" s="197" t="s">
        <v>72</v>
      </c>
      <c r="E352" s="209" t="s">
        <v>83</v>
      </c>
      <c r="F352" s="209" t="s">
        <v>544</v>
      </c>
      <c r="G352" s="196"/>
      <c r="H352" s="196"/>
      <c r="I352" s="199"/>
      <c r="J352" s="210">
        <f>BK352</f>
        <v>0</v>
      </c>
      <c r="K352" s="196"/>
      <c r="L352" s="201"/>
      <c r="M352" s="202"/>
      <c r="N352" s="203"/>
      <c r="O352" s="203"/>
      <c r="P352" s="204">
        <f>SUM(P353:P363)</f>
        <v>0</v>
      </c>
      <c r="Q352" s="203"/>
      <c r="R352" s="204">
        <f>SUM(R353:R363)</f>
        <v>15.829530000000002</v>
      </c>
      <c r="S352" s="203"/>
      <c r="T352" s="205">
        <f>SUM(T353:T363)</f>
        <v>0</v>
      </c>
      <c r="AR352" s="206" t="s">
        <v>81</v>
      </c>
      <c r="AT352" s="207" t="s">
        <v>72</v>
      </c>
      <c r="AU352" s="207" t="s">
        <v>81</v>
      </c>
      <c r="AY352" s="206" t="s">
        <v>152</v>
      </c>
      <c r="BK352" s="208">
        <f>SUM(BK353:BK363)</f>
        <v>0</v>
      </c>
    </row>
    <row r="353" s="1" customFormat="1" ht="60" customHeight="1">
      <c r="B353" s="38"/>
      <c r="C353" s="211" t="s">
        <v>545</v>
      </c>
      <c r="D353" s="211" t="s">
        <v>155</v>
      </c>
      <c r="E353" s="212" t="s">
        <v>546</v>
      </c>
      <c r="F353" s="213" t="s">
        <v>547</v>
      </c>
      <c r="G353" s="214" t="s">
        <v>254</v>
      </c>
      <c r="H353" s="215">
        <v>63</v>
      </c>
      <c r="I353" s="216"/>
      <c r="J353" s="217">
        <f>ROUND(I353*H353,2)</f>
        <v>0</v>
      </c>
      <c r="K353" s="213" t="s">
        <v>178</v>
      </c>
      <c r="L353" s="43"/>
      <c r="M353" s="225" t="s">
        <v>19</v>
      </c>
      <c r="N353" s="226" t="s">
        <v>44</v>
      </c>
      <c r="O353" s="83"/>
      <c r="P353" s="227">
        <f>O353*H353</f>
        <v>0</v>
      </c>
      <c r="Q353" s="227">
        <v>0.23058000000000001</v>
      </c>
      <c r="R353" s="227">
        <f>Q353*H353</f>
        <v>14.526540000000001</v>
      </c>
      <c r="S353" s="227">
        <v>0</v>
      </c>
      <c r="T353" s="228">
        <f>S353*H353</f>
        <v>0</v>
      </c>
      <c r="AR353" s="223" t="s">
        <v>151</v>
      </c>
      <c r="AT353" s="223" t="s">
        <v>155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548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549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550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551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552</v>
      </c>
      <c r="G357" s="243"/>
      <c r="H357" s="246">
        <v>63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83</v>
      </c>
      <c r="AV357" s="13" t="s">
        <v>83</v>
      </c>
      <c r="AW357" s="13" t="s">
        <v>35</v>
      </c>
      <c r="AX357" s="13" t="s">
        <v>81</v>
      </c>
      <c r="AY357" s="252" t="s">
        <v>152</v>
      </c>
    </row>
    <row r="358" s="1" customFormat="1" ht="16.5" customHeight="1">
      <c r="B358" s="38"/>
      <c r="C358" s="211" t="s">
        <v>553</v>
      </c>
      <c r="D358" s="211" t="s">
        <v>155</v>
      </c>
      <c r="E358" s="212" t="s">
        <v>554</v>
      </c>
      <c r="F358" s="213" t="s">
        <v>555</v>
      </c>
      <c r="G358" s="214" t="s">
        <v>254</v>
      </c>
      <c r="H358" s="215">
        <v>63</v>
      </c>
      <c r="I358" s="216"/>
      <c r="J358" s="217">
        <f>ROUND(I358*H358,2)</f>
        <v>0</v>
      </c>
      <c r="K358" s="213" t="s">
        <v>178</v>
      </c>
      <c r="L358" s="43"/>
      <c r="M358" s="225" t="s">
        <v>19</v>
      </c>
      <c r="N358" s="226" t="s">
        <v>44</v>
      </c>
      <c r="O358" s="83"/>
      <c r="P358" s="227">
        <f>O358*H358</f>
        <v>0</v>
      </c>
      <c r="Q358" s="227">
        <v>0.00016000000000000001</v>
      </c>
      <c r="R358" s="227">
        <f>Q358*H358</f>
        <v>0.01008</v>
      </c>
      <c r="S358" s="227">
        <v>0</v>
      </c>
      <c r="T358" s="228">
        <f>S358*H358</f>
        <v>0</v>
      </c>
      <c r="AR358" s="223" t="s">
        <v>151</v>
      </c>
      <c r="AT358" s="223" t="s">
        <v>155</v>
      </c>
      <c r="AU358" s="223" t="s">
        <v>83</v>
      </c>
      <c r="AY358" s="17" t="s">
        <v>152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151</v>
      </c>
      <c r="BM358" s="223" t="s">
        <v>556</v>
      </c>
    </row>
    <row r="359" s="1" customFormat="1">
      <c r="B359" s="38"/>
      <c r="C359" s="39"/>
      <c r="D359" s="229" t="s">
        <v>180</v>
      </c>
      <c r="E359" s="39"/>
      <c r="F359" s="230" t="s">
        <v>557</v>
      </c>
      <c r="G359" s="39"/>
      <c r="H359" s="39"/>
      <c r="I359" s="135"/>
      <c r="J359" s="39"/>
      <c r="K359" s="39"/>
      <c r="L359" s="43"/>
      <c r="M359" s="231"/>
      <c r="N359" s="83"/>
      <c r="O359" s="83"/>
      <c r="P359" s="83"/>
      <c r="Q359" s="83"/>
      <c r="R359" s="83"/>
      <c r="S359" s="83"/>
      <c r="T359" s="84"/>
      <c r="AT359" s="17" t="s">
        <v>180</v>
      </c>
      <c r="AU359" s="17" t="s">
        <v>83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559</v>
      </c>
      <c r="F360" s="213" t="s">
        <v>560</v>
      </c>
      <c r="G360" s="214" t="s">
        <v>267</v>
      </c>
      <c r="H360" s="215">
        <v>1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1.29291</v>
      </c>
      <c r="R360" s="227">
        <f>Q360*H360</f>
        <v>1.29291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561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562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563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81</v>
      </c>
      <c r="G363" s="243"/>
      <c r="H363" s="246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81</v>
      </c>
      <c r="AY363" s="252" t="s">
        <v>152</v>
      </c>
    </row>
    <row r="364" s="11" customFormat="1" ht="22.8" customHeight="1">
      <c r="B364" s="195"/>
      <c r="C364" s="196"/>
      <c r="D364" s="197" t="s">
        <v>72</v>
      </c>
      <c r="E364" s="209" t="s">
        <v>196</v>
      </c>
      <c r="F364" s="209" t="s">
        <v>564</v>
      </c>
      <c r="G364" s="196"/>
      <c r="H364" s="196"/>
      <c r="I364" s="199"/>
      <c r="J364" s="210">
        <f>BK364</f>
        <v>0</v>
      </c>
      <c r="K364" s="196"/>
      <c r="L364" s="201"/>
      <c r="M364" s="202"/>
      <c r="N364" s="203"/>
      <c r="O364" s="203"/>
      <c r="P364" s="204">
        <f>SUM(P365:P375)</f>
        <v>0</v>
      </c>
      <c r="Q364" s="203"/>
      <c r="R364" s="204">
        <f>SUM(R365:R375)</f>
        <v>0.0064200000000000004</v>
      </c>
      <c r="S364" s="203"/>
      <c r="T364" s="205">
        <f>SUM(T365:T375)</f>
        <v>93.599999999999994</v>
      </c>
      <c r="AR364" s="206" t="s">
        <v>81</v>
      </c>
      <c r="AT364" s="207" t="s">
        <v>72</v>
      </c>
      <c r="AU364" s="207" t="s">
        <v>81</v>
      </c>
      <c r="AY364" s="206" t="s">
        <v>152</v>
      </c>
      <c r="BK364" s="208">
        <f>SUM(BK365:BK375)</f>
        <v>0</v>
      </c>
    </row>
    <row r="365" s="1" customFormat="1" ht="24" customHeight="1">
      <c r="B365" s="38"/>
      <c r="C365" s="211" t="s">
        <v>565</v>
      </c>
      <c r="D365" s="211" t="s">
        <v>155</v>
      </c>
      <c r="E365" s="212" t="s">
        <v>566</v>
      </c>
      <c r="F365" s="213" t="s">
        <v>567</v>
      </c>
      <c r="G365" s="214" t="s">
        <v>254</v>
      </c>
      <c r="H365" s="215">
        <v>48</v>
      </c>
      <c r="I365" s="216"/>
      <c r="J365" s="217">
        <f>ROUND(I365*H365,2)</f>
        <v>0</v>
      </c>
      <c r="K365" s="213" t="s">
        <v>19</v>
      </c>
      <c r="L365" s="43"/>
      <c r="M365" s="225" t="s">
        <v>19</v>
      </c>
      <c r="N365" s="226" t="s">
        <v>44</v>
      </c>
      <c r="O365" s="83"/>
      <c r="P365" s="227">
        <f>O365*H365</f>
        <v>0</v>
      </c>
      <c r="Q365" s="227">
        <v>0</v>
      </c>
      <c r="R365" s="227">
        <f>Q365*H365</f>
        <v>0</v>
      </c>
      <c r="S365" s="227">
        <v>1.95</v>
      </c>
      <c r="T365" s="228">
        <f>S365*H365</f>
        <v>93.599999999999994</v>
      </c>
      <c r="AR365" s="223" t="s">
        <v>151</v>
      </c>
      <c r="AT365" s="223" t="s">
        <v>155</v>
      </c>
      <c r="AU365" s="223" t="s">
        <v>83</v>
      </c>
      <c r="AY365" s="17" t="s">
        <v>152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151</v>
      </c>
      <c r="BM365" s="223" t="s">
        <v>568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569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490</v>
      </c>
      <c r="G367" s="243"/>
      <c r="H367" s="246">
        <v>48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81</v>
      </c>
      <c r="AY367" s="252" t="s">
        <v>152</v>
      </c>
    </row>
    <row r="368" s="1" customFormat="1" ht="24" customHeight="1">
      <c r="B368" s="38"/>
      <c r="C368" s="211" t="s">
        <v>570</v>
      </c>
      <c r="D368" s="211" t="s">
        <v>155</v>
      </c>
      <c r="E368" s="212" t="s">
        <v>571</v>
      </c>
      <c r="F368" s="213" t="s">
        <v>572</v>
      </c>
      <c r="G368" s="214" t="s">
        <v>254</v>
      </c>
      <c r="H368" s="215">
        <v>6</v>
      </c>
      <c r="I368" s="216"/>
      <c r="J368" s="217">
        <f>ROUND(I368*H368,2)</f>
        <v>0</v>
      </c>
      <c r="K368" s="213" t="s">
        <v>178</v>
      </c>
      <c r="L368" s="43"/>
      <c r="M368" s="225" t="s">
        <v>19</v>
      </c>
      <c r="N368" s="226" t="s">
        <v>44</v>
      </c>
      <c r="O368" s="83"/>
      <c r="P368" s="227">
        <f>O368*H368</f>
        <v>0</v>
      </c>
      <c r="Q368" s="227">
        <v>0.00107</v>
      </c>
      <c r="R368" s="227">
        <f>Q368*H368</f>
        <v>0.0064200000000000004</v>
      </c>
      <c r="S368" s="227">
        <v>0</v>
      </c>
      <c r="T368" s="228">
        <f>S368*H368</f>
        <v>0</v>
      </c>
      <c r="AR368" s="223" t="s">
        <v>151</v>
      </c>
      <c r="AT368" s="223" t="s">
        <v>155</v>
      </c>
      <c r="AU368" s="223" t="s">
        <v>83</v>
      </c>
      <c r="AY368" s="17" t="s">
        <v>152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151</v>
      </c>
      <c r="BM368" s="223" t="s">
        <v>573</v>
      </c>
    </row>
    <row r="369" s="12" customFormat="1">
      <c r="B369" s="232"/>
      <c r="C369" s="233"/>
      <c r="D369" s="229" t="s">
        <v>182</v>
      </c>
      <c r="E369" s="234" t="s">
        <v>19</v>
      </c>
      <c r="F369" s="235" t="s">
        <v>574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182</v>
      </c>
      <c r="AU369" s="241" t="s">
        <v>83</v>
      </c>
      <c r="AV369" s="12" t="s">
        <v>81</v>
      </c>
      <c r="AW369" s="12" t="s">
        <v>35</v>
      </c>
      <c r="AX369" s="12" t="s">
        <v>73</v>
      </c>
      <c r="AY369" s="241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575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576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577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578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579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3" customFormat="1">
      <c r="B375" s="242"/>
      <c r="C375" s="243"/>
      <c r="D375" s="229" t="s">
        <v>182</v>
      </c>
      <c r="E375" s="244" t="s">
        <v>19</v>
      </c>
      <c r="F375" s="245" t="s">
        <v>220</v>
      </c>
      <c r="G375" s="243"/>
      <c r="H375" s="246">
        <v>6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182</v>
      </c>
      <c r="AU375" s="252" t="s">
        <v>83</v>
      </c>
      <c r="AV375" s="13" t="s">
        <v>83</v>
      </c>
      <c r="AW375" s="13" t="s">
        <v>35</v>
      </c>
      <c r="AX375" s="13" t="s">
        <v>81</v>
      </c>
      <c r="AY375" s="252" t="s">
        <v>152</v>
      </c>
    </row>
    <row r="376" s="11" customFormat="1" ht="22.8" customHeight="1">
      <c r="B376" s="195"/>
      <c r="C376" s="196"/>
      <c r="D376" s="197" t="s">
        <v>72</v>
      </c>
      <c r="E376" s="209" t="s">
        <v>151</v>
      </c>
      <c r="F376" s="209" t="s">
        <v>580</v>
      </c>
      <c r="G376" s="196"/>
      <c r="H376" s="196"/>
      <c r="I376" s="199"/>
      <c r="J376" s="210">
        <f>BK376</f>
        <v>0</v>
      </c>
      <c r="K376" s="196"/>
      <c r="L376" s="201"/>
      <c r="M376" s="202"/>
      <c r="N376" s="203"/>
      <c r="O376" s="203"/>
      <c r="P376" s="204">
        <f>SUM(P377:P392)</f>
        <v>0</v>
      </c>
      <c r="Q376" s="203"/>
      <c r="R376" s="204">
        <f>SUM(R377:R392)</f>
        <v>0.24418799999999999</v>
      </c>
      <c r="S376" s="203"/>
      <c r="T376" s="205">
        <f>SUM(T377:T392)</f>
        <v>0</v>
      </c>
      <c r="AR376" s="206" t="s">
        <v>81</v>
      </c>
      <c r="AT376" s="207" t="s">
        <v>72</v>
      </c>
      <c r="AU376" s="207" t="s">
        <v>81</v>
      </c>
      <c r="AY376" s="206" t="s">
        <v>152</v>
      </c>
      <c r="BK376" s="208">
        <f>SUM(BK377:BK392)</f>
        <v>0</v>
      </c>
    </row>
    <row r="377" s="1" customFormat="1" ht="36" customHeight="1">
      <c r="B377" s="38"/>
      <c r="C377" s="211" t="s">
        <v>581</v>
      </c>
      <c r="D377" s="211" t="s">
        <v>155</v>
      </c>
      <c r="E377" s="212" t="s">
        <v>582</v>
      </c>
      <c r="F377" s="213" t="s">
        <v>583</v>
      </c>
      <c r="G377" s="214" t="s">
        <v>177</v>
      </c>
      <c r="H377" s="215">
        <v>3.2130000000000001</v>
      </c>
      <c r="I377" s="216"/>
      <c r="J377" s="217">
        <f>ROUND(I377*H377,2)</f>
        <v>0</v>
      </c>
      <c r="K377" s="213" t="s">
        <v>178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223" t="s">
        <v>151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151</v>
      </c>
      <c r="BM377" s="223" t="s">
        <v>584</v>
      </c>
    </row>
    <row r="378" s="1" customFormat="1">
      <c r="B378" s="38"/>
      <c r="C378" s="39"/>
      <c r="D378" s="229" t="s">
        <v>180</v>
      </c>
      <c r="E378" s="39"/>
      <c r="F378" s="230" t="s">
        <v>585</v>
      </c>
      <c r="G378" s="39"/>
      <c r="H378" s="39"/>
      <c r="I378" s="135"/>
      <c r="J378" s="39"/>
      <c r="K378" s="39"/>
      <c r="L378" s="43"/>
      <c r="M378" s="231"/>
      <c r="N378" s="83"/>
      <c r="O378" s="83"/>
      <c r="P378" s="83"/>
      <c r="Q378" s="83"/>
      <c r="R378" s="83"/>
      <c r="S378" s="83"/>
      <c r="T378" s="84"/>
      <c r="AT378" s="17" t="s">
        <v>180</v>
      </c>
      <c r="AU378" s="17" t="s">
        <v>83</v>
      </c>
    </row>
    <row r="379" s="12" customFormat="1">
      <c r="B379" s="232"/>
      <c r="C379" s="233"/>
      <c r="D379" s="229" t="s">
        <v>182</v>
      </c>
      <c r="E379" s="234" t="s">
        <v>19</v>
      </c>
      <c r="F379" s="235" t="s">
        <v>586</v>
      </c>
      <c r="G379" s="233"/>
      <c r="H379" s="234" t="s">
        <v>19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182</v>
      </c>
      <c r="AU379" s="241" t="s">
        <v>83</v>
      </c>
      <c r="AV379" s="12" t="s">
        <v>81</v>
      </c>
      <c r="AW379" s="12" t="s">
        <v>35</v>
      </c>
      <c r="AX379" s="12" t="s">
        <v>73</v>
      </c>
      <c r="AY379" s="241" t="s">
        <v>152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476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587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588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589</v>
      </c>
      <c r="G383" s="243"/>
      <c r="H383" s="246">
        <v>3.2130000000000001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48" customHeight="1">
      <c r="B384" s="38"/>
      <c r="C384" s="211" t="s">
        <v>590</v>
      </c>
      <c r="D384" s="211" t="s">
        <v>155</v>
      </c>
      <c r="E384" s="212" t="s">
        <v>591</v>
      </c>
      <c r="F384" s="213" t="s">
        <v>592</v>
      </c>
      <c r="G384" s="214" t="s">
        <v>236</v>
      </c>
      <c r="H384" s="215">
        <v>252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0.00021000000000000001</v>
      </c>
      <c r="R384" s="227">
        <f>Q384*H384</f>
        <v>0.052920000000000002</v>
      </c>
      <c r="S384" s="227">
        <v>0</v>
      </c>
      <c r="T384" s="228">
        <f>S384*H384</f>
        <v>0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593</v>
      </c>
    </row>
    <row r="385" s="1" customFormat="1">
      <c r="B385" s="38"/>
      <c r="C385" s="39"/>
      <c r="D385" s="229" t="s">
        <v>180</v>
      </c>
      <c r="E385" s="39"/>
      <c r="F385" s="230" t="s">
        <v>594</v>
      </c>
      <c r="G385" s="39"/>
      <c r="H385" s="39"/>
      <c r="I385" s="135"/>
      <c r="J385" s="39"/>
      <c r="K385" s="39"/>
      <c r="L385" s="43"/>
      <c r="M385" s="231"/>
      <c r="N385" s="83"/>
      <c r="O385" s="83"/>
      <c r="P385" s="83"/>
      <c r="Q385" s="83"/>
      <c r="R385" s="83"/>
      <c r="S385" s="83"/>
      <c r="T385" s="84"/>
      <c r="AT385" s="17" t="s">
        <v>180</v>
      </c>
      <c r="AU385" s="17" t="s">
        <v>83</v>
      </c>
    </row>
    <row r="386" s="13" customFormat="1">
      <c r="B386" s="242"/>
      <c r="C386" s="243"/>
      <c r="D386" s="229" t="s">
        <v>182</v>
      </c>
      <c r="E386" s="244" t="s">
        <v>19</v>
      </c>
      <c r="F386" s="245" t="s">
        <v>595</v>
      </c>
      <c r="G386" s="243"/>
      <c r="H386" s="246">
        <v>252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182</v>
      </c>
      <c r="AU386" s="252" t="s">
        <v>83</v>
      </c>
      <c r="AV386" s="13" t="s">
        <v>83</v>
      </c>
      <c r="AW386" s="13" t="s">
        <v>35</v>
      </c>
      <c r="AX386" s="13" t="s">
        <v>81</v>
      </c>
      <c r="AY386" s="252" t="s">
        <v>152</v>
      </c>
    </row>
    <row r="387" s="1" customFormat="1" ht="16.5" customHeight="1">
      <c r="B387" s="38"/>
      <c r="C387" s="264" t="s">
        <v>596</v>
      </c>
      <c r="D387" s="264" t="s">
        <v>323</v>
      </c>
      <c r="E387" s="265" t="s">
        <v>597</v>
      </c>
      <c r="F387" s="266" t="s">
        <v>598</v>
      </c>
      <c r="G387" s="267" t="s">
        <v>236</v>
      </c>
      <c r="H387" s="268">
        <v>289.80000000000001</v>
      </c>
      <c r="I387" s="269"/>
      <c r="J387" s="270">
        <f>ROUND(I387*H387,2)</f>
        <v>0</v>
      </c>
      <c r="K387" s="266" t="s">
        <v>178</v>
      </c>
      <c r="L387" s="271"/>
      <c r="M387" s="272" t="s">
        <v>19</v>
      </c>
      <c r="N387" s="273" t="s">
        <v>44</v>
      </c>
      <c r="O387" s="83"/>
      <c r="P387" s="227">
        <f>O387*H387</f>
        <v>0</v>
      </c>
      <c r="Q387" s="227">
        <v>0.00066</v>
      </c>
      <c r="R387" s="227">
        <f>Q387*H387</f>
        <v>0.19126799999999999</v>
      </c>
      <c r="S387" s="227">
        <v>0</v>
      </c>
      <c r="T387" s="228">
        <f>S387*H387</f>
        <v>0</v>
      </c>
      <c r="AR387" s="223" t="s">
        <v>233</v>
      </c>
      <c r="AT387" s="223" t="s">
        <v>323</v>
      </c>
      <c r="AU387" s="223" t="s">
        <v>83</v>
      </c>
      <c r="AY387" s="17" t="s">
        <v>152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151</v>
      </c>
      <c r="BM387" s="223" t="s">
        <v>599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600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601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602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603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604</v>
      </c>
      <c r="G392" s="243"/>
      <c r="H392" s="246">
        <v>289.80000000000001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1" customFormat="1" ht="22.8" customHeight="1">
      <c r="B393" s="195"/>
      <c r="C393" s="196"/>
      <c r="D393" s="197" t="s">
        <v>72</v>
      </c>
      <c r="E393" s="209" t="s">
        <v>605</v>
      </c>
      <c r="F393" s="209" t="s">
        <v>606</v>
      </c>
      <c r="G393" s="196"/>
      <c r="H393" s="196"/>
      <c r="I393" s="199"/>
      <c r="J393" s="210">
        <f>BK393</f>
        <v>0</v>
      </c>
      <c r="K393" s="196"/>
      <c r="L393" s="201"/>
      <c r="M393" s="202"/>
      <c r="N393" s="203"/>
      <c r="O393" s="203"/>
      <c r="P393" s="204">
        <f>SUM(P394:P428)</f>
        <v>0</v>
      </c>
      <c r="Q393" s="203"/>
      <c r="R393" s="204">
        <f>SUM(R394:R428)</f>
        <v>0</v>
      </c>
      <c r="S393" s="203"/>
      <c r="T393" s="205">
        <f>SUM(T394:T428)</f>
        <v>0</v>
      </c>
      <c r="AR393" s="206" t="s">
        <v>81</v>
      </c>
      <c r="AT393" s="207" t="s">
        <v>72</v>
      </c>
      <c r="AU393" s="207" t="s">
        <v>81</v>
      </c>
      <c r="AY393" s="206" t="s">
        <v>152</v>
      </c>
      <c r="BK393" s="208">
        <f>SUM(BK394:BK428)</f>
        <v>0</v>
      </c>
    </row>
    <row r="394" s="1" customFormat="1" ht="36" customHeight="1">
      <c r="B394" s="38"/>
      <c r="C394" s="211" t="s">
        <v>607</v>
      </c>
      <c r="D394" s="211" t="s">
        <v>155</v>
      </c>
      <c r="E394" s="212" t="s">
        <v>608</v>
      </c>
      <c r="F394" s="213" t="s">
        <v>609</v>
      </c>
      <c r="G394" s="214" t="s">
        <v>223</v>
      </c>
      <c r="H394" s="215">
        <v>72.402000000000001</v>
      </c>
      <c r="I394" s="216"/>
      <c r="J394" s="217">
        <f>ROUND(I394*H394,2)</f>
        <v>0</v>
      </c>
      <c r="K394" s="213" t="s">
        <v>178</v>
      </c>
      <c r="L394" s="43"/>
      <c r="M394" s="225" t="s">
        <v>19</v>
      </c>
      <c r="N394" s="226" t="s">
        <v>44</v>
      </c>
      <c r="O394" s="83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223" t="s">
        <v>151</v>
      </c>
      <c r="AT394" s="223" t="s">
        <v>155</v>
      </c>
      <c r="AU394" s="223" t="s">
        <v>83</v>
      </c>
      <c r="AY394" s="17" t="s">
        <v>152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151</v>
      </c>
      <c r="BM394" s="223" t="s">
        <v>610</v>
      </c>
    </row>
    <row r="395" s="1" customFormat="1">
      <c r="B395" s="38"/>
      <c r="C395" s="39"/>
      <c r="D395" s="229" t="s">
        <v>180</v>
      </c>
      <c r="E395" s="39"/>
      <c r="F395" s="230" t="s">
        <v>611</v>
      </c>
      <c r="G395" s="39"/>
      <c r="H395" s="39"/>
      <c r="I395" s="135"/>
      <c r="J395" s="39"/>
      <c r="K395" s="39"/>
      <c r="L395" s="43"/>
      <c r="M395" s="231"/>
      <c r="N395" s="83"/>
      <c r="O395" s="83"/>
      <c r="P395" s="83"/>
      <c r="Q395" s="83"/>
      <c r="R395" s="83"/>
      <c r="S395" s="83"/>
      <c r="T395" s="84"/>
      <c r="AT395" s="17" t="s">
        <v>180</v>
      </c>
      <c r="AU395" s="17" t="s">
        <v>83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612</v>
      </c>
      <c r="G396" s="243"/>
      <c r="H396" s="246">
        <v>62.002000000000002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73</v>
      </c>
      <c r="AY396" s="252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613</v>
      </c>
      <c r="G397" s="243"/>
      <c r="H397" s="246">
        <v>10.4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72.402000000000001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48" customHeight="1">
      <c r="B399" s="38"/>
      <c r="C399" s="211" t="s">
        <v>614</v>
      </c>
      <c r="D399" s="211" t="s">
        <v>155</v>
      </c>
      <c r="E399" s="212" t="s">
        <v>615</v>
      </c>
      <c r="F399" s="213" t="s">
        <v>616</v>
      </c>
      <c r="G399" s="214" t="s">
        <v>223</v>
      </c>
      <c r="H399" s="215">
        <v>868.82399999999996</v>
      </c>
      <c r="I399" s="216"/>
      <c r="J399" s="217">
        <f>ROUND(I399*H399,2)</f>
        <v>0</v>
      </c>
      <c r="K399" s="213" t="s">
        <v>178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151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617</v>
      </c>
    </row>
    <row r="400" s="1" customFormat="1">
      <c r="B400" s="38"/>
      <c r="C400" s="39"/>
      <c r="D400" s="229" t="s">
        <v>180</v>
      </c>
      <c r="E400" s="39"/>
      <c r="F400" s="230" t="s">
        <v>611</v>
      </c>
      <c r="G400" s="39"/>
      <c r="H400" s="39"/>
      <c r="I400" s="135"/>
      <c r="J400" s="39"/>
      <c r="K400" s="39"/>
      <c r="L400" s="43"/>
      <c r="M400" s="231"/>
      <c r="N400" s="83"/>
      <c r="O400" s="83"/>
      <c r="P400" s="83"/>
      <c r="Q400" s="83"/>
      <c r="R400" s="83"/>
      <c r="S400" s="83"/>
      <c r="T400" s="84"/>
      <c r="AT400" s="17" t="s">
        <v>180</v>
      </c>
      <c r="AU400" s="17" t="s">
        <v>83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618</v>
      </c>
      <c r="G401" s="243"/>
      <c r="H401" s="246">
        <v>744.024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83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619</v>
      </c>
      <c r="G402" s="243"/>
      <c r="H402" s="246">
        <v>124.8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4" customFormat="1">
      <c r="B403" s="253"/>
      <c r="C403" s="254"/>
      <c r="D403" s="229" t="s">
        <v>182</v>
      </c>
      <c r="E403" s="255" t="s">
        <v>19</v>
      </c>
      <c r="F403" s="256" t="s">
        <v>189</v>
      </c>
      <c r="G403" s="254"/>
      <c r="H403" s="257">
        <v>868.82399999999996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182</v>
      </c>
      <c r="AU403" s="263" t="s">
        <v>83</v>
      </c>
      <c r="AV403" s="14" t="s">
        <v>151</v>
      </c>
      <c r="AW403" s="14" t="s">
        <v>35</v>
      </c>
      <c r="AX403" s="14" t="s">
        <v>81</v>
      </c>
      <c r="AY403" s="263" t="s">
        <v>152</v>
      </c>
    </row>
    <row r="404" s="1" customFormat="1" ht="36" customHeight="1">
      <c r="B404" s="38"/>
      <c r="C404" s="211" t="s">
        <v>620</v>
      </c>
      <c r="D404" s="211" t="s">
        <v>155</v>
      </c>
      <c r="E404" s="212" t="s">
        <v>621</v>
      </c>
      <c r="F404" s="213" t="s">
        <v>622</v>
      </c>
      <c r="G404" s="214" t="s">
        <v>223</v>
      </c>
      <c r="H404" s="215">
        <v>96.094999999999999</v>
      </c>
      <c r="I404" s="216"/>
      <c r="J404" s="217">
        <f>ROUND(I404*H404,2)</f>
        <v>0</v>
      </c>
      <c r="K404" s="213" t="s">
        <v>19</v>
      </c>
      <c r="L404" s="43"/>
      <c r="M404" s="225" t="s">
        <v>19</v>
      </c>
      <c r="N404" s="226" t="s">
        <v>44</v>
      </c>
      <c r="O404" s="83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223" t="s">
        <v>151</v>
      </c>
      <c r="AT404" s="223" t="s">
        <v>155</v>
      </c>
      <c r="AU404" s="223" t="s">
        <v>83</v>
      </c>
      <c r="AY404" s="17" t="s">
        <v>152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151</v>
      </c>
      <c r="BM404" s="223" t="s">
        <v>623</v>
      </c>
    </row>
    <row r="405" s="1" customFormat="1">
      <c r="B405" s="38"/>
      <c r="C405" s="39"/>
      <c r="D405" s="229" t="s">
        <v>180</v>
      </c>
      <c r="E405" s="39"/>
      <c r="F405" s="230" t="s">
        <v>611</v>
      </c>
      <c r="G405" s="39"/>
      <c r="H405" s="39"/>
      <c r="I405" s="135"/>
      <c r="J405" s="39"/>
      <c r="K405" s="39"/>
      <c r="L405" s="43"/>
      <c r="M405" s="231"/>
      <c r="N405" s="83"/>
      <c r="O405" s="83"/>
      <c r="P405" s="83"/>
      <c r="Q405" s="83"/>
      <c r="R405" s="83"/>
      <c r="S405" s="83"/>
      <c r="T405" s="84"/>
      <c r="AT405" s="17" t="s">
        <v>180</v>
      </c>
      <c r="AU405" s="17" t="s">
        <v>83</v>
      </c>
    </row>
    <row r="406" s="13" customFormat="1">
      <c r="B406" s="242"/>
      <c r="C406" s="243"/>
      <c r="D406" s="229" t="s">
        <v>182</v>
      </c>
      <c r="E406" s="244" t="s">
        <v>19</v>
      </c>
      <c r="F406" s="245" t="s">
        <v>624</v>
      </c>
      <c r="G406" s="243"/>
      <c r="H406" s="246">
        <v>76.075000000000003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AT406" s="252" t="s">
        <v>182</v>
      </c>
      <c r="AU406" s="252" t="s">
        <v>83</v>
      </c>
      <c r="AV406" s="13" t="s">
        <v>83</v>
      </c>
      <c r="AW406" s="13" t="s">
        <v>35</v>
      </c>
      <c r="AX406" s="13" t="s">
        <v>73</v>
      </c>
      <c r="AY406" s="252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625</v>
      </c>
      <c r="G407" s="243"/>
      <c r="H407" s="246">
        <v>20.02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4" customFormat="1">
      <c r="B408" s="253"/>
      <c r="C408" s="254"/>
      <c r="D408" s="229" t="s">
        <v>182</v>
      </c>
      <c r="E408" s="255" t="s">
        <v>19</v>
      </c>
      <c r="F408" s="256" t="s">
        <v>189</v>
      </c>
      <c r="G408" s="254"/>
      <c r="H408" s="257">
        <v>96.094999999999999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182</v>
      </c>
      <c r="AU408" s="263" t="s">
        <v>83</v>
      </c>
      <c r="AV408" s="14" t="s">
        <v>151</v>
      </c>
      <c r="AW408" s="14" t="s">
        <v>35</v>
      </c>
      <c r="AX408" s="14" t="s">
        <v>81</v>
      </c>
      <c r="AY408" s="263" t="s">
        <v>152</v>
      </c>
    </row>
    <row r="409" s="1" customFormat="1" ht="16.5" customHeight="1">
      <c r="B409" s="38"/>
      <c r="C409" s="211" t="s">
        <v>626</v>
      </c>
      <c r="D409" s="211" t="s">
        <v>155</v>
      </c>
      <c r="E409" s="212" t="s">
        <v>627</v>
      </c>
      <c r="F409" s="213" t="s">
        <v>628</v>
      </c>
      <c r="G409" s="214" t="s">
        <v>223</v>
      </c>
      <c r="H409" s="215">
        <v>96.094999999999999</v>
      </c>
      <c r="I409" s="216"/>
      <c r="J409" s="217">
        <f>ROUND(I409*H409,2)</f>
        <v>0</v>
      </c>
      <c r="K409" s="213" t="s">
        <v>19</v>
      </c>
      <c r="L409" s="43"/>
      <c r="M409" s="225" t="s">
        <v>19</v>
      </c>
      <c r="N409" s="226" t="s">
        <v>44</v>
      </c>
      <c r="O409" s="83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223" t="s">
        <v>151</v>
      </c>
      <c r="AT409" s="223" t="s">
        <v>155</v>
      </c>
      <c r="AU409" s="223" t="s">
        <v>83</v>
      </c>
      <c r="AY409" s="17" t="s">
        <v>152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151</v>
      </c>
      <c r="BM409" s="223" t="s">
        <v>629</v>
      </c>
    </row>
    <row r="410" s="1" customFormat="1" ht="36" customHeight="1">
      <c r="B410" s="38"/>
      <c r="C410" s="211" t="s">
        <v>630</v>
      </c>
      <c r="D410" s="211" t="s">
        <v>155</v>
      </c>
      <c r="E410" s="212" t="s">
        <v>631</v>
      </c>
      <c r="F410" s="213" t="s">
        <v>632</v>
      </c>
      <c r="G410" s="214" t="s">
        <v>223</v>
      </c>
      <c r="H410" s="215">
        <v>119.252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633</v>
      </c>
    </row>
    <row r="411" s="1" customFormat="1">
      <c r="B411" s="38"/>
      <c r="C411" s="39"/>
      <c r="D411" s="229" t="s">
        <v>180</v>
      </c>
      <c r="E411" s="39"/>
      <c r="F411" s="230" t="s">
        <v>611</v>
      </c>
      <c r="G411" s="39"/>
      <c r="H411" s="39"/>
      <c r="I411" s="135"/>
      <c r="J411" s="39"/>
      <c r="K411" s="39"/>
      <c r="L411" s="43"/>
      <c r="M411" s="231"/>
      <c r="N411" s="83"/>
      <c r="O411" s="83"/>
      <c r="P411" s="83"/>
      <c r="Q411" s="83"/>
      <c r="R411" s="83"/>
      <c r="S411" s="83"/>
      <c r="T411" s="84"/>
      <c r="AT411" s="17" t="s">
        <v>180</v>
      </c>
      <c r="AU411" s="17" t="s">
        <v>83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634</v>
      </c>
      <c r="G412" s="243"/>
      <c r="H412" s="246">
        <v>65.578999999999994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83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635</v>
      </c>
      <c r="G413" s="243"/>
      <c r="H413" s="246">
        <v>5.9429999999999996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636</v>
      </c>
      <c r="G414" s="243"/>
      <c r="H414" s="246">
        <v>44.130000000000003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637</v>
      </c>
      <c r="G415" s="243"/>
      <c r="H415" s="246">
        <v>2.7000000000000002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638</v>
      </c>
      <c r="G416" s="243"/>
      <c r="H416" s="246">
        <v>0.90000000000000002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4" customFormat="1">
      <c r="B417" s="253"/>
      <c r="C417" s="254"/>
      <c r="D417" s="229" t="s">
        <v>182</v>
      </c>
      <c r="E417" s="255" t="s">
        <v>19</v>
      </c>
      <c r="F417" s="256" t="s">
        <v>189</v>
      </c>
      <c r="G417" s="254"/>
      <c r="H417" s="257">
        <v>119.252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182</v>
      </c>
      <c r="AU417" s="263" t="s">
        <v>83</v>
      </c>
      <c r="AV417" s="14" t="s">
        <v>151</v>
      </c>
      <c r="AW417" s="14" t="s">
        <v>35</v>
      </c>
      <c r="AX417" s="14" t="s">
        <v>81</v>
      </c>
      <c r="AY417" s="263" t="s">
        <v>152</v>
      </c>
    </row>
    <row r="418" s="1" customFormat="1" ht="16.5" customHeight="1">
      <c r="B418" s="38"/>
      <c r="C418" s="211" t="s">
        <v>639</v>
      </c>
      <c r="D418" s="211" t="s">
        <v>155</v>
      </c>
      <c r="E418" s="212" t="s">
        <v>640</v>
      </c>
      <c r="F418" s="213" t="s">
        <v>641</v>
      </c>
      <c r="G418" s="214" t="s">
        <v>223</v>
      </c>
      <c r="H418" s="215">
        <v>119.252</v>
      </c>
      <c r="I418" s="216"/>
      <c r="J418" s="217">
        <f>ROUND(I418*H418,2)</f>
        <v>0</v>
      </c>
      <c r="K418" s="213" t="s">
        <v>19</v>
      </c>
      <c r="L418" s="43"/>
      <c r="M418" s="225" t="s">
        <v>19</v>
      </c>
      <c r="N418" s="226" t="s">
        <v>44</v>
      </c>
      <c r="O418" s="83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223" t="s">
        <v>151</v>
      </c>
      <c r="AT418" s="223" t="s">
        <v>155</v>
      </c>
      <c r="AU418" s="223" t="s">
        <v>83</v>
      </c>
      <c r="AY418" s="17" t="s">
        <v>152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151</v>
      </c>
      <c r="BM418" s="223" t="s">
        <v>642</v>
      </c>
    </row>
    <row r="419" s="1" customFormat="1" ht="36" customHeight="1">
      <c r="B419" s="38"/>
      <c r="C419" s="211" t="s">
        <v>643</v>
      </c>
      <c r="D419" s="211" t="s">
        <v>155</v>
      </c>
      <c r="E419" s="212" t="s">
        <v>644</v>
      </c>
      <c r="F419" s="213" t="s">
        <v>645</v>
      </c>
      <c r="G419" s="214" t="s">
        <v>223</v>
      </c>
      <c r="H419" s="215">
        <v>23.023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646</v>
      </c>
    </row>
    <row r="420" s="1" customFormat="1">
      <c r="B420" s="38"/>
      <c r="C420" s="39"/>
      <c r="D420" s="229" t="s">
        <v>180</v>
      </c>
      <c r="E420" s="39"/>
      <c r="F420" s="230" t="s">
        <v>611</v>
      </c>
      <c r="G420" s="39"/>
      <c r="H420" s="39"/>
      <c r="I420" s="135"/>
      <c r="J420" s="39"/>
      <c r="K420" s="39"/>
      <c r="L420" s="43"/>
      <c r="M420" s="231"/>
      <c r="N420" s="83"/>
      <c r="O420" s="83"/>
      <c r="P420" s="83"/>
      <c r="Q420" s="83"/>
      <c r="R420" s="83"/>
      <c r="S420" s="83"/>
      <c r="T420" s="84"/>
      <c r="AT420" s="17" t="s">
        <v>180</v>
      </c>
      <c r="AU420" s="17" t="s">
        <v>83</v>
      </c>
    </row>
    <row r="421" s="12" customFormat="1">
      <c r="B421" s="232"/>
      <c r="C421" s="233"/>
      <c r="D421" s="229" t="s">
        <v>182</v>
      </c>
      <c r="E421" s="234" t="s">
        <v>19</v>
      </c>
      <c r="F421" s="235" t="s">
        <v>647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182</v>
      </c>
      <c r="AU421" s="241" t="s">
        <v>83</v>
      </c>
      <c r="AV421" s="12" t="s">
        <v>81</v>
      </c>
      <c r="AW421" s="12" t="s">
        <v>35</v>
      </c>
      <c r="AX421" s="12" t="s">
        <v>73</v>
      </c>
      <c r="AY421" s="241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648</v>
      </c>
      <c r="G422" s="243"/>
      <c r="H422" s="246">
        <v>23.023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81</v>
      </c>
      <c r="AY422" s="252" t="s">
        <v>152</v>
      </c>
    </row>
    <row r="423" s="1" customFormat="1" ht="16.5" customHeight="1">
      <c r="B423" s="38"/>
      <c r="C423" s="211" t="s">
        <v>649</v>
      </c>
      <c r="D423" s="211" t="s">
        <v>155</v>
      </c>
      <c r="E423" s="212" t="s">
        <v>650</v>
      </c>
      <c r="F423" s="213" t="s">
        <v>651</v>
      </c>
      <c r="G423" s="214" t="s">
        <v>223</v>
      </c>
      <c r="H423" s="215">
        <v>23.023</v>
      </c>
      <c r="I423" s="216"/>
      <c r="J423" s="217">
        <f>ROUND(I423*H423,2)</f>
        <v>0</v>
      </c>
      <c r="K423" s="213" t="s">
        <v>19</v>
      </c>
      <c r="L423" s="43"/>
      <c r="M423" s="225" t="s">
        <v>19</v>
      </c>
      <c r="N423" s="226" t="s">
        <v>44</v>
      </c>
      <c r="O423" s="83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223" t="s">
        <v>151</v>
      </c>
      <c r="AT423" s="223" t="s">
        <v>155</v>
      </c>
      <c r="AU423" s="223" t="s">
        <v>83</v>
      </c>
      <c r="AY423" s="17" t="s">
        <v>152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151</v>
      </c>
      <c r="BM423" s="223" t="s">
        <v>652</v>
      </c>
    </row>
    <row r="424" s="1" customFormat="1" ht="36" customHeight="1">
      <c r="B424" s="38"/>
      <c r="C424" s="211" t="s">
        <v>653</v>
      </c>
      <c r="D424" s="211" t="s">
        <v>155</v>
      </c>
      <c r="E424" s="212" t="s">
        <v>654</v>
      </c>
      <c r="F424" s="213" t="s">
        <v>655</v>
      </c>
      <c r="G424" s="214" t="s">
        <v>223</v>
      </c>
      <c r="H424" s="215">
        <v>2221.9749999999999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656</v>
      </c>
    </row>
    <row r="425" s="1" customFormat="1">
      <c r="B425" s="38"/>
      <c r="C425" s="39"/>
      <c r="D425" s="229" t="s">
        <v>180</v>
      </c>
      <c r="E425" s="39"/>
      <c r="F425" s="230" t="s">
        <v>657</v>
      </c>
      <c r="G425" s="39"/>
      <c r="H425" s="39"/>
      <c r="I425" s="135"/>
      <c r="J425" s="39"/>
      <c r="K425" s="39"/>
      <c r="L425" s="43"/>
      <c r="M425" s="231"/>
      <c r="N425" s="83"/>
      <c r="O425" s="83"/>
      <c r="P425" s="83"/>
      <c r="Q425" s="83"/>
      <c r="R425" s="83"/>
      <c r="S425" s="83"/>
      <c r="T425" s="84"/>
      <c r="AT425" s="17" t="s">
        <v>180</v>
      </c>
      <c r="AU425" s="17" t="s">
        <v>83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658</v>
      </c>
      <c r="G426" s="243"/>
      <c r="H426" s="246">
        <v>2221.9749999999999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81</v>
      </c>
      <c r="AY426" s="252" t="s">
        <v>152</v>
      </c>
    </row>
    <row r="427" s="1" customFormat="1" ht="16.5" customHeight="1">
      <c r="B427" s="38"/>
      <c r="C427" s="211" t="s">
        <v>659</v>
      </c>
      <c r="D427" s="211" t="s">
        <v>155</v>
      </c>
      <c r="E427" s="212" t="s">
        <v>660</v>
      </c>
      <c r="F427" s="213" t="s">
        <v>661</v>
      </c>
      <c r="G427" s="214" t="s">
        <v>223</v>
      </c>
      <c r="H427" s="215">
        <v>2221.9749999999999</v>
      </c>
      <c r="I427" s="216"/>
      <c r="J427" s="217">
        <f>ROUND(I427*H427,2)</f>
        <v>0</v>
      </c>
      <c r="K427" s="213" t="s">
        <v>19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662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663</v>
      </c>
      <c r="G428" s="243"/>
      <c r="H428" s="246">
        <v>2221.9749999999999</v>
      </c>
      <c r="I428" s="247"/>
      <c r="J428" s="243"/>
      <c r="K428" s="243"/>
      <c r="L428" s="248"/>
      <c r="M428" s="274"/>
      <c r="N428" s="275"/>
      <c r="O428" s="275"/>
      <c r="P428" s="275"/>
      <c r="Q428" s="275"/>
      <c r="R428" s="275"/>
      <c r="S428" s="275"/>
      <c r="T428" s="276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.96" customHeight="1">
      <c r="B429" s="58"/>
      <c r="C429" s="59"/>
      <c r="D429" s="59"/>
      <c r="E429" s="59"/>
      <c r="F429" s="59"/>
      <c r="G429" s="59"/>
      <c r="H429" s="59"/>
      <c r="I429" s="161"/>
      <c r="J429" s="59"/>
      <c r="K429" s="59"/>
      <c r="L429" s="43"/>
    </row>
  </sheetData>
  <sheetProtection sheet="1" autoFilter="0" formatColumns="0" formatRows="0" objects="1" scenarios="1" spinCount="100000" saltValue="BE3WgZvwyguJBxjcNXiIpzG3N18hr5A2i1evSuW0K7Vp60d4XR3ail0t0aM+HsT06vRtybQL5RTLPGrVtgYdqQ==" hashValue="1wo4uV9VSIiPUFGJEDNJhO/dK/m7Sz8NTugP58ir++mjyvgGoo9zhnmfPdSfAe/5qV3/bSXCBn+WBOr+5E81qw==" algorithmName="SHA-512" password="CC35"/>
  <autoFilter ref="C88:K42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665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ROUND((SUM(BE88:BE622)),  2)</f>
        <v>0</v>
      </c>
      <c r="I33" s="150">
        <v>0.20999999999999999</v>
      </c>
      <c r="J33" s="149">
        <f>ROUND(((SUM(BE88:BE622))*I33),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ROUND((SUM(BF88:BF622)),  2)</f>
        <v>0</v>
      </c>
      <c r="I34" s="150">
        <v>0.14999999999999999</v>
      </c>
      <c r="J34" s="149">
        <f>ROUND(((SUM(BF88:BF622))*I34),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668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669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J454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J475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P89+P310+P454+P475</f>
        <v>0</v>
      </c>
      <c r="Q88" s="95"/>
      <c r="R88" s="192">
        <f>R89+R310+R454+R475</f>
        <v>1049.5120171199999</v>
      </c>
      <c r="S88" s="95"/>
      <c r="T88" s="193">
        <f>T89+T310+T454+T475</f>
        <v>2638.4639999999999</v>
      </c>
      <c r="AT88" s="17" t="s">
        <v>72</v>
      </c>
      <c r="AU88" s="17" t="s">
        <v>133</v>
      </c>
      <c r="BK88" s="194">
        <f>BK89+BK310+BK454+BK475</f>
        <v>0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670</v>
      </c>
      <c r="F91" s="213" t="s">
        <v>671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672</v>
      </c>
    </row>
    <row r="92" s="1" customFormat="1">
      <c r="B92" s="38"/>
      <c r="C92" s="39"/>
      <c r="D92" s="229" t="s">
        <v>180</v>
      </c>
      <c r="E92" s="39"/>
      <c r="F92" s="230" t="s">
        <v>673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674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675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676</v>
      </c>
      <c r="F95" s="213" t="s">
        <v>677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678</v>
      </c>
    </row>
    <row r="96" s="1" customFormat="1">
      <c r="B96" s="38"/>
      <c r="C96" s="39"/>
      <c r="D96" s="229" t="s">
        <v>180</v>
      </c>
      <c r="E96" s="39"/>
      <c r="F96" s="230" t="s">
        <v>679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680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681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682</v>
      </c>
      <c r="F99" s="213" t="s">
        <v>683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684</v>
      </c>
    </row>
    <row r="100" s="1" customFormat="1">
      <c r="B100" s="38"/>
      <c r="C100" s="39"/>
      <c r="D100" s="229" t="s">
        <v>180</v>
      </c>
      <c r="E100" s="39"/>
      <c r="F100" s="230" t="s">
        <v>685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686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675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687</v>
      </c>
      <c r="F103" s="213" t="s">
        <v>688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689</v>
      </c>
    </row>
    <row r="104" s="1" customFormat="1">
      <c r="B104" s="38"/>
      <c r="C104" s="39"/>
      <c r="D104" s="229" t="s">
        <v>180</v>
      </c>
      <c r="E104" s="39"/>
      <c r="F104" s="230" t="s">
        <v>685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690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691</v>
      </c>
      <c r="F106" s="213" t="s">
        <v>692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693</v>
      </c>
    </row>
    <row r="107" s="1" customFormat="1">
      <c r="B107" s="38"/>
      <c r="C107" s="39"/>
      <c r="D107" s="229" t="s">
        <v>180</v>
      </c>
      <c r="E107" s="39"/>
      <c r="F107" s="230" t="s">
        <v>685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694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681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696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698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699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700</v>
      </c>
      <c r="F116" s="213" t="s">
        <v>701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702</v>
      </c>
    </row>
    <row r="117" s="1" customFormat="1">
      <c r="B117" s="38"/>
      <c r="C117" s="39"/>
      <c r="D117" s="229" t="s">
        <v>180</v>
      </c>
      <c r="E117" s="39"/>
      <c r="F117" s="230" t="s">
        <v>685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703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704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705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706</v>
      </c>
      <c r="F121" s="213" t="s">
        <v>707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708</v>
      </c>
    </row>
    <row r="122" s="1" customFormat="1">
      <c r="B122" s="38"/>
      <c r="C122" s="39"/>
      <c r="D122" s="229" t="s">
        <v>180</v>
      </c>
      <c r="E122" s="39"/>
      <c r="F122" s="230" t="s">
        <v>685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709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704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705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710</v>
      </c>
      <c r="F126" s="213" t="s">
        <v>711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712</v>
      </c>
    </row>
    <row r="127" s="1" customFormat="1">
      <c r="B127" s="38"/>
      <c r="C127" s="39"/>
      <c r="D127" s="229" t="s">
        <v>180</v>
      </c>
      <c r="E127" s="39"/>
      <c r="F127" s="230" t="s">
        <v>685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697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698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699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713</v>
      </c>
      <c r="F131" s="213" t="s">
        <v>714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715</v>
      </c>
    </row>
    <row r="132" s="1" customFormat="1">
      <c r="B132" s="38"/>
      <c r="C132" s="39"/>
      <c r="D132" s="229" t="s">
        <v>180</v>
      </c>
      <c r="E132" s="39"/>
      <c r="F132" s="230" t="s">
        <v>685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716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717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718</v>
      </c>
      <c r="F135" s="213" t="s">
        <v>719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720</v>
      </c>
    </row>
    <row r="136" s="1" customFormat="1">
      <c r="B136" s="38"/>
      <c r="C136" s="39"/>
      <c r="D136" s="229" t="s">
        <v>180</v>
      </c>
      <c r="E136" s="39"/>
      <c r="F136" s="230" t="s">
        <v>721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722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723</v>
      </c>
      <c r="F138" s="213" t="s">
        <v>724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725</v>
      </c>
    </row>
    <row r="139" s="1" customFormat="1">
      <c r="B139" s="38"/>
      <c r="C139" s="39"/>
      <c r="D139" s="229" t="s">
        <v>180</v>
      </c>
      <c r="E139" s="39"/>
      <c r="F139" s="230" t="s">
        <v>721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726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727</v>
      </c>
      <c r="F141" s="213" t="s">
        <v>728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729</v>
      </c>
    </row>
    <row r="142" s="1" customFormat="1">
      <c r="B142" s="38"/>
      <c r="C142" s="39"/>
      <c r="D142" s="229" t="s">
        <v>180</v>
      </c>
      <c r="E142" s="39"/>
      <c r="F142" s="230" t="s">
        <v>730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731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732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733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734</v>
      </c>
      <c r="F146" s="213" t="s">
        <v>735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736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738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739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740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741</v>
      </c>
      <c r="F152" s="213" t="s">
        <v>742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743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744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745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746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747</v>
      </c>
      <c r="F156" s="213" t="s">
        <v>748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749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750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751</v>
      </c>
      <c r="F159" s="213" t="s">
        <v>752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753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754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755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756</v>
      </c>
      <c r="F165" s="213" t="s">
        <v>757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758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759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760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761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762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763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764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750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765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766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767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768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769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754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755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322</v>
      </c>
      <c r="D182" s="211" t="s">
        <v>155</v>
      </c>
      <c r="E182" s="212" t="s">
        <v>770</v>
      </c>
      <c r="F182" s="213" t="s">
        <v>771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772</v>
      </c>
    </row>
    <row r="183" s="1" customFormat="1">
      <c r="B183" s="38"/>
      <c r="C183" s="39"/>
      <c r="D183" s="229" t="s">
        <v>180</v>
      </c>
      <c r="E183" s="39"/>
      <c r="F183" s="230" t="s">
        <v>773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774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776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627</v>
      </c>
      <c r="F187" s="213" t="s">
        <v>777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778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779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780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341</v>
      </c>
      <c r="D191" s="211" t="s">
        <v>155</v>
      </c>
      <c r="E191" s="212" t="s">
        <v>640</v>
      </c>
      <c r="F191" s="213" t="s">
        <v>781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779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345</v>
      </c>
      <c r="D195" s="211" t="s">
        <v>155</v>
      </c>
      <c r="E195" s="212" t="s">
        <v>650</v>
      </c>
      <c r="F195" s="213" t="s">
        <v>783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784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779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780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544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352</v>
      </c>
      <c r="D200" s="211" t="s">
        <v>155</v>
      </c>
      <c r="E200" s="212" t="s">
        <v>785</v>
      </c>
      <c r="F200" s="213" t="s">
        <v>786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787</v>
      </c>
    </row>
    <row r="201" s="1" customFormat="1">
      <c r="B201" s="38"/>
      <c r="C201" s="39"/>
      <c r="D201" s="229" t="s">
        <v>180</v>
      </c>
      <c r="E201" s="39"/>
      <c r="F201" s="230" t="s">
        <v>788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789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356</v>
      </c>
      <c r="D203" s="211" t="s">
        <v>155</v>
      </c>
      <c r="E203" s="212" t="s">
        <v>790</v>
      </c>
      <c r="F203" s="213" t="s">
        <v>791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793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362</v>
      </c>
      <c r="D205" s="211" t="s">
        <v>155</v>
      </c>
      <c r="E205" s="212" t="s">
        <v>794</v>
      </c>
      <c r="F205" s="213" t="s">
        <v>795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796</v>
      </c>
    </row>
    <row r="206" s="1" customFormat="1">
      <c r="B206" s="38"/>
      <c r="C206" s="39"/>
      <c r="D206" s="229" t="s">
        <v>180</v>
      </c>
      <c r="E206" s="39"/>
      <c r="F206" s="230" t="s">
        <v>557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366</v>
      </c>
      <c r="D207" s="211" t="s">
        <v>155</v>
      </c>
      <c r="E207" s="212" t="s">
        <v>559</v>
      </c>
      <c r="F207" s="213" t="s">
        <v>560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797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798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563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580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381</v>
      </c>
      <c r="D212" s="211" t="s">
        <v>155</v>
      </c>
      <c r="E212" s="212" t="s">
        <v>799</v>
      </c>
      <c r="F212" s="213" t="s">
        <v>800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801</v>
      </c>
    </row>
    <row r="213" s="1" customFormat="1">
      <c r="B213" s="38"/>
      <c r="C213" s="39"/>
      <c r="D213" s="229" t="s">
        <v>180</v>
      </c>
      <c r="E213" s="39"/>
      <c r="F213" s="230" t="s">
        <v>802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803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804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391</v>
      </c>
      <c r="D216" s="211" t="s">
        <v>155</v>
      </c>
      <c r="E216" s="212" t="s">
        <v>591</v>
      </c>
      <c r="F216" s="213" t="s">
        <v>592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805</v>
      </c>
    </row>
    <row r="217" s="1" customFormat="1">
      <c r="B217" s="38"/>
      <c r="C217" s="39"/>
      <c r="D217" s="229" t="s">
        <v>180</v>
      </c>
      <c r="E217" s="39"/>
      <c r="F217" s="230" t="s">
        <v>594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806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807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808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395</v>
      </c>
      <c r="D222" s="264" t="s">
        <v>323</v>
      </c>
      <c r="E222" s="265" t="s">
        <v>809</v>
      </c>
      <c r="F222" s="266" t="s">
        <v>810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811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812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535</v>
      </c>
      <c r="F224" s="209" t="s">
        <v>536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399</v>
      </c>
      <c r="D225" s="211" t="s">
        <v>155</v>
      </c>
      <c r="E225" s="212" t="s">
        <v>813</v>
      </c>
      <c r="F225" s="213" t="s">
        <v>814</v>
      </c>
      <c r="G225" s="214" t="s">
        <v>223</v>
      </c>
      <c r="H225" s="215">
        <v>1049.51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815</v>
      </c>
    </row>
    <row r="226" s="1" customFormat="1">
      <c r="B226" s="38"/>
      <c r="C226" s="39"/>
      <c r="D226" s="229" t="s">
        <v>180</v>
      </c>
      <c r="E226" s="39"/>
      <c r="F226" s="230" t="s">
        <v>816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605</v>
      </c>
      <c r="F227" s="209" t="s">
        <v>606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405</v>
      </c>
      <c r="D228" s="211" t="s">
        <v>155</v>
      </c>
      <c r="E228" s="212" t="s">
        <v>817</v>
      </c>
      <c r="F228" s="213" t="s">
        <v>818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819</v>
      </c>
    </row>
    <row r="229" s="1" customFormat="1">
      <c r="B229" s="38"/>
      <c r="C229" s="39"/>
      <c r="D229" s="229" t="s">
        <v>180</v>
      </c>
      <c r="E229" s="39"/>
      <c r="F229" s="230" t="s">
        <v>820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694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695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697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698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821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703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704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822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686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823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824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410</v>
      </c>
      <c r="D242" s="211" t="s">
        <v>155</v>
      </c>
      <c r="E242" s="212" t="s">
        <v>825</v>
      </c>
      <c r="F242" s="213" t="s">
        <v>826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827</v>
      </c>
    </row>
    <row r="243" s="1" customFormat="1">
      <c r="B243" s="38"/>
      <c r="C243" s="39"/>
      <c r="D243" s="229" t="s">
        <v>180</v>
      </c>
      <c r="E243" s="39"/>
      <c r="F243" s="230" t="s">
        <v>820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828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829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415</v>
      </c>
      <c r="D246" s="211" t="s">
        <v>155</v>
      </c>
      <c r="E246" s="212" t="s">
        <v>830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831</v>
      </c>
    </row>
    <row r="247" s="1" customFormat="1">
      <c r="B247" s="38"/>
      <c r="C247" s="39"/>
      <c r="D247" s="229" t="s">
        <v>180</v>
      </c>
      <c r="E247" s="39"/>
      <c r="F247" s="230" t="s">
        <v>832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833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834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835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836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424</v>
      </c>
      <c r="D253" s="211" t="s">
        <v>155</v>
      </c>
      <c r="E253" s="212" t="s">
        <v>837</v>
      </c>
      <c r="F253" s="213" t="s">
        <v>838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839</v>
      </c>
    </row>
    <row r="254" s="1" customFormat="1">
      <c r="B254" s="38"/>
      <c r="C254" s="39"/>
      <c r="D254" s="229" t="s">
        <v>180</v>
      </c>
      <c r="E254" s="39"/>
      <c r="F254" s="230" t="s">
        <v>840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674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841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842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709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704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843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697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698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844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716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845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846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847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731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732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848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849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850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432</v>
      </c>
      <c r="D275" s="211" t="s">
        <v>155</v>
      </c>
      <c r="E275" s="212" t="s">
        <v>851</v>
      </c>
      <c r="F275" s="213" t="s">
        <v>852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853</v>
      </c>
    </row>
    <row r="276" s="1" customFormat="1">
      <c r="B276" s="38"/>
      <c r="C276" s="39"/>
      <c r="D276" s="229" t="s">
        <v>180</v>
      </c>
      <c r="E276" s="39"/>
      <c r="F276" s="230" t="s">
        <v>840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828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854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444</v>
      </c>
      <c r="D279" s="211" t="s">
        <v>155</v>
      </c>
      <c r="E279" s="212" t="s">
        <v>855</v>
      </c>
      <c r="F279" s="213" t="s">
        <v>856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857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674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841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858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731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732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848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739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850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454</v>
      </c>
      <c r="D291" s="211" t="s">
        <v>155</v>
      </c>
      <c r="E291" s="212" t="s">
        <v>859</v>
      </c>
      <c r="F291" s="213" t="s">
        <v>860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861</v>
      </c>
    </row>
    <row r="292" s="1" customFormat="1">
      <c r="B292" s="38"/>
      <c r="C292" s="39"/>
      <c r="D292" s="229" t="s">
        <v>180</v>
      </c>
      <c r="E292" s="39"/>
      <c r="F292" s="230" t="s">
        <v>832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709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704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843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697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698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844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716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845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862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847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461</v>
      </c>
      <c r="D304" s="211" t="s">
        <v>155</v>
      </c>
      <c r="E304" s="212" t="s">
        <v>863</v>
      </c>
      <c r="F304" s="213" t="s">
        <v>864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865</v>
      </c>
    </row>
    <row r="305" s="1" customFormat="1">
      <c r="B305" s="38"/>
      <c r="C305" s="39"/>
      <c r="D305" s="229" t="s">
        <v>180</v>
      </c>
      <c r="E305" s="39"/>
      <c r="F305" s="230" t="s">
        <v>840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866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867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868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471</v>
      </c>
      <c r="D309" s="211" t="s">
        <v>155</v>
      </c>
      <c r="E309" s="212" t="s">
        <v>660</v>
      </c>
      <c r="F309" s="213" t="s">
        <v>869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870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SUM(P311:P453)</f>
        <v>0</v>
      </c>
      <c r="Q310" s="203"/>
      <c r="R310" s="204">
        <f>SUM(R311:R453)</f>
        <v>690.52702711999996</v>
      </c>
      <c r="S310" s="203"/>
      <c r="T310" s="205">
        <f>SUM(T311:T453)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SUM(BK311:BK453)</f>
        <v>0</v>
      </c>
    </row>
    <row r="311" s="1" customFormat="1" ht="36" customHeight="1">
      <c r="B311" s="38"/>
      <c r="C311" s="211" t="s">
        <v>479</v>
      </c>
      <c r="D311" s="211" t="s">
        <v>155</v>
      </c>
      <c r="E311" s="212" t="s">
        <v>871</v>
      </c>
      <c r="F311" s="213" t="s">
        <v>872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873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874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491</v>
      </c>
      <c r="D313" s="211" t="s">
        <v>155</v>
      </c>
      <c r="E313" s="212" t="s">
        <v>875</v>
      </c>
      <c r="F313" s="213" t="s">
        <v>876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877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878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496</v>
      </c>
      <c r="D315" s="211" t="s">
        <v>155</v>
      </c>
      <c r="E315" s="212" t="s">
        <v>879</v>
      </c>
      <c r="F315" s="213" t="s">
        <v>880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881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882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883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884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502</v>
      </c>
      <c r="D320" s="211" t="s">
        <v>155</v>
      </c>
      <c r="E320" s="212" t="s">
        <v>885</v>
      </c>
      <c r="F320" s="213" t="s">
        <v>886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887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888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889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508</v>
      </c>
      <c r="D324" s="211" t="s">
        <v>155</v>
      </c>
      <c r="E324" s="212" t="s">
        <v>890</v>
      </c>
      <c r="F324" s="213" t="s">
        <v>891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892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806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807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893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894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895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896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517</v>
      </c>
      <c r="D332" s="211" t="s">
        <v>155</v>
      </c>
      <c r="E332" s="212" t="s">
        <v>897</v>
      </c>
      <c r="F332" s="213" t="s">
        <v>898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899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901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526</v>
      </c>
      <c r="D335" s="211" t="s">
        <v>155</v>
      </c>
      <c r="E335" s="212" t="s">
        <v>902</v>
      </c>
      <c r="F335" s="213" t="s">
        <v>903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904</v>
      </c>
    </row>
    <row r="336" s="1" customFormat="1">
      <c r="B336" s="38"/>
      <c r="C336" s="39"/>
      <c r="D336" s="229" t="s">
        <v>180</v>
      </c>
      <c r="E336" s="39"/>
      <c r="F336" s="230" t="s">
        <v>905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906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907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490</v>
      </c>
      <c r="D340" s="211" t="s">
        <v>155</v>
      </c>
      <c r="E340" s="212" t="s">
        <v>908</v>
      </c>
      <c r="F340" s="213" t="s">
        <v>909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910</v>
      </c>
    </row>
    <row r="341" s="1" customFormat="1">
      <c r="B341" s="38"/>
      <c r="C341" s="39"/>
      <c r="D341" s="229" t="s">
        <v>180</v>
      </c>
      <c r="E341" s="39"/>
      <c r="F341" s="230" t="s">
        <v>905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911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912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537</v>
      </c>
      <c r="D345" s="211" t="s">
        <v>155</v>
      </c>
      <c r="E345" s="212" t="s">
        <v>913</v>
      </c>
      <c r="F345" s="213" t="s">
        <v>914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915</v>
      </c>
    </row>
    <row r="346" s="1" customFormat="1">
      <c r="B346" s="38"/>
      <c r="C346" s="39"/>
      <c r="D346" s="229" t="s">
        <v>180</v>
      </c>
      <c r="E346" s="39"/>
      <c r="F346" s="230" t="s">
        <v>916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917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545</v>
      </c>
      <c r="D348" s="211" t="s">
        <v>155</v>
      </c>
      <c r="E348" s="212" t="s">
        <v>918</v>
      </c>
      <c r="F348" s="213" t="s">
        <v>919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920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911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906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553</v>
      </c>
      <c r="D352" s="211" t="s">
        <v>155</v>
      </c>
      <c r="E352" s="212" t="s">
        <v>921</v>
      </c>
      <c r="F352" s="213" t="s">
        <v>922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923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911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924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925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906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926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927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928</v>
      </c>
      <c r="F360" s="213" t="s">
        <v>929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930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931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932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933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934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565</v>
      </c>
      <c r="D366" s="211" t="s">
        <v>155</v>
      </c>
      <c r="E366" s="212" t="s">
        <v>935</v>
      </c>
      <c r="F366" s="213" t="s">
        <v>936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937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938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939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570</v>
      </c>
      <c r="D370" s="211" t="s">
        <v>155</v>
      </c>
      <c r="E370" s="212" t="s">
        <v>940</v>
      </c>
      <c r="F370" s="213" t="s">
        <v>941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943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924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944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581</v>
      </c>
      <c r="D375" s="211" t="s">
        <v>155</v>
      </c>
      <c r="E375" s="212" t="s">
        <v>945</v>
      </c>
      <c r="F375" s="213" t="s">
        <v>946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947</v>
      </c>
    </row>
    <row r="376" s="1" customFormat="1">
      <c r="B376" s="38"/>
      <c r="C376" s="39"/>
      <c r="D376" s="229" t="s">
        <v>180</v>
      </c>
      <c r="E376" s="39"/>
      <c r="F376" s="230" t="s">
        <v>948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906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949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590</v>
      </c>
      <c r="D380" s="211" t="s">
        <v>155</v>
      </c>
      <c r="E380" s="212" t="s">
        <v>950</v>
      </c>
      <c r="F380" s="213" t="s">
        <v>951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952</v>
      </c>
    </row>
    <row r="381" s="1" customFormat="1">
      <c r="B381" s="38"/>
      <c r="C381" s="39"/>
      <c r="D381" s="229" t="s">
        <v>180</v>
      </c>
      <c r="E381" s="39"/>
      <c r="F381" s="230" t="s">
        <v>948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953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954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955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596</v>
      </c>
      <c r="D385" s="211" t="s">
        <v>155</v>
      </c>
      <c r="E385" s="212" t="s">
        <v>956</v>
      </c>
      <c r="F385" s="213" t="s">
        <v>957</v>
      </c>
      <c r="G385" s="214" t="s">
        <v>236</v>
      </c>
      <c r="H385" s="215">
        <v>1868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387.53528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958</v>
      </c>
    </row>
    <row r="386" s="1" customFormat="1">
      <c r="B386" s="38"/>
      <c r="C386" s="39"/>
      <c r="D386" s="229" t="s">
        <v>180</v>
      </c>
      <c r="E386" s="39"/>
      <c r="F386" s="230" t="s">
        <v>959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906</v>
      </c>
      <c r="G387" s="243"/>
      <c r="H387" s="246">
        <v>858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960</v>
      </c>
      <c r="G388" s="243"/>
      <c r="H388" s="246">
        <v>1010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81</v>
      </c>
      <c r="AV388" s="13" t="s">
        <v>83</v>
      </c>
      <c r="AW388" s="13" t="s">
        <v>35</v>
      </c>
      <c r="AX388" s="13" t="s">
        <v>73</v>
      </c>
      <c r="AY388" s="252" t="s">
        <v>152</v>
      </c>
    </row>
    <row r="389" s="14" customFormat="1">
      <c r="B389" s="253"/>
      <c r="C389" s="254"/>
      <c r="D389" s="229" t="s">
        <v>182</v>
      </c>
      <c r="E389" s="255" t="s">
        <v>19</v>
      </c>
      <c r="F389" s="256" t="s">
        <v>189</v>
      </c>
      <c r="G389" s="254"/>
      <c r="H389" s="257">
        <v>1868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182</v>
      </c>
      <c r="AU389" s="263" t="s">
        <v>81</v>
      </c>
      <c r="AV389" s="14" t="s">
        <v>151</v>
      </c>
      <c r="AW389" s="14" t="s">
        <v>35</v>
      </c>
      <c r="AX389" s="14" t="s">
        <v>81</v>
      </c>
      <c r="AY389" s="263" t="s">
        <v>152</v>
      </c>
    </row>
    <row r="390" s="1" customFormat="1" ht="36" customHeight="1">
      <c r="B390" s="38"/>
      <c r="C390" s="211" t="s">
        <v>607</v>
      </c>
      <c r="D390" s="211" t="s">
        <v>155</v>
      </c>
      <c r="E390" s="212" t="s">
        <v>961</v>
      </c>
      <c r="F390" s="213" t="s">
        <v>962</v>
      </c>
      <c r="G390" s="214" t="s">
        <v>236</v>
      </c>
      <c r="H390" s="215">
        <v>586</v>
      </c>
      <c r="I390" s="216"/>
      <c r="J390" s="217">
        <f>ROUND(I390*H390,2)</f>
        <v>0</v>
      </c>
      <c r="K390" s="213" t="s">
        <v>178</v>
      </c>
      <c r="L390" s="43"/>
      <c r="M390" s="225" t="s">
        <v>19</v>
      </c>
      <c r="N390" s="226" t="s">
        <v>44</v>
      </c>
      <c r="O390" s="83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223" t="s">
        <v>151</v>
      </c>
      <c r="AT390" s="223" t="s">
        <v>155</v>
      </c>
      <c r="AU390" s="223" t="s">
        <v>81</v>
      </c>
      <c r="AY390" s="17" t="s">
        <v>152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151</v>
      </c>
      <c r="BM390" s="223" t="s">
        <v>963</v>
      </c>
    </row>
    <row r="391" s="1" customFormat="1">
      <c r="B391" s="38"/>
      <c r="C391" s="39"/>
      <c r="D391" s="229" t="s">
        <v>180</v>
      </c>
      <c r="E391" s="39"/>
      <c r="F391" s="230" t="s">
        <v>964</v>
      </c>
      <c r="G391" s="39"/>
      <c r="H391" s="39"/>
      <c r="I391" s="135"/>
      <c r="J391" s="39"/>
      <c r="K391" s="39"/>
      <c r="L391" s="43"/>
      <c r="M391" s="231"/>
      <c r="N391" s="83"/>
      <c r="O391" s="83"/>
      <c r="P391" s="83"/>
      <c r="Q391" s="83"/>
      <c r="R391" s="83"/>
      <c r="S391" s="83"/>
      <c r="T391" s="84"/>
      <c r="AT391" s="17" t="s">
        <v>180</v>
      </c>
      <c r="AU391" s="17" t="s">
        <v>81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965</v>
      </c>
      <c r="G392" s="243"/>
      <c r="H392" s="246">
        <v>246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81</v>
      </c>
      <c r="AV392" s="13" t="s">
        <v>83</v>
      </c>
      <c r="AW392" s="13" t="s">
        <v>35</v>
      </c>
      <c r="AX392" s="13" t="s">
        <v>73</v>
      </c>
      <c r="AY392" s="252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912</v>
      </c>
      <c r="G393" s="243"/>
      <c r="H393" s="246">
        <v>340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81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4" customFormat="1">
      <c r="B394" s="253"/>
      <c r="C394" s="254"/>
      <c r="D394" s="229" t="s">
        <v>182</v>
      </c>
      <c r="E394" s="255" t="s">
        <v>19</v>
      </c>
      <c r="F394" s="256" t="s">
        <v>189</v>
      </c>
      <c r="G394" s="254"/>
      <c r="H394" s="257">
        <v>586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182</v>
      </c>
      <c r="AU394" s="263" t="s">
        <v>81</v>
      </c>
      <c r="AV394" s="14" t="s">
        <v>151</v>
      </c>
      <c r="AW394" s="14" t="s">
        <v>35</v>
      </c>
      <c r="AX394" s="14" t="s">
        <v>81</v>
      </c>
      <c r="AY394" s="263" t="s">
        <v>152</v>
      </c>
    </row>
    <row r="395" s="1" customFormat="1" ht="36" customHeight="1">
      <c r="B395" s="38"/>
      <c r="C395" s="211" t="s">
        <v>614</v>
      </c>
      <c r="D395" s="211" t="s">
        <v>155</v>
      </c>
      <c r="E395" s="212" t="s">
        <v>966</v>
      </c>
      <c r="F395" s="213" t="s">
        <v>967</v>
      </c>
      <c r="G395" s="214" t="s">
        <v>236</v>
      </c>
      <c r="H395" s="215">
        <v>143.30799999999999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0.61404000000000003</v>
      </c>
      <c r="R395" s="227">
        <f>Q395*H395</f>
        <v>87.996844319999994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81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968</v>
      </c>
    </row>
    <row r="396" s="1" customFormat="1">
      <c r="B396" s="38"/>
      <c r="C396" s="39"/>
      <c r="D396" s="229" t="s">
        <v>180</v>
      </c>
      <c r="E396" s="39"/>
      <c r="F396" s="230" t="s">
        <v>969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81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970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81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971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972</v>
      </c>
      <c r="G399" s="243"/>
      <c r="H399" s="246">
        <v>4.8399999999999999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973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81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974</v>
      </c>
      <c r="G401" s="243"/>
      <c r="H401" s="246">
        <v>138.46799999999999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81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4" customFormat="1">
      <c r="B402" s="253"/>
      <c r="C402" s="254"/>
      <c r="D402" s="229" t="s">
        <v>182</v>
      </c>
      <c r="E402" s="255" t="s">
        <v>19</v>
      </c>
      <c r="F402" s="256" t="s">
        <v>189</v>
      </c>
      <c r="G402" s="254"/>
      <c r="H402" s="257">
        <v>143.30799999999999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182</v>
      </c>
      <c r="AU402" s="263" t="s">
        <v>81</v>
      </c>
      <c r="AV402" s="14" t="s">
        <v>151</v>
      </c>
      <c r="AW402" s="14" t="s">
        <v>35</v>
      </c>
      <c r="AX402" s="14" t="s">
        <v>81</v>
      </c>
      <c r="AY402" s="263" t="s">
        <v>152</v>
      </c>
    </row>
    <row r="403" s="1" customFormat="1" ht="72" customHeight="1">
      <c r="B403" s="38"/>
      <c r="C403" s="211" t="s">
        <v>620</v>
      </c>
      <c r="D403" s="211" t="s">
        <v>155</v>
      </c>
      <c r="E403" s="212" t="s">
        <v>975</v>
      </c>
      <c r="F403" s="213" t="s">
        <v>976</v>
      </c>
      <c r="G403" s="214" t="s">
        <v>236</v>
      </c>
      <c r="H403" s="215">
        <v>3.6099999999999999</v>
      </c>
      <c r="I403" s="216"/>
      <c r="J403" s="217">
        <f>ROUND(I403*H403,2)</f>
        <v>0</v>
      </c>
      <c r="K403" s="213" t="s">
        <v>178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0.085650000000000004</v>
      </c>
      <c r="R403" s="227">
        <f>Q403*H403</f>
        <v>0.30919649999999999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81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977</v>
      </c>
    </row>
    <row r="404" s="1" customFormat="1">
      <c r="B404" s="38"/>
      <c r="C404" s="39"/>
      <c r="D404" s="229" t="s">
        <v>180</v>
      </c>
      <c r="E404" s="39"/>
      <c r="F404" s="230" t="s">
        <v>978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81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979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81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980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81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981</v>
      </c>
      <c r="G407" s="243"/>
      <c r="H407" s="246">
        <v>3.6099999999999999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81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72" customHeight="1">
      <c r="B408" s="38"/>
      <c r="C408" s="211" t="s">
        <v>626</v>
      </c>
      <c r="D408" s="211" t="s">
        <v>155</v>
      </c>
      <c r="E408" s="212" t="s">
        <v>982</v>
      </c>
      <c r="F408" s="213" t="s">
        <v>983</v>
      </c>
      <c r="G408" s="214" t="s">
        <v>236</v>
      </c>
      <c r="H408" s="215">
        <v>713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0.085650000000000004</v>
      </c>
      <c r="R408" s="227">
        <f>Q408*H408</f>
        <v>61.068450000000006</v>
      </c>
      <c r="S408" s="227">
        <v>0</v>
      </c>
      <c r="T408" s="228">
        <f>S408*H408</f>
        <v>0</v>
      </c>
      <c r="AR408" s="223" t="s">
        <v>151</v>
      </c>
      <c r="AT408" s="223" t="s">
        <v>155</v>
      </c>
      <c r="AU408" s="223" t="s">
        <v>81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984</v>
      </c>
    </row>
    <row r="409" s="1" customFormat="1">
      <c r="B409" s="38"/>
      <c r="C409" s="39"/>
      <c r="D409" s="229" t="s">
        <v>180</v>
      </c>
      <c r="E409" s="39"/>
      <c r="F409" s="230" t="s">
        <v>978</v>
      </c>
      <c r="G409" s="39"/>
      <c r="H409" s="39"/>
      <c r="I409" s="135"/>
      <c r="J409" s="39"/>
      <c r="K409" s="39"/>
      <c r="L409" s="43"/>
      <c r="M409" s="231"/>
      <c r="N409" s="83"/>
      <c r="O409" s="83"/>
      <c r="P409" s="83"/>
      <c r="Q409" s="83"/>
      <c r="R409" s="83"/>
      <c r="S409" s="83"/>
      <c r="T409" s="84"/>
      <c r="AT409" s="17" t="s">
        <v>180</v>
      </c>
      <c r="AU409" s="17" t="s">
        <v>81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985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81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986</v>
      </c>
      <c r="G411" s="243"/>
      <c r="H411" s="246">
        <v>95.5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987</v>
      </c>
      <c r="G412" s="243"/>
      <c r="H412" s="246">
        <v>6.5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81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988</v>
      </c>
      <c r="G413" s="243"/>
      <c r="H413" s="246">
        <v>66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989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81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990</v>
      </c>
      <c r="G415" s="243"/>
      <c r="H415" s="246">
        <v>100.3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81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991</v>
      </c>
      <c r="G416" s="243"/>
      <c r="H416" s="246">
        <v>49.700000000000003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2" customFormat="1">
      <c r="B417" s="232"/>
      <c r="C417" s="233"/>
      <c r="D417" s="229" t="s">
        <v>182</v>
      </c>
      <c r="E417" s="234" t="s">
        <v>19</v>
      </c>
      <c r="F417" s="235" t="s">
        <v>992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182</v>
      </c>
      <c r="AU417" s="241" t="s">
        <v>81</v>
      </c>
      <c r="AV417" s="12" t="s">
        <v>81</v>
      </c>
      <c r="AW417" s="12" t="s">
        <v>35</v>
      </c>
      <c r="AX417" s="12" t="s">
        <v>73</v>
      </c>
      <c r="AY417" s="241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993</v>
      </c>
      <c r="G418" s="243"/>
      <c r="H418" s="246">
        <v>378.80000000000001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81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994</v>
      </c>
      <c r="G419" s="243"/>
      <c r="H419" s="246">
        <v>16.199999999999999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81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4" customFormat="1">
      <c r="B420" s="253"/>
      <c r="C420" s="254"/>
      <c r="D420" s="229" t="s">
        <v>182</v>
      </c>
      <c r="E420" s="255" t="s">
        <v>19</v>
      </c>
      <c r="F420" s="256" t="s">
        <v>189</v>
      </c>
      <c r="G420" s="254"/>
      <c r="H420" s="257">
        <v>713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182</v>
      </c>
      <c r="AU420" s="263" t="s">
        <v>81</v>
      </c>
      <c r="AV420" s="14" t="s">
        <v>151</v>
      </c>
      <c r="AW420" s="14" t="s">
        <v>35</v>
      </c>
      <c r="AX420" s="14" t="s">
        <v>81</v>
      </c>
      <c r="AY420" s="263" t="s">
        <v>152</v>
      </c>
    </row>
    <row r="421" s="1" customFormat="1" ht="16.5" customHeight="1">
      <c r="B421" s="38"/>
      <c r="C421" s="264" t="s">
        <v>630</v>
      </c>
      <c r="D421" s="264" t="s">
        <v>323</v>
      </c>
      <c r="E421" s="265" t="s">
        <v>995</v>
      </c>
      <c r="F421" s="266" t="s">
        <v>996</v>
      </c>
      <c r="G421" s="267" t="s">
        <v>236</v>
      </c>
      <c r="H421" s="268">
        <v>586.09199999999998</v>
      </c>
      <c r="I421" s="269"/>
      <c r="J421" s="270">
        <f>ROUND(I421*H421,2)</f>
        <v>0</v>
      </c>
      <c r="K421" s="266" t="s">
        <v>178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0.17599999999999999</v>
      </c>
      <c r="R421" s="227">
        <f>Q421*H421</f>
        <v>103.15219199999999</v>
      </c>
      <c r="S421" s="227">
        <v>0</v>
      </c>
      <c r="T421" s="228">
        <f>S421*H421</f>
        <v>0</v>
      </c>
      <c r="AR421" s="223" t="s">
        <v>233</v>
      </c>
      <c r="AT421" s="223" t="s">
        <v>323</v>
      </c>
      <c r="AU421" s="223" t="s">
        <v>81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151</v>
      </c>
      <c r="BM421" s="223" t="s">
        <v>997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998</v>
      </c>
      <c r="G422" s="243"/>
      <c r="H422" s="246">
        <v>97.409999999999997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999</v>
      </c>
      <c r="G423" s="243"/>
      <c r="H423" s="246">
        <v>102.306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81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1000</v>
      </c>
      <c r="G424" s="243"/>
      <c r="H424" s="246">
        <v>386.37599999999998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81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4" customFormat="1">
      <c r="B425" s="253"/>
      <c r="C425" s="254"/>
      <c r="D425" s="229" t="s">
        <v>182</v>
      </c>
      <c r="E425" s="255" t="s">
        <v>19</v>
      </c>
      <c r="F425" s="256" t="s">
        <v>189</v>
      </c>
      <c r="G425" s="254"/>
      <c r="H425" s="257">
        <v>586.09199999999998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182</v>
      </c>
      <c r="AU425" s="263" t="s">
        <v>81</v>
      </c>
      <c r="AV425" s="14" t="s">
        <v>151</v>
      </c>
      <c r="AW425" s="14" t="s">
        <v>35</v>
      </c>
      <c r="AX425" s="14" t="s">
        <v>81</v>
      </c>
      <c r="AY425" s="263" t="s">
        <v>152</v>
      </c>
    </row>
    <row r="426" s="1" customFormat="1" ht="16.5" customHeight="1">
      <c r="B426" s="38"/>
      <c r="C426" s="264" t="s">
        <v>639</v>
      </c>
      <c r="D426" s="264" t="s">
        <v>323</v>
      </c>
      <c r="E426" s="265" t="s">
        <v>1001</v>
      </c>
      <c r="F426" s="266" t="s">
        <v>1002</v>
      </c>
      <c r="G426" s="267" t="s">
        <v>236</v>
      </c>
      <c r="H426" s="268">
        <v>66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11.616</v>
      </c>
      <c r="S426" s="227">
        <v>0</v>
      </c>
      <c r="T426" s="228">
        <f>S426*H426</f>
        <v>0</v>
      </c>
      <c r="AR426" s="223" t="s">
        <v>233</v>
      </c>
      <c r="AT426" s="223" t="s">
        <v>323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1003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1004</v>
      </c>
      <c r="G427" s="243"/>
      <c r="H427" s="246">
        <v>66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81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64" t="s">
        <v>643</v>
      </c>
      <c r="D428" s="264" t="s">
        <v>323</v>
      </c>
      <c r="E428" s="265" t="s">
        <v>1005</v>
      </c>
      <c r="F428" s="266" t="s">
        <v>1006</v>
      </c>
      <c r="G428" s="267" t="s">
        <v>236</v>
      </c>
      <c r="H428" s="268">
        <v>3.6819999999999999</v>
      </c>
      <c r="I428" s="269"/>
      <c r="J428" s="270">
        <f>ROUND(I428*H428,2)</f>
        <v>0</v>
      </c>
      <c r="K428" s="266" t="s">
        <v>178</v>
      </c>
      <c r="L428" s="271"/>
      <c r="M428" s="272" t="s">
        <v>19</v>
      </c>
      <c r="N428" s="273" t="s">
        <v>44</v>
      </c>
      <c r="O428" s="83"/>
      <c r="P428" s="227">
        <f>O428*H428</f>
        <v>0</v>
      </c>
      <c r="Q428" s="227">
        <v>0.17599999999999999</v>
      </c>
      <c r="R428" s="227">
        <f>Q428*H428</f>
        <v>0.64803199999999994</v>
      </c>
      <c r="S428" s="227">
        <v>0</v>
      </c>
      <c r="T428" s="228">
        <f>S428*H428</f>
        <v>0</v>
      </c>
      <c r="AR428" s="223" t="s">
        <v>233</v>
      </c>
      <c r="AT428" s="223" t="s">
        <v>323</v>
      </c>
      <c r="AU428" s="223" t="s">
        <v>81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1007</v>
      </c>
    </row>
    <row r="429" s="12" customFormat="1">
      <c r="B429" s="232"/>
      <c r="C429" s="233"/>
      <c r="D429" s="229" t="s">
        <v>182</v>
      </c>
      <c r="E429" s="234" t="s">
        <v>19</v>
      </c>
      <c r="F429" s="235" t="s">
        <v>1008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182</v>
      </c>
      <c r="AU429" s="241" t="s">
        <v>81</v>
      </c>
      <c r="AV429" s="12" t="s">
        <v>81</v>
      </c>
      <c r="AW429" s="12" t="s">
        <v>35</v>
      </c>
      <c r="AX429" s="12" t="s">
        <v>73</v>
      </c>
      <c r="AY429" s="241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1009</v>
      </c>
      <c r="G430" s="243"/>
      <c r="H430" s="246">
        <v>3.6819999999999999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81</v>
      </c>
      <c r="AY430" s="252" t="s">
        <v>152</v>
      </c>
    </row>
    <row r="431" s="1" customFormat="1" ht="24" customHeight="1">
      <c r="B431" s="38"/>
      <c r="C431" s="264" t="s">
        <v>649</v>
      </c>
      <c r="D431" s="264" t="s">
        <v>323</v>
      </c>
      <c r="E431" s="265" t="s">
        <v>1010</v>
      </c>
      <c r="F431" s="266" t="s">
        <v>1011</v>
      </c>
      <c r="G431" s="267" t="s">
        <v>236</v>
      </c>
      <c r="H431" s="268">
        <v>73.524000000000001</v>
      </c>
      <c r="I431" s="269"/>
      <c r="J431" s="270">
        <f>ROUND(I431*H431,2)</f>
        <v>0</v>
      </c>
      <c r="K431" s="266" t="s">
        <v>178</v>
      </c>
      <c r="L431" s="271"/>
      <c r="M431" s="272" t="s">
        <v>19</v>
      </c>
      <c r="N431" s="273" t="s">
        <v>44</v>
      </c>
      <c r="O431" s="83"/>
      <c r="P431" s="227">
        <f>O431*H431</f>
        <v>0</v>
      </c>
      <c r="Q431" s="227">
        <v>0.13100000000000001</v>
      </c>
      <c r="R431" s="227">
        <f>Q431*H431</f>
        <v>9.6316439999999996</v>
      </c>
      <c r="S431" s="227">
        <v>0</v>
      </c>
      <c r="T431" s="228">
        <f>S431*H431</f>
        <v>0</v>
      </c>
      <c r="AR431" s="223" t="s">
        <v>233</v>
      </c>
      <c r="AT431" s="223" t="s">
        <v>323</v>
      </c>
      <c r="AU431" s="223" t="s">
        <v>81</v>
      </c>
      <c r="AY431" s="17" t="s">
        <v>152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81</v>
      </c>
      <c r="BK431" s="224">
        <f>ROUND(I431*H431,2)</f>
        <v>0</v>
      </c>
      <c r="BL431" s="17" t="s">
        <v>151</v>
      </c>
      <c r="BM431" s="223" t="s">
        <v>1012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1013</v>
      </c>
      <c r="G432" s="243"/>
      <c r="H432" s="246">
        <v>6.6299999999999999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1014</v>
      </c>
      <c r="G433" s="243"/>
      <c r="H433" s="246">
        <v>50.694000000000003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81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1015</v>
      </c>
      <c r="G434" s="243"/>
      <c r="H434" s="246">
        <v>16.199999999999999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81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4" customFormat="1">
      <c r="B435" s="253"/>
      <c r="C435" s="254"/>
      <c r="D435" s="229" t="s">
        <v>182</v>
      </c>
      <c r="E435" s="255" t="s">
        <v>19</v>
      </c>
      <c r="F435" s="256" t="s">
        <v>189</v>
      </c>
      <c r="G435" s="254"/>
      <c r="H435" s="257">
        <v>73.524000000000001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182</v>
      </c>
      <c r="AU435" s="263" t="s">
        <v>81</v>
      </c>
      <c r="AV435" s="14" t="s">
        <v>151</v>
      </c>
      <c r="AW435" s="14" t="s">
        <v>35</v>
      </c>
      <c r="AX435" s="14" t="s">
        <v>81</v>
      </c>
      <c r="AY435" s="263" t="s">
        <v>152</v>
      </c>
    </row>
    <row r="436" s="1" customFormat="1" ht="36" customHeight="1">
      <c r="B436" s="38"/>
      <c r="C436" s="211" t="s">
        <v>653</v>
      </c>
      <c r="D436" s="211" t="s">
        <v>155</v>
      </c>
      <c r="E436" s="212" t="s">
        <v>1016</v>
      </c>
      <c r="F436" s="213" t="s">
        <v>1017</v>
      </c>
      <c r="G436" s="214" t="s">
        <v>236</v>
      </c>
      <c r="H436" s="215">
        <v>37.979999999999997</v>
      </c>
      <c r="I436" s="216"/>
      <c r="J436" s="217">
        <f>ROUND(I436*H436,2)</f>
        <v>0</v>
      </c>
      <c r="K436" s="213" t="s">
        <v>178</v>
      </c>
      <c r="L436" s="43"/>
      <c r="M436" s="225" t="s">
        <v>19</v>
      </c>
      <c r="N436" s="226" t="s">
        <v>44</v>
      </c>
      <c r="O436" s="83"/>
      <c r="P436" s="227">
        <f>O436*H436</f>
        <v>0</v>
      </c>
      <c r="Q436" s="227">
        <v>0.52320999999999995</v>
      </c>
      <c r="R436" s="227">
        <f>Q436*H436</f>
        <v>19.871515799999997</v>
      </c>
      <c r="S436" s="227">
        <v>0</v>
      </c>
      <c r="T436" s="228">
        <f>S436*H436</f>
        <v>0</v>
      </c>
      <c r="AR436" s="223" t="s">
        <v>151</v>
      </c>
      <c r="AT436" s="223" t="s">
        <v>155</v>
      </c>
      <c r="AU436" s="223" t="s">
        <v>81</v>
      </c>
      <c r="AY436" s="17" t="s">
        <v>152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151</v>
      </c>
      <c r="BM436" s="223" t="s">
        <v>1018</v>
      </c>
    </row>
    <row r="437" s="1" customFormat="1">
      <c r="B437" s="38"/>
      <c r="C437" s="39"/>
      <c r="D437" s="229" t="s">
        <v>180</v>
      </c>
      <c r="E437" s="39"/>
      <c r="F437" s="230" t="s">
        <v>1019</v>
      </c>
      <c r="G437" s="39"/>
      <c r="H437" s="39"/>
      <c r="I437" s="135"/>
      <c r="J437" s="39"/>
      <c r="K437" s="39"/>
      <c r="L437" s="43"/>
      <c r="M437" s="231"/>
      <c r="N437" s="83"/>
      <c r="O437" s="83"/>
      <c r="P437" s="83"/>
      <c r="Q437" s="83"/>
      <c r="R437" s="83"/>
      <c r="S437" s="83"/>
      <c r="T437" s="84"/>
      <c r="AT437" s="17" t="s">
        <v>180</v>
      </c>
      <c r="AU437" s="17" t="s">
        <v>81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1020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1021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81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1022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1023</v>
      </c>
      <c r="G441" s="243"/>
      <c r="H441" s="246">
        <v>36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81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1024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2" customFormat="1">
      <c r="B443" s="232"/>
      <c r="C443" s="233"/>
      <c r="D443" s="229" t="s">
        <v>182</v>
      </c>
      <c r="E443" s="234" t="s">
        <v>19</v>
      </c>
      <c r="F443" s="235" t="s">
        <v>1021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182</v>
      </c>
      <c r="AU443" s="241" t="s">
        <v>81</v>
      </c>
      <c r="AV443" s="12" t="s">
        <v>81</v>
      </c>
      <c r="AW443" s="12" t="s">
        <v>35</v>
      </c>
      <c r="AX443" s="12" t="s">
        <v>73</v>
      </c>
      <c r="AY443" s="241" t="s">
        <v>152</v>
      </c>
    </row>
    <row r="444" s="12" customFormat="1">
      <c r="B444" s="232"/>
      <c r="C444" s="233"/>
      <c r="D444" s="229" t="s">
        <v>182</v>
      </c>
      <c r="E444" s="234" t="s">
        <v>19</v>
      </c>
      <c r="F444" s="235" t="s">
        <v>1022</v>
      </c>
      <c r="G444" s="233"/>
      <c r="H444" s="234" t="s">
        <v>19</v>
      </c>
      <c r="I444" s="236"/>
      <c r="J444" s="233"/>
      <c r="K444" s="233"/>
      <c r="L444" s="237"/>
      <c r="M444" s="238"/>
      <c r="N444" s="239"/>
      <c r="O444" s="239"/>
      <c r="P444" s="239"/>
      <c r="Q444" s="239"/>
      <c r="R444" s="239"/>
      <c r="S444" s="239"/>
      <c r="T444" s="240"/>
      <c r="AT444" s="241" t="s">
        <v>182</v>
      </c>
      <c r="AU444" s="241" t="s">
        <v>81</v>
      </c>
      <c r="AV444" s="12" t="s">
        <v>81</v>
      </c>
      <c r="AW444" s="12" t="s">
        <v>35</v>
      </c>
      <c r="AX444" s="12" t="s">
        <v>73</v>
      </c>
      <c r="AY444" s="241" t="s">
        <v>152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1025</v>
      </c>
      <c r="G445" s="243"/>
      <c r="H445" s="246">
        <v>1.98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81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4" customFormat="1">
      <c r="B446" s="253"/>
      <c r="C446" s="254"/>
      <c r="D446" s="229" t="s">
        <v>182</v>
      </c>
      <c r="E446" s="255" t="s">
        <v>19</v>
      </c>
      <c r="F446" s="256" t="s">
        <v>189</v>
      </c>
      <c r="G446" s="254"/>
      <c r="H446" s="257">
        <v>37.979999999999997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182</v>
      </c>
      <c r="AU446" s="263" t="s">
        <v>81</v>
      </c>
      <c r="AV446" s="14" t="s">
        <v>151</v>
      </c>
      <c r="AW446" s="14" t="s">
        <v>35</v>
      </c>
      <c r="AX446" s="14" t="s">
        <v>81</v>
      </c>
      <c r="AY446" s="263" t="s">
        <v>152</v>
      </c>
    </row>
    <row r="447" s="1" customFormat="1" ht="36" customHeight="1">
      <c r="B447" s="38"/>
      <c r="C447" s="211" t="s">
        <v>659</v>
      </c>
      <c r="D447" s="211" t="s">
        <v>155</v>
      </c>
      <c r="E447" s="212" t="s">
        <v>1026</v>
      </c>
      <c r="F447" s="213" t="s">
        <v>1027</v>
      </c>
      <c r="G447" s="214" t="s">
        <v>236</v>
      </c>
      <c r="H447" s="215">
        <v>21.149999999999999</v>
      </c>
      <c r="I447" s="216"/>
      <c r="J447" s="217">
        <f>ROUND(I447*H447,2)</f>
        <v>0</v>
      </c>
      <c r="K447" s="213" t="s">
        <v>178</v>
      </c>
      <c r="L447" s="43"/>
      <c r="M447" s="225" t="s">
        <v>19</v>
      </c>
      <c r="N447" s="226" t="s">
        <v>44</v>
      </c>
      <c r="O447" s="83"/>
      <c r="P447" s="227">
        <f>O447*H447</f>
        <v>0</v>
      </c>
      <c r="Q447" s="227">
        <v>0.37974999999999998</v>
      </c>
      <c r="R447" s="227">
        <f>Q447*H447</f>
        <v>8.0317124999999994</v>
      </c>
      <c r="S447" s="227">
        <v>0</v>
      </c>
      <c r="T447" s="228">
        <f>S447*H447</f>
        <v>0</v>
      </c>
      <c r="AR447" s="223" t="s">
        <v>151</v>
      </c>
      <c r="AT447" s="223" t="s">
        <v>155</v>
      </c>
      <c r="AU447" s="223" t="s">
        <v>81</v>
      </c>
      <c r="AY447" s="17" t="s">
        <v>152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151</v>
      </c>
      <c r="BM447" s="223" t="s">
        <v>1028</v>
      </c>
    </row>
    <row r="448" s="1" customFormat="1">
      <c r="B448" s="38"/>
      <c r="C448" s="39"/>
      <c r="D448" s="229" t="s">
        <v>180</v>
      </c>
      <c r="E448" s="39"/>
      <c r="F448" s="230" t="s">
        <v>1019</v>
      </c>
      <c r="G448" s="39"/>
      <c r="H448" s="39"/>
      <c r="I448" s="135"/>
      <c r="J448" s="39"/>
      <c r="K448" s="39"/>
      <c r="L448" s="43"/>
      <c r="M448" s="231"/>
      <c r="N448" s="83"/>
      <c r="O448" s="83"/>
      <c r="P448" s="83"/>
      <c r="Q448" s="83"/>
      <c r="R448" s="83"/>
      <c r="S448" s="83"/>
      <c r="T448" s="84"/>
      <c r="AT448" s="17" t="s">
        <v>180</v>
      </c>
      <c r="AU448" s="17" t="s">
        <v>81</v>
      </c>
    </row>
    <row r="449" s="12" customFormat="1">
      <c r="B449" s="232"/>
      <c r="C449" s="233"/>
      <c r="D449" s="229" t="s">
        <v>182</v>
      </c>
      <c r="E449" s="234" t="s">
        <v>19</v>
      </c>
      <c r="F449" s="235" t="s">
        <v>1029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182</v>
      </c>
      <c r="AU449" s="241" t="s">
        <v>81</v>
      </c>
      <c r="AV449" s="12" t="s">
        <v>81</v>
      </c>
      <c r="AW449" s="12" t="s">
        <v>35</v>
      </c>
      <c r="AX449" s="12" t="s">
        <v>73</v>
      </c>
      <c r="AY449" s="241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1021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81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1030</v>
      </c>
      <c r="G451" s="243"/>
      <c r="H451" s="246">
        <v>21.149999999999999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81</v>
      </c>
      <c r="AV451" s="13" t="s">
        <v>83</v>
      </c>
      <c r="AW451" s="13" t="s">
        <v>35</v>
      </c>
      <c r="AX451" s="13" t="s">
        <v>81</v>
      </c>
      <c r="AY451" s="252" t="s">
        <v>152</v>
      </c>
    </row>
    <row r="452" s="1" customFormat="1" ht="36" customHeight="1">
      <c r="B452" s="38"/>
      <c r="C452" s="211" t="s">
        <v>1031</v>
      </c>
      <c r="D452" s="211" t="s">
        <v>155</v>
      </c>
      <c r="E452" s="212" t="s">
        <v>1032</v>
      </c>
      <c r="F452" s="213" t="s">
        <v>1033</v>
      </c>
      <c r="G452" s="214" t="s">
        <v>236</v>
      </c>
      <c r="H452" s="215">
        <v>4.4000000000000004</v>
      </c>
      <c r="I452" s="216"/>
      <c r="J452" s="217">
        <f>ROUND(I452*H452,2)</f>
        <v>0</v>
      </c>
      <c r="K452" s="213" t="s">
        <v>178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0.15140000000000001</v>
      </c>
      <c r="R452" s="227">
        <f>Q452*H452</f>
        <v>0.66616000000000009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81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1034</v>
      </c>
    </row>
    <row r="453" s="1" customFormat="1">
      <c r="B453" s="38"/>
      <c r="C453" s="39"/>
      <c r="D453" s="229" t="s">
        <v>180</v>
      </c>
      <c r="E453" s="39"/>
      <c r="F453" s="230" t="s">
        <v>1035</v>
      </c>
      <c r="G453" s="39"/>
      <c r="H453" s="39"/>
      <c r="I453" s="135"/>
      <c r="J453" s="39"/>
      <c r="K453" s="39"/>
      <c r="L453" s="43"/>
      <c r="M453" s="231"/>
      <c r="N453" s="83"/>
      <c r="O453" s="83"/>
      <c r="P453" s="83"/>
      <c r="Q453" s="83"/>
      <c r="R453" s="83"/>
      <c r="S453" s="83"/>
      <c r="T453" s="84"/>
      <c r="AT453" s="17" t="s">
        <v>180</v>
      </c>
      <c r="AU453" s="17" t="s">
        <v>81</v>
      </c>
    </row>
    <row r="454" s="11" customFormat="1" ht="25.92" customHeight="1">
      <c r="B454" s="195"/>
      <c r="C454" s="196"/>
      <c r="D454" s="197" t="s">
        <v>72</v>
      </c>
      <c r="E454" s="198" t="s">
        <v>233</v>
      </c>
      <c r="F454" s="198" t="s">
        <v>478</v>
      </c>
      <c r="G454" s="196"/>
      <c r="H454" s="196"/>
      <c r="I454" s="199"/>
      <c r="J454" s="200">
        <f>BK454</f>
        <v>0</v>
      </c>
      <c r="K454" s="196"/>
      <c r="L454" s="201"/>
      <c r="M454" s="202"/>
      <c r="N454" s="203"/>
      <c r="O454" s="203"/>
      <c r="P454" s="204">
        <f>SUM(P455:P474)</f>
        <v>0</v>
      </c>
      <c r="Q454" s="203"/>
      <c r="R454" s="204">
        <f>SUM(R455:R474)</f>
        <v>12.050459999999999</v>
      </c>
      <c r="S454" s="203"/>
      <c r="T454" s="205">
        <f>SUM(T455:T474)</f>
        <v>4.5</v>
      </c>
      <c r="AR454" s="206" t="s">
        <v>81</v>
      </c>
      <c r="AT454" s="207" t="s">
        <v>72</v>
      </c>
      <c r="AU454" s="207" t="s">
        <v>73</v>
      </c>
      <c r="AY454" s="206" t="s">
        <v>152</v>
      </c>
      <c r="BK454" s="208">
        <f>SUM(BK455:BK474)</f>
        <v>0</v>
      </c>
    </row>
    <row r="455" s="1" customFormat="1" ht="36" customHeight="1">
      <c r="B455" s="38"/>
      <c r="C455" s="211" t="s">
        <v>1036</v>
      </c>
      <c r="D455" s="211" t="s">
        <v>155</v>
      </c>
      <c r="E455" s="212" t="s">
        <v>480</v>
      </c>
      <c r="F455" s="213" t="s">
        <v>1037</v>
      </c>
      <c r="G455" s="214" t="s">
        <v>254</v>
      </c>
      <c r="H455" s="215">
        <v>36</v>
      </c>
      <c r="I455" s="216"/>
      <c r="J455" s="217">
        <f>ROUND(I455*H455,2)</f>
        <v>0</v>
      </c>
      <c r="K455" s="213" t="s">
        <v>178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1.0000000000000001E-05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81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1038</v>
      </c>
    </row>
    <row r="456" s="1" customFormat="1">
      <c r="B456" s="38"/>
      <c r="C456" s="39"/>
      <c r="D456" s="229" t="s">
        <v>180</v>
      </c>
      <c r="E456" s="39"/>
      <c r="F456" s="230" t="s">
        <v>483</v>
      </c>
      <c r="G456" s="39"/>
      <c r="H456" s="39"/>
      <c r="I456" s="135"/>
      <c r="J456" s="39"/>
      <c r="K456" s="39"/>
      <c r="L456" s="43"/>
      <c r="M456" s="231"/>
      <c r="N456" s="83"/>
      <c r="O456" s="83"/>
      <c r="P456" s="83"/>
      <c r="Q456" s="83"/>
      <c r="R456" s="83"/>
      <c r="S456" s="83"/>
      <c r="T456" s="84"/>
      <c r="AT456" s="17" t="s">
        <v>180</v>
      </c>
      <c r="AU456" s="17" t="s">
        <v>81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1039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1040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1041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81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2" customFormat="1">
      <c r="B460" s="232"/>
      <c r="C460" s="233"/>
      <c r="D460" s="229" t="s">
        <v>182</v>
      </c>
      <c r="E460" s="234" t="s">
        <v>19</v>
      </c>
      <c r="F460" s="235" t="s">
        <v>1042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182</v>
      </c>
      <c r="AU460" s="241" t="s">
        <v>81</v>
      </c>
      <c r="AV460" s="12" t="s">
        <v>81</v>
      </c>
      <c r="AW460" s="12" t="s">
        <v>35</v>
      </c>
      <c r="AX460" s="12" t="s">
        <v>73</v>
      </c>
      <c r="AY460" s="241" t="s">
        <v>152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432</v>
      </c>
      <c r="G461" s="243"/>
      <c r="H461" s="246">
        <v>36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81</v>
      </c>
      <c r="AV461" s="13" t="s">
        <v>83</v>
      </c>
      <c r="AW461" s="13" t="s">
        <v>35</v>
      </c>
      <c r="AX461" s="13" t="s">
        <v>81</v>
      </c>
      <c r="AY461" s="252" t="s">
        <v>152</v>
      </c>
    </row>
    <row r="462" s="1" customFormat="1" ht="24" customHeight="1">
      <c r="B462" s="38"/>
      <c r="C462" s="211" t="s">
        <v>1043</v>
      </c>
      <c r="D462" s="211" t="s">
        <v>155</v>
      </c>
      <c r="E462" s="212" t="s">
        <v>1044</v>
      </c>
      <c r="F462" s="213" t="s">
        <v>1045</v>
      </c>
      <c r="G462" s="214" t="s">
        <v>267</v>
      </c>
      <c r="H462" s="215">
        <v>10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0.78420999999999996</v>
      </c>
      <c r="R462" s="227">
        <f>Q462*H462</f>
        <v>7.8420999999999994</v>
      </c>
      <c r="S462" s="227">
        <v>0.45000000000000001</v>
      </c>
      <c r="T462" s="228">
        <f>S462*H462</f>
        <v>4.5</v>
      </c>
      <c r="AR462" s="223" t="s">
        <v>151</v>
      </c>
      <c r="AT462" s="223" t="s">
        <v>155</v>
      </c>
      <c r="AU462" s="223" t="s">
        <v>81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1046</v>
      </c>
    </row>
    <row r="463" s="1" customFormat="1">
      <c r="B463" s="38"/>
      <c r="C463" s="39"/>
      <c r="D463" s="229" t="s">
        <v>180</v>
      </c>
      <c r="E463" s="39"/>
      <c r="F463" s="230" t="s">
        <v>1047</v>
      </c>
      <c r="G463" s="39"/>
      <c r="H463" s="39"/>
      <c r="I463" s="135"/>
      <c r="J463" s="39"/>
      <c r="K463" s="39"/>
      <c r="L463" s="43"/>
      <c r="M463" s="231"/>
      <c r="N463" s="83"/>
      <c r="O463" s="83"/>
      <c r="P463" s="83"/>
      <c r="Q463" s="83"/>
      <c r="R463" s="83"/>
      <c r="S463" s="83"/>
      <c r="T463" s="84"/>
      <c r="AT463" s="17" t="s">
        <v>180</v>
      </c>
      <c r="AU463" s="17" t="s">
        <v>81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1048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1049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1050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1051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2" customFormat="1">
      <c r="B468" s="232"/>
      <c r="C468" s="233"/>
      <c r="D468" s="229" t="s">
        <v>182</v>
      </c>
      <c r="E468" s="234" t="s">
        <v>19</v>
      </c>
      <c r="F468" s="235" t="s">
        <v>1052</v>
      </c>
      <c r="G468" s="233"/>
      <c r="H468" s="234" t="s">
        <v>19</v>
      </c>
      <c r="I468" s="236"/>
      <c r="J468" s="233"/>
      <c r="K468" s="233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182</v>
      </c>
      <c r="AU468" s="241" t="s">
        <v>81</v>
      </c>
      <c r="AV468" s="12" t="s">
        <v>81</v>
      </c>
      <c r="AW468" s="12" t="s">
        <v>35</v>
      </c>
      <c r="AX468" s="12" t="s">
        <v>73</v>
      </c>
      <c r="AY468" s="241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1053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81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245</v>
      </c>
      <c r="G470" s="243"/>
      <c r="H470" s="246">
        <v>10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81</v>
      </c>
      <c r="AV470" s="13" t="s">
        <v>83</v>
      </c>
      <c r="AW470" s="13" t="s">
        <v>35</v>
      </c>
      <c r="AX470" s="13" t="s">
        <v>81</v>
      </c>
      <c r="AY470" s="252" t="s">
        <v>152</v>
      </c>
    </row>
    <row r="471" s="1" customFormat="1" ht="24" customHeight="1">
      <c r="B471" s="38"/>
      <c r="C471" s="211" t="s">
        <v>1054</v>
      </c>
      <c r="D471" s="211" t="s">
        <v>155</v>
      </c>
      <c r="E471" s="212" t="s">
        <v>1055</v>
      </c>
      <c r="F471" s="213" t="s">
        <v>1056</v>
      </c>
      <c r="G471" s="214" t="s">
        <v>267</v>
      </c>
      <c r="H471" s="215">
        <v>10</v>
      </c>
      <c r="I471" s="216"/>
      <c r="J471" s="217">
        <f>ROUND(I471*H471,2)</f>
        <v>0</v>
      </c>
      <c r="K471" s="213" t="s">
        <v>178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0.42080000000000001</v>
      </c>
      <c r="R471" s="227">
        <f>Q471*H471</f>
        <v>4.2080000000000002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81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1057</v>
      </c>
    </row>
    <row r="472" s="1" customFormat="1">
      <c r="B472" s="38"/>
      <c r="C472" s="39"/>
      <c r="D472" s="229" t="s">
        <v>180</v>
      </c>
      <c r="E472" s="39"/>
      <c r="F472" s="230" t="s">
        <v>1058</v>
      </c>
      <c r="G472" s="39"/>
      <c r="H472" s="39"/>
      <c r="I472" s="135"/>
      <c r="J472" s="39"/>
      <c r="K472" s="39"/>
      <c r="L472" s="43"/>
      <c r="M472" s="231"/>
      <c r="N472" s="83"/>
      <c r="O472" s="83"/>
      <c r="P472" s="83"/>
      <c r="Q472" s="83"/>
      <c r="R472" s="83"/>
      <c r="S472" s="83"/>
      <c r="T472" s="84"/>
      <c r="AT472" s="17" t="s">
        <v>180</v>
      </c>
      <c r="AU472" s="17" t="s">
        <v>81</v>
      </c>
    </row>
    <row r="473" s="12" customFormat="1">
      <c r="B473" s="232"/>
      <c r="C473" s="233"/>
      <c r="D473" s="229" t="s">
        <v>182</v>
      </c>
      <c r="E473" s="234" t="s">
        <v>19</v>
      </c>
      <c r="F473" s="235" t="s">
        <v>1059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AT473" s="241" t="s">
        <v>182</v>
      </c>
      <c r="AU473" s="241" t="s">
        <v>81</v>
      </c>
      <c r="AV473" s="12" t="s">
        <v>81</v>
      </c>
      <c r="AW473" s="12" t="s">
        <v>35</v>
      </c>
      <c r="AX473" s="12" t="s">
        <v>73</v>
      </c>
      <c r="AY473" s="241" t="s">
        <v>152</v>
      </c>
    </row>
    <row r="474" s="13" customFormat="1">
      <c r="B474" s="242"/>
      <c r="C474" s="243"/>
      <c r="D474" s="229" t="s">
        <v>182</v>
      </c>
      <c r="E474" s="244" t="s">
        <v>19</v>
      </c>
      <c r="F474" s="245" t="s">
        <v>245</v>
      </c>
      <c r="G474" s="243"/>
      <c r="H474" s="246">
        <v>10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182</v>
      </c>
      <c r="AU474" s="252" t="s">
        <v>81</v>
      </c>
      <c r="AV474" s="13" t="s">
        <v>83</v>
      </c>
      <c r="AW474" s="13" t="s">
        <v>35</v>
      </c>
      <c r="AX474" s="13" t="s">
        <v>81</v>
      </c>
      <c r="AY474" s="252" t="s">
        <v>152</v>
      </c>
    </row>
    <row r="475" s="11" customFormat="1" ht="25.92" customHeight="1">
      <c r="B475" s="195"/>
      <c r="C475" s="196"/>
      <c r="D475" s="197" t="s">
        <v>72</v>
      </c>
      <c r="E475" s="198" t="s">
        <v>240</v>
      </c>
      <c r="F475" s="198" t="s">
        <v>495</v>
      </c>
      <c r="G475" s="196"/>
      <c r="H475" s="196"/>
      <c r="I475" s="199"/>
      <c r="J475" s="200">
        <f>BK475</f>
        <v>0</v>
      </c>
      <c r="K475" s="196"/>
      <c r="L475" s="201"/>
      <c r="M475" s="202"/>
      <c r="N475" s="203"/>
      <c r="O475" s="203"/>
      <c r="P475" s="204">
        <f>SUM(P476:P622)</f>
        <v>0</v>
      </c>
      <c r="Q475" s="203"/>
      <c r="R475" s="204">
        <f>SUM(R476:R622)</f>
        <v>294.74151999999998</v>
      </c>
      <c r="S475" s="203"/>
      <c r="T475" s="205">
        <f>SUM(T476:T622)</f>
        <v>344.08000000000004</v>
      </c>
      <c r="AR475" s="206" t="s">
        <v>81</v>
      </c>
      <c r="AT475" s="207" t="s">
        <v>72</v>
      </c>
      <c r="AU475" s="207" t="s">
        <v>73</v>
      </c>
      <c r="AY475" s="206" t="s">
        <v>152</v>
      </c>
      <c r="BK475" s="208">
        <f>SUM(BK476:BK622)</f>
        <v>0</v>
      </c>
    </row>
    <row r="476" s="1" customFormat="1" ht="16.5" customHeight="1">
      <c r="B476" s="38"/>
      <c r="C476" s="211" t="s">
        <v>1060</v>
      </c>
      <c r="D476" s="211" t="s">
        <v>155</v>
      </c>
      <c r="E476" s="212" t="s">
        <v>1061</v>
      </c>
      <c r="F476" s="213" t="s">
        <v>1062</v>
      </c>
      <c r="G476" s="214" t="s">
        <v>254</v>
      </c>
      <c r="H476" s="215">
        <v>30.5</v>
      </c>
      <c r="I476" s="216"/>
      <c r="J476" s="217">
        <f>ROUND(I476*H476,2)</f>
        <v>0</v>
      </c>
      <c r="K476" s="213" t="s">
        <v>178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0.040079999999999998</v>
      </c>
      <c r="R476" s="227">
        <f>Q476*H476</f>
        <v>1.22244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81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1063</v>
      </c>
    </row>
    <row r="477" s="1" customFormat="1">
      <c r="B477" s="38"/>
      <c r="C477" s="39"/>
      <c r="D477" s="229" t="s">
        <v>180</v>
      </c>
      <c r="E477" s="39"/>
      <c r="F477" s="230" t="s">
        <v>1064</v>
      </c>
      <c r="G477" s="39"/>
      <c r="H477" s="39"/>
      <c r="I477" s="135"/>
      <c r="J477" s="39"/>
      <c r="K477" s="39"/>
      <c r="L477" s="43"/>
      <c r="M477" s="231"/>
      <c r="N477" s="83"/>
      <c r="O477" s="83"/>
      <c r="P477" s="83"/>
      <c r="Q477" s="83"/>
      <c r="R477" s="83"/>
      <c r="S477" s="83"/>
      <c r="T477" s="84"/>
      <c r="AT477" s="17" t="s">
        <v>180</v>
      </c>
      <c r="AU477" s="17" t="s">
        <v>81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1065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1066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81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1067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81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1068</v>
      </c>
      <c r="G481" s="243"/>
      <c r="H481" s="246">
        <v>30.5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81</v>
      </c>
      <c r="AV481" s="13" t="s">
        <v>83</v>
      </c>
      <c r="AW481" s="13" t="s">
        <v>35</v>
      </c>
      <c r="AX481" s="13" t="s">
        <v>81</v>
      </c>
      <c r="AY481" s="252" t="s">
        <v>152</v>
      </c>
    </row>
    <row r="482" s="1" customFormat="1" ht="16.5" customHeight="1">
      <c r="B482" s="38"/>
      <c r="C482" s="264" t="s">
        <v>1069</v>
      </c>
      <c r="D482" s="264" t="s">
        <v>323</v>
      </c>
      <c r="E482" s="265" t="s">
        <v>1070</v>
      </c>
      <c r="F482" s="266" t="s">
        <v>1071</v>
      </c>
      <c r="G482" s="267" t="s">
        <v>1072</v>
      </c>
      <c r="H482" s="268">
        <v>680</v>
      </c>
      <c r="I482" s="269"/>
      <c r="J482" s="270">
        <f>ROUND(I482*H482,2)</f>
        <v>0</v>
      </c>
      <c r="K482" s="266" t="s">
        <v>178</v>
      </c>
      <c r="L482" s="271"/>
      <c r="M482" s="272" t="s">
        <v>19</v>
      </c>
      <c r="N482" s="273" t="s">
        <v>44</v>
      </c>
      <c r="O482" s="83"/>
      <c r="P482" s="227">
        <f>O482*H482</f>
        <v>0</v>
      </c>
      <c r="Q482" s="227">
        <v>0.050999999999999997</v>
      </c>
      <c r="R482" s="227">
        <f>Q482*H482</f>
        <v>34.68</v>
      </c>
      <c r="S482" s="227">
        <v>0</v>
      </c>
      <c r="T482" s="228">
        <f>S482*H482</f>
        <v>0</v>
      </c>
      <c r="AR482" s="223" t="s">
        <v>233</v>
      </c>
      <c r="AT482" s="223" t="s">
        <v>323</v>
      </c>
      <c r="AU482" s="223" t="s">
        <v>81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151</v>
      </c>
      <c r="BM482" s="223" t="s">
        <v>1073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1074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1075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81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2" customFormat="1">
      <c r="B485" s="232"/>
      <c r="C485" s="233"/>
      <c r="D485" s="229" t="s">
        <v>182</v>
      </c>
      <c r="E485" s="234" t="s">
        <v>19</v>
      </c>
      <c r="F485" s="235" t="s">
        <v>1076</v>
      </c>
      <c r="G485" s="233"/>
      <c r="H485" s="234" t="s">
        <v>19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182</v>
      </c>
      <c r="AU485" s="241" t="s">
        <v>81</v>
      </c>
      <c r="AV485" s="12" t="s">
        <v>81</v>
      </c>
      <c r="AW485" s="12" t="s">
        <v>35</v>
      </c>
      <c r="AX485" s="12" t="s">
        <v>73</v>
      </c>
      <c r="AY485" s="241" t="s">
        <v>152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1077</v>
      </c>
      <c r="G486" s="243"/>
      <c r="H486" s="246">
        <v>680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81</v>
      </c>
      <c r="AV486" s="13" t="s">
        <v>83</v>
      </c>
      <c r="AW486" s="13" t="s">
        <v>35</v>
      </c>
      <c r="AX486" s="13" t="s">
        <v>81</v>
      </c>
      <c r="AY486" s="252" t="s">
        <v>152</v>
      </c>
    </row>
    <row r="487" s="1" customFormat="1" ht="36" customHeight="1">
      <c r="B487" s="38"/>
      <c r="C487" s="211" t="s">
        <v>1078</v>
      </c>
      <c r="D487" s="211" t="s">
        <v>155</v>
      </c>
      <c r="E487" s="212" t="s">
        <v>1079</v>
      </c>
      <c r="F487" s="213" t="s">
        <v>1080</v>
      </c>
      <c r="G487" s="214" t="s">
        <v>254</v>
      </c>
      <c r="H487" s="215">
        <v>30.5</v>
      </c>
      <c r="I487" s="216"/>
      <c r="J487" s="217">
        <f>ROUND(I487*H487,2)</f>
        <v>0</v>
      </c>
      <c r="K487" s="213" t="s">
        <v>178</v>
      </c>
      <c r="L487" s="43"/>
      <c r="M487" s="225" t="s">
        <v>19</v>
      </c>
      <c r="N487" s="226" t="s">
        <v>44</v>
      </c>
      <c r="O487" s="83"/>
      <c r="P487" s="227">
        <f>O487*H487</f>
        <v>0</v>
      </c>
      <c r="Q487" s="227">
        <v>6.0000000000000002E-05</v>
      </c>
      <c r="R487" s="227">
        <f>Q487*H487</f>
        <v>0.00183</v>
      </c>
      <c r="S487" s="227">
        <v>0</v>
      </c>
      <c r="T487" s="228">
        <f>S487*H487</f>
        <v>0</v>
      </c>
      <c r="AR487" s="223" t="s">
        <v>285</v>
      </c>
      <c r="AT487" s="223" t="s">
        <v>155</v>
      </c>
      <c r="AU487" s="223" t="s">
        <v>81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1081</v>
      </c>
    </row>
    <row r="488" s="1" customFormat="1">
      <c r="B488" s="38"/>
      <c r="C488" s="39"/>
      <c r="D488" s="229" t="s">
        <v>180</v>
      </c>
      <c r="E488" s="39"/>
      <c r="F488" s="230" t="s">
        <v>1082</v>
      </c>
      <c r="G488" s="39"/>
      <c r="H488" s="39"/>
      <c r="I488" s="135"/>
      <c r="J488" s="39"/>
      <c r="K488" s="39"/>
      <c r="L488" s="43"/>
      <c r="M488" s="231"/>
      <c r="N488" s="83"/>
      <c r="O488" s="83"/>
      <c r="P488" s="83"/>
      <c r="Q488" s="83"/>
      <c r="R488" s="83"/>
      <c r="S488" s="83"/>
      <c r="T488" s="84"/>
      <c r="AT488" s="17" t="s">
        <v>180</v>
      </c>
      <c r="AU488" s="17" t="s">
        <v>81</v>
      </c>
    </row>
    <row r="489" s="12" customFormat="1">
      <c r="B489" s="232"/>
      <c r="C489" s="233"/>
      <c r="D489" s="229" t="s">
        <v>182</v>
      </c>
      <c r="E489" s="234" t="s">
        <v>19</v>
      </c>
      <c r="F489" s="235" t="s">
        <v>1083</v>
      </c>
      <c r="G489" s="233"/>
      <c r="H489" s="234" t="s">
        <v>19</v>
      </c>
      <c r="I489" s="236"/>
      <c r="J489" s="233"/>
      <c r="K489" s="233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182</v>
      </c>
      <c r="AU489" s="241" t="s">
        <v>81</v>
      </c>
      <c r="AV489" s="12" t="s">
        <v>81</v>
      </c>
      <c r="AW489" s="12" t="s">
        <v>35</v>
      </c>
      <c r="AX489" s="12" t="s">
        <v>73</v>
      </c>
      <c r="AY489" s="241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1084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81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1068</v>
      </c>
      <c r="G491" s="243"/>
      <c r="H491" s="246">
        <v>30.5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81</v>
      </c>
      <c r="AV491" s="13" t="s">
        <v>83</v>
      </c>
      <c r="AW491" s="13" t="s">
        <v>35</v>
      </c>
      <c r="AX491" s="13" t="s">
        <v>81</v>
      </c>
      <c r="AY491" s="252" t="s">
        <v>152</v>
      </c>
    </row>
    <row r="492" s="1" customFormat="1" ht="24" customHeight="1">
      <c r="B492" s="38"/>
      <c r="C492" s="211" t="s">
        <v>1085</v>
      </c>
      <c r="D492" s="211" t="s">
        <v>155</v>
      </c>
      <c r="E492" s="212" t="s">
        <v>1086</v>
      </c>
      <c r="F492" s="213" t="s">
        <v>1087</v>
      </c>
      <c r="G492" s="214" t="s">
        <v>267</v>
      </c>
      <c r="H492" s="215">
        <v>8</v>
      </c>
      <c r="I492" s="216"/>
      <c r="J492" s="217">
        <f>ROUND(I492*H492,2)</f>
        <v>0</v>
      </c>
      <c r="K492" s="213" t="s">
        <v>178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0.00069999999999999999</v>
      </c>
      <c r="R492" s="227">
        <f>Q492*H492</f>
        <v>0.0055999999999999999</v>
      </c>
      <c r="S492" s="227">
        <v>0</v>
      </c>
      <c r="T492" s="228">
        <f>S492*H492</f>
        <v>0</v>
      </c>
      <c r="AR492" s="223" t="s">
        <v>151</v>
      </c>
      <c r="AT492" s="223" t="s">
        <v>155</v>
      </c>
      <c r="AU492" s="223" t="s">
        <v>81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151</v>
      </c>
      <c r="BM492" s="223" t="s">
        <v>1088</v>
      </c>
    </row>
    <row r="493" s="1" customFormat="1">
      <c r="B493" s="38"/>
      <c r="C493" s="39"/>
      <c r="D493" s="229" t="s">
        <v>180</v>
      </c>
      <c r="E493" s="39"/>
      <c r="F493" s="230" t="s">
        <v>1089</v>
      </c>
      <c r="G493" s="39"/>
      <c r="H493" s="39"/>
      <c r="I493" s="135"/>
      <c r="J493" s="39"/>
      <c r="K493" s="39"/>
      <c r="L493" s="43"/>
      <c r="M493" s="231"/>
      <c r="N493" s="83"/>
      <c r="O493" s="83"/>
      <c r="P493" s="83"/>
      <c r="Q493" s="83"/>
      <c r="R493" s="83"/>
      <c r="S493" s="83"/>
      <c r="T493" s="84"/>
      <c r="AT493" s="17" t="s">
        <v>180</v>
      </c>
      <c r="AU493" s="17" t="s">
        <v>81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1090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81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1091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220</v>
      </c>
      <c r="G496" s="243"/>
      <c r="H496" s="246">
        <v>6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1092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81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83</v>
      </c>
      <c r="G498" s="243"/>
      <c r="H498" s="246">
        <v>2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81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4" customFormat="1">
      <c r="B499" s="253"/>
      <c r="C499" s="254"/>
      <c r="D499" s="229" t="s">
        <v>182</v>
      </c>
      <c r="E499" s="255" t="s">
        <v>19</v>
      </c>
      <c r="F499" s="256" t="s">
        <v>189</v>
      </c>
      <c r="G499" s="254"/>
      <c r="H499" s="257">
        <v>8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182</v>
      </c>
      <c r="AU499" s="263" t="s">
        <v>81</v>
      </c>
      <c r="AV499" s="14" t="s">
        <v>151</v>
      </c>
      <c r="AW499" s="14" t="s">
        <v>35</v>
      </c>
      <c r="AX499" s="14" t="s">
        <v>81</v>
      </c>
      <c r="AY499" s="263" t="s">
        <v>152</v>
      </c>
    </row>
    <row r="500" s="1" customFormat="1" ht="24" customHeight="1">
      <c r="B500" s="38"/>
      <c r="C500" s="211" t="s">
        <v>1093</v>
      </c>
      <c r="D500" s="211" t="s">
        <v>155</v>
      </c>
      <c r="E500" s="212" t="s">
        <v>1094</v>
      </c>
      <c r="F500" s="213" t="s">
        <v>1095</v>
      </c>
      <c r="G500" s="214" t="s">
        <v>267</v>
      </c>
      <c r="H500" s="215">
        <v>2</v>
      </c>
      <c r="I500" s="216"/>
      <c r="J500" s="217">
        <f>ROUND(I500*H500,2)</f>
        <v>0</v>
      </c>
      <c r="K500" s="213" t="s">
        <v>19</v>
      </c>
      <c r="L500" s="43"/>
      <c r="M500" s="225" t="s">
        <v>19</v>
      </c>
      <c r="N500" s="226" t="s">
        <v>44</v>
      </c>
      <c r="O500" s="83"/>
      <c r="P500" s="227">
        <f>O500*H500</f>
        <v>0</v>
      </c>
      <c r="Q500" s="227">
        <v>0.10940999999999999</v>
      </c>
      <c r="R500" s="227">
        <f>Q500*H500</f>
        <v>0.21881999999999999</v>
      </c>
      <c r="S500" s="227">
        <v>0</v>
      </c>
      <c r="T500" s="228">
        <f>S500*H500</f>
        <v>0</v>
      </c>
      <c r="AR500" s="223" t="s">
        <v>151</v>
      </c>
      <c r="AT500" s="223" t="s">
        <v>155</v>
      </c>
      <c r="AU500" s="223" t="s">
        <v>81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1096</v>
      </c>
    </row>
    <row r="501" s="1" customFormat="1">
      <c r="B501" s="38"/>
      <c r="C501" s="39"/>
      <c r="D501" s="229" t="s">
        <v>180</v>
      </c>
      <c r="E501" s="39"/>
      <c r="F501" s="230" t="s">
        <v>1097</v>
      </c>
      <c r="G501" s="39"/>
      <c r="H501" s="39"/>
      <c r="I501" s="135"/>
      <c r="J501" s="39"/>
      <c r="K501" s="39"/>
      <c r="L501" s="43"/>
      <c r="M501" s="231"/>
      <c r="N501" s="83"/>
      <c r="O501" s="83"/>
      <c r="P501" s="83"/>
      <c r="Q501" s="83"/>
      <c r="R501" s="83"/>
      <c r="S501" s="83"/>
      <c r="T501" s="84"/>
      <c r="AT501" s="17" t="s">
        <v>180</v>
      </c>
      <c r="AU501" s="17" t="s">
        <v>81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1098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1099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1100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1101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81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2" customFormat="1">
      <c r="B506" s="232"/>
      <c r="C506" s="233"/>
      <c r="D506" s="229" t="s">
        <v>182</v>
      </c>
      <c r="E506" s="234" t="s">
        <v>19</v>
      </c>
      <c r="F506" s="235" t="s">
        <v>1102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182</v>
      </c>
      <c r="AU506" s="241" t="s">
        <v>81</v>
      </c>
      <c r="AV506" s="12" t="s">
        <v>81</v>
      </c>
      <c r="AW506" s="12" t="s">
        <v>35</v>
      </c>
      <c r="AX506" s="12" t="s">
        <v>73</v>
      </c>
      <c r="AY506" s="241" t="s">
        <v>152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83</v>
      </c>
      <c r="G507" s="243"/>
      <c r="H507" s="246">
        <v>2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81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24" customHeight="1">
      <c r="B508" s="38"/>
      <c r="C508" s="211" t="s">
        <v>1103</v>
      </c>
      <c r="D508" s="211" t="s">
        <v>155</v>
      </c>
      <c r="E508" s="212" t="s">
        <v>1104</v>
      </c>
      <c r="F508" s="213" t="s">
        <v>1105</v>
      </c>
      <c r="G508" s="214" t="s">
        <v>267</v>
      </c>
      <c r="H508" s="215">
        <v>6</v>
      </c>
      <c r="I508" s="216"/>
      <c r="J508" s="217">
        <f>ROUND(I508*H508,2)</f>
        <v>0</v>
      </c>
      <c r="K508" s="213" t="s">
        <v>178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0.11241</v>
      </c>
      <c r="R508" s="227">
        <f>Q508*H508</f>
        <v>0.67445999999999995</v>
      </c>
      <c r="S508" s="227">
        <v>0</v>
      </c>
      <c r="T508" s="228">
        <f>S508*H508</f>
        <v>0</v>
      </c>
      <c r="AR508" s="223" t="s">
        <v>151</v>
      </c>
      <c r="AT508" s="223" t="s">
        <v>155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1106</v>
      </c>
    </row>
    <row r="509" s="1" customFormat="1">
      <c r="B509" s="38"/>
      <c r="C509" s="39"/>
      <c r="D509" s="229" t="s">
        <v>180</v>
      </c>
      <c r="E509" s="39"/>
      <c r="F509" s="230" t="s">
        <v>1097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81</v>
      </c>
    </row>
    <row r="510" s="1" customFormat="1" ht="16.5" customHeight="1">
      <c r="B510" s="38"/>
      <c r="C510" s="264" t="s">
        <v>1107</v>
      </c>
      <c r="D510" s="264" t="s">
        <v>323</v>
      </c>
      <c r="E510" s="265" t="s">
        <v>1108</v>
      </c>
      <c r="F510" s="266" t="s">
        <v>1109</v>
      </c>
      <c r="G510" s="267" t="s">
        <v>267</v>
      </c>
      <c r="H510" s="268">
        <v>6</v>
      </c>
      <c r="I510" s="269"/>
      <c r="J510" s="270">
        <f>ROUND(I510*H510,2)</f>
        <v>0</v>
      </c>
      <c r="K510" s="266" t="s">
        <v>178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0.0061000000000000004</v>
      </c>
      <c r="R510" s="227">
        <f>Q510*H510</f>
        <v>0.036600000000000001</v>
      </c>
      <c r="S510" s="227">
        <v>0</v>
      </c>
      <c r="T510" s="228">
        <f>S510*H510</f>
        <v>0</v>
      </c>
      <c r="AR510" s="223" t="s">
        <v>233</v>
      </c>
      <c r="AT510" s="223" t="s">
        <v>323</v>
      </c>
      <c r="AU510" s="223" t="s">
        <v>81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151</v>
      </c>
      <c r="BM510" s="223" t="s">
        <v>1110</v>
      </c>
    </row>
    <row r="511" s="1" customFormat="1" ht="16.5" customHeight="1">
      <c r="B511" s="38"/>
      <c r="C511" s="264" t="s">
        <v>1111</v>
      </c>
      <c r="D511" s="264" t="s">
        <v>323</v>
      </c>
      <c r="E511" s="265" t="s">
        <v>1112</v>
      </c>
      <c r="F511" s="266" t="s">
        <v>1113</v>
      </c>
      <c r="G511" s="267" t="s">
        <v>267</v>
      </c>
      <c r="H511" s="268">
        <v>2</v>
      </c>
      <c r="I511" s="269"/>
      <c r="J511" s="270">
        <f>ROUND(I511*H511,2)</f>
        <v>0</v>
      </c>
      <c r="K511" s="266" t="s">
        <v>178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0.0064999999999999997</v>
      </c>
      <c r="R511" s="227">
        <f>Q511*H511</f>
        <v>0.012999999999999999</v>
      </c>
      <c r="S511" s="227">
        <v>0</v>
      </c>
      <c r="T511" s="228">
        <f>S511*H511</f>
        <v>0</v>
      </c>
      <c r="AR511" s="223" t="s">
        <v>233</v>
      </c>
      <c r="AT511" s="223" t="s">
        <v>323</v>
      </c>
      <c r="AU511" s="223" t="s">
        <v>81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151</v>
      </c>
      <c r="BM511" s="223" t="s">
        <v>1114</v>
      </c>
    </row>
    <row r="512" s="12" customFormat="1">
      <c r="B512" s="232"/>
      <c r="C512" s="233"/>
      <c r="D512" s="229" t="s">
        <v>182</v>
      </c>
      <c r="E512" s="234" t="s">
        <v>19</v>
      </c>
      <c r="F512" s="235" t="s">
        <v>1115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182</v>
      </c>
      <c r="AU512" s="241" t="s">
        <v>81</v>
      </c>
      <c r="AV512" s="12" t="s">
        <v>81</v>
      </c>
      <c r="AW512" s="12" t="s">
        <v>35</v>
      </c>
      <c r="AX512" s="12" t="s">
        <v>73</v>
      </c>
      <c r="AY512" s="241" t="s">
        <v>152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83</v>
      </c>
      <c r="G513" s="243"/>
      <c r="H513" s="246">
        <v>2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81</v>
      </c>
      <c r="AV513" s="13" t="s">
        <v>83</v>
      </c>
      <c r="AW513" s="13" t="s">
        <v>35</v>
      </c>
      <c r="AX513" s="13" t="s">
        <v>81</v>
      </c>
      <c r="AY513" s="252" t="s">
        <v>152</v>
      </c>
    </row>
    <row r="514" s="1" customFormat="1" ht="24" customHeight="1">
      <c r="B514" s="38"/>
      <c r="C514" s="211" t="s">
        <v>1116</v>
      </c>
      <c r="D514" s="211" t="s">
        <v>155</v>
      </c>
      <c r="E514" s="212" t="s">
        <v>1117</v>
      </c>
      <c r="F514" s="213" t="s">
        <v>1118</v>
      </c>
      <c r="G514" s="214" t="s">
        <v>254</v>
      </c>
      <c r="H514" s="215">
        <v>22</v>
      </c>
      <c r="I514" s="216"/>
      <c r="J514" s="217">
        <f>ROUND(I514*H514,2)</f>
        <v>0</v>
      </c>
      <c r="K514" s="213" t="s">
        <v>178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0.00011</v>
      </c>
      <c r="R514" s="227">
        <f>Q514*H514</f>
        <v>0.0024200000000000003</v>
      </c>
      <c r="S514" s="227">
        <v>0</v>
      </c>
      <c r="T514" s="228">
        <f>S514*H514</f>
        <v>0</v>
      </c>
      <c r="AR514" s="223" t="s">
        <v>151</v>
      </c>
      <c r="AT514" s="223" t="s">
        <v>155</v>
      </c>
      <c r="AU514" s="223" t="s">
        <v>81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151</v>
      </c>
      <c r="BM514" s="223" t="s">
        <v>1119</v>
      </c>
    </row>
    <row r="515" s="1" customFormat="1">
      <c r="B515" s="38"/>
      <c r="C515" s="39"/>
      <c r="D515" s="229" t="s">
        <v>180</v>
      </c>
      <c r="E515" s="39"/>
      <c r="F515" s="230" t="s">
        <v>1120</v>
      </c>
      <c r="G515" s="39"/>
      <c r="H515" s="39"/>
      <c r="I515" s="135"/>
      <c r="J515" s="39"/>
      <c r="K515" s="39"/>
      <c r="L515" s="43"/>
      <c r="M515" s="231"/>
      <c r="N515" s="83"/>
      <c r="O515" s="83"/>
      <c r="P515" s="83"/>
      <c r="Q515" s="83"/>
      <c r="R515" s="83"/>
      <c r="S515" s="83"/>
      <c r="T515" s="84"/>
      <c r="AT515" s="17" t="s">
        <v>180</v>
      </c>
      <c r="AU515" s="17" t="s">
        <v>81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1121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81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2" customFormat="1">
      <c r="B517" s="232"/>
      <c r="C517" s="233"/>
      <c r="D517" s="229" t="s">
        <v>182</v>
      </c>
      <c r="E517" s="234" t="s">
        <v>19</v>
      </c>
      <c r="F517" s="235" t="s">
        <v>1122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182</v>
      </c>
      <c r="AU517" s="241" t="s">
        <v>81</v>
      </c>
      <c r="AV517" s="12" t="s">
        <v>81</v>
      </c>
      <c r="AW517" s="12" t="s">
        <v>35</v>
      </c>
      <c r="AX517" s="12" t="s">
        <v>73</v>
      </c>
      <c r="AY517" s="241" t="s">
        <v>152</v>
      </c>
    </row>
    <row r="518" s="13" customFormat="1">
      <c r="B518" s="242"/>
      <c r="C518" s="243"/>
      <c r="D518" s="229" t="s">
        <v>182</v>
      </c>
      <c r="E518" s="244" t="s">
        <v>19</v>
      </c>
      <c r="F518" s="245" t="s">
        <v>1123</v>
      </c>
      <c r="G518" s="243"/>
      <c r="H518" s="246">
        <v>22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182</v>
      </c>
      <c r="AU518" s="252" t="s">
        <v>81</v>
      </c>
      <c r="AV518" s="13" t="s">
        <v>83</v>
      </c>
      <c r="AW518" s="13" t="s">
        <v>35</v>
      </c>
      <c r="AX518" s="13" t="s">
        <v>81</v>
      </c>
      <c r="AY518" s="252" t="s">
        <v>152</v>
      </c>
    </row>
    <row r="519" s="1" customFormat="1" ht="24" customHeight="1">
      <c r="B519" s="38"/>
      <c r="C519" s="211" t="s">
        <v>1124</v>
      </c>
      <c r="D519" s="211" t="s">
        <v>155</v>
      </c>
      <c r="E519" s="212" t="s">
        <v>1125</v>
      </c>
      <c r="F519" s="213" t="s">
        <v>1126</v>
      </c>
      <c r="G519" s="214" t="s">
        <v>236</v>
      </c>
      <c r="H519" s="215">
        <v>7.5</v>
      </c>
      <c r="I519" s="216"/>
      <c r="J519" s="217">
        <f>ROUND(I519*H519,2)</f>
        <v>0</v>
      </c>
      <c r="K519" s="213" t="s">
        <v>178</v>
      </c>
      <c r="L519" s="43"/>
      <c r="M519" s="225" t="s">
        <v>19</v>
      </c>
      <c r="N519" s="226" t="s">
        <v>44</v>
      </c>
      <c r="O519" s="83"/>
      <c r="P519" s="227">
        <f>O519*H519</f>
        <v>0</v>
      </c>
      <c r="Q519" s="227">
        <v>0.00084999999999999995</v>
      </c>
      <c r="R519" s="227">
        <f>Q519*H519</f>
        <v>0.0063749999999999996</v>
      </c>
      <c r="S519" s="227">
        <v>0</v>
      </c>
      <c r="T519" s="228">
        <f>S519*H519</f>
        <v>0</v>
      </c>
      <c r="AR519" s="223" t="s">
        <v>151</v>
      </c>
      <c r="AT519" s="223" t="s">
        <v>155</v>
      </c>
      <c r="AU519" s="223" t="s">
        <v>81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151</v>
      </c>
      <c r="BM519" s="223" t="s">
        <v>1127</v>
      </c>
    </row>
    <row r="520" s="1" customFormat="1">
      <c r="B520" s="38"/>
      <c r="C520" s="39"/>
      <c r="D520" s="229" t="s">
        <v>180</v>
      </c>
      <c r="E520" s="39"/>
      <c r="F520" s="230" t="s">
        <v>1120</v>
      </c>
      <c r="G520" s="39"/>
      <c r="H520" s="39"/>
      <c r="I520" s="135"/>
      <c r="J520" s="39"/>
      <c r="K520" s="39"/>
      <c r="L520" s="43"/>
      <c r="M520" s="231"/>
      <c r="N520" s="83"/>
      <c r="O520" s="83"/>
      <c r="P520" s="83"/>
      <c r="Q520" s="83"/>
      <c r="R520" s="83"/>
      <c r="S520" s="83"/>
      <c r="T520" s="84"/>
      <c r="AT520" s="17" t="s">
        <v>180</v>
      </c>
      <c r="AU520" s="17" t="s">
        <v>81</v>
      </c>
    </row>
    <row r="521" s="12" customFormat="1">
      <c r="B521" s="232"/>
      <c r="C521" s="233"/>
      <c r="D521" s="229" t="s">
        <v>182</v>
      </c>
      <c r="E521" s="234" t="s">
        <v>19</v>
      </c>
      <c r="F521" s="235" t="s">
        <v>1128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182</v>
      </c>
      <c r="AU521" s="241" t="s">
        <v>81</v>
      </c>
      <c r="AV521" s="12" t="s">
        <v>81</v>
      </c>
      <c r="AW521" s="12" t="s">
        <v>35</v>
      </c>
      <c r="AX521" s="12" t="s">
        <v>73</v>
      </c>
      <c r="AY521" s="241" t="s">
        <v>152</v>
      </c>
    </row>
    <row r="522" s="12" customFormat="1">
      <c r="B522" s="232"/>
      <c r="C522" s="233"/>
      <c r="D522" s="229" t="s">
        <v>182</v>
      </c>
      <c r="E522" s="234" t="s">
        <v>19</v>
      </c>
      <c r="F522" s="235" t="s">
        <v>1129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182</v>
      </c>
      <c r="AU522" s="241" t="s">
        <v>81</v>
      </c>
      <c r="AV522" s="12" t="s">
        <v>81</v>
      </c>
      <c r="AW522" s="12" t="s">
        <v>35</v>
      </c>
      <c r="AX522" s="12" t="s">
        <v>73</v>
      </c>
      <c r="AY522" s="241" t="s">
        <v>152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1130</v>
      </c>
      <c r="G523" s="243"/>
      <c r="H523" s="246">
        <v>7.5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81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11" t="s">
        <v>1131</v>
      </c>
      <c r="D524" s="211" t="s">
        <v>155</v>
      </c>
      <c r="E524" s="212" t="s">
        <v>1132</v>
      </c>
      <c r="F524" s="213" t="s">
        <v>1133</v>
      </c>
      <c r="G524" s="214" t="s">
        <v>267</v>
      </c>
      <c r="H524" s="215">
        <v>12</v>
      </c>
      <c r="I524" s="216"/>
      <c r="J524" s="217">
        <f>ROUND(I524*H524,2)</f>
        <v>0</v>
      </c>
      <c r="K524" s="213" t="s">
        <v>178</v>
      </c>
      <c r="L524" s="43"/>
      <c r="M524" s="225" t="s">
        <v>19</v>
      </c>
      <c r="N524" s="226" t="s">
        <v>44</v>
      </c>
      <c r="O524" s="83"/>
      <c r="P524" s="227">
        <f>O524*H524</f>
        <v>0</v>
      </c>
      <c r="Q524" s="227">
        <v>0.00054000000000000001</v>
      </c>
      <c r="R524" s="227">
        <f>Q524*H524</f>
        <v>0.0064799999999999996</v>
      </c>
      <c r="S524" s="227">
        <v>0</v>
      </c>
      <c r="T524" s="228">
        <f>S524*H524</f>
        <v>0</v>
      </c>
      <c r="AR524" s="223" t="s">
        <v>151</v>
      </c>
      <c r="AT524" s="223" t="s">
        <v>155</v>
      </c>
      <c r="AU524" s="223" t="s">
        <v>81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151</v>
      </c>
      <c r="BM524" s="223" t="s">
        <v>1134</v>
      </c>
    </row>
    <row r="525" s="1" customFormat="1">
      <c r="B525" s="38"/>
      <c r="C525" s="39"/>
      <c r="D525" s="229" t="s">
        <v>180</v>
      </c>
      <c r="E525" s="39"/>
      <c r="F525" s="230" t="s">
        <v>1135</v>
      </c>
      <c r="G525" s="39"/>
      <c r="H525" s="39"/>
      <c r="I525" s="135"/>
      <c r="J525" s="39"/>
      <c r="K525" s="39"/>
      <c r="L525" s="43"/>
      <c r="M525" s="231"/>
      <c r="N525" s="83"/>
      <c r="O525" s="83"/>
      <c r="P525" s="83"/>
      <c r="Q525" s="83"/>
      <c r="R525" s="83"/>
      <c r="S525" s="83"/>
      <c r="T525" s="84"/>
      <c r="AT525" s="17" t="s">
        <v>180</v>
      </c>
      <c r="AU525" s="17" t="s">
        <v>81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1136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151</v>
      </c>
      <c r="G527" s="243"/>
      <c r="H527" s="246">
        <v>4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2" customFormat="1">
      <c r="B528" s="232"/>
      <c r="C528" s="233"/>
      <c r="D528" s="229" t="s">
        <v>182</v>
      </c>
      <c r="E528" s="234" t="s">
        <v>19</v>
      </c>
      <c r="F528" s="235" t="s">
        <v>1137</v>
      </c>
      <c r="G528" s="233"/>
      <c r="H528" s="234" t="s">
        <v>19</v>
      </c>
      <c r="I528" s="236"/>
      <c r="J528" s="233"/>
      <c r="K528" s="233"/>
      <c r="L528" s="237"/>
      <c r="M528" s="238"/>
      <c r="N528" s="239"/>
      <c r="O528" s="239"/>
      <c r="P528" s="239"/>
      <c r="Q528" s="239"/>
      <c r="R528" s="239"/>
      <c r="S528" s="239"/>
      <c r="T528" s="240"/>
      <c r="AT528" s="241" t="s">
        <v>182</v>
      </c>
      <c r="AU528" s="241" t="s">
        <v>81</v>
      </c>
      <c r="AV528" s="12" t="s">
        <v>81</v>
      </c>
      <c r="AW528" s="12" t="s">
        <v>35</v>
      </c>
      <c r="AX528" s="12" t="s">
        <v>73</v>
      </c>
      <c r="AY528" s="241" t="s">
        <v>152</v>
      </c>
    </row>
    <row r="529" s="13" customFormat="1">
      <c r="B529" s="242"/>
      <c r="C529" s="243"/>
      <c r="D529" s="229" t="s">
        <v>182</v>
      </c>
      <c r="E529" s="244" t="s">
        <v>19</v>
      </c>
      <c r="F529" s="245" t="s">
        <v>1138</v>
      </c>
      <c r="G529" s="243"/>
      <c r="H529" s="246">
        <v>8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182</v>
      </c>
      <c r="AU529" s="252" t="s">
        <v>81</v>
      </c>
      <c r="AV529" s="13" t="s">
        <v>83</v>
      </c>
      <c r="AW529" s="13" t="s">
        <v>35</v>
      </c>
      <c r="AX529" s="13" t="s">
        <v>73</v>
      </c>
      <c r="AY529" s="252" t="s">
        <v>152</v>
      </c>
    </row>
    <row r="530" s="14" customFormat="1">
      <c r="B530" s="253"/>
      <c r="C530" s="254"/>
      <c r="D530" s="229" t="s">
        <v>182</v>
      </c>
      <c r="E530" s="255" t="s">
        <v>19</v>
      </c>
      <c r="F530" s="256" t="s">
        <v>189</v>
      </c>
      <c r="G530" s="254"/>
      <c r="H530" s="257">
        <v>12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182</v>
      </c>
      <c r="AU530" s="263" t="s">
        <v>81</v>
      </c>
      <c r="AV530" s="14" t="s">
        <v>151</v>
      </c>
      <c r="AW530" s="14" t="s">
        <v>35</v>
      </c>
      <c r="AX530" s="14" t="s">
        <v>81</v>
      </c>
      <c r="AY530" s="263" t="s">
        <v>152</v>
      </c>
    </row>
    <row r="531" s="1" customFormat="1" ht="48" customHeight="1">
      <c r="B531" s="38"/>
      <c r="C531" s="211" t="s">
        <v>1139</v>
      </c>
      <c r="D531" s="211" t="s">
        <v>155</v>
      </c>
      <c r="E531" s="212" t="s">
        <v>1140</v>
      </c>
      <c r="F531" s="213" t="s">
        <v>1141</v>
      </c>
      <c r="G531" s="214" t="s">
        <v>254</v>
      </c>
      <c r="H531" s="215">
        <v>813.60000000000002</v>
      </c>
      <c r="I531" s="216"/>
      <c r="J531" s="217">
        <f>ROUND(I531*H531,2)</f>
        <v>0</v>
      </c>
      <c r="K531" s="213" t="s">
        <v>178</v>
      </c>
      <c r="L531" s="43"/>
      <c r="M531" s="225" t="s">
        <v>19</v>
      </c>
      <c r="N531" s="226" t="s">
        <v>44</v>
      </c>
      <c r="O531" s="83"/>
      <c r="P531" s="227">
        <f>O531*H531</f>
        <v>0</v>
      </c>
      <c r="Q531" s="227">
        <v>0.15540000000000001</v>
      </c>
      <c r="R531" s="227">
        <f>Q531*H531</f>
        <v>126.43344000000002</v>
      </c>
      <c r="S531" s="227">
        <v>0</v>
      </c>
      <c r="T531" s="228">
        <f>S531*H531</f>
        <v>0</v>
      </c>
      <c r="AR531" s="223" t="s">
        <v>151</v>
      </c>
      <c r="AT531" s="223" t="s">
        <v>155</v>
      </c>
      <c r="AU531" s="223" t="s">
        <v>81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151</v>
      </c>
      <c r="BM531" s="223" t="s">
        <v>1142</v>
      </c>
    </row>
    <row r="532" s="1" customFormat="1">
      <c r="B532" s="38"/>
      <c r="C532" s="39"/>
      <c r="D532" s="229" t="s">
        <v>180</v>
      </c>
      <c r="E532" s="39"/>
      <c r="F532" s="230" t="s">
        <v>1143</v>
      </c>
      <c r="G532" s="39"/>
      <c r="H532" s="39"/>
      <c r="I532" s="135"/>
      <c r="J532" s="39"/>
      <c r="K532" s="39"/>
      <c r="L532" s="43"/>
      <c r="M532" s="231"/>
      <c r="N532" s="83"/>
      <c r="O532" s="83"/>
      <c r="P532" s="83"/>
      <c r="Q532" s="83"/>
      <c r="R532" s="83"/>
      <c r="S532" s="83"/>
      <c r="T532" s="84"/>
      <c r="AT532" s="17" t="s">
        <v>180</v>
      </c>
      <c r="AU532" s="17" t="s">
        <v>81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1144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1145</v>
      </c>
      <c r="G534" s="243"/>
      <c r="H534" s="246">
        <v>557.60000000000002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2" customFormat="1">
      <c r="B535" s="232"/>
      <c r="C535" s="233"/>
      <c r="D535" s="229" t="s">
        <v>182</v>
      </c>
      <c r="E535" s="234" t="s">
        <v>19</v>
      </c>
      <c r="F535" s="235" t="s">
        <v>1146</v>
      </c>
      <c r="G535" s="233"/>
      <c r="H535" s="234" t="s">
        <v>19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AT535" s="241" t="s">
        <v>182</v>
      </c>
      <c r="AU535" s="241" t="s">
        <v>81</v>
      </c>
      <c r="AV535" s="12" t="s">
        <v>81</v>
      </c>
      <c r="AW535" s="12" t="s">
        <v>35</v>
      </c>
      <c r="AX535" s="12" t="s">
        <v>73</v>
      </c>
      <c r="AY535" s="241" t="s">
        <v>152</v>
      </c>
    </row>
    <row r="536" s="13" customFormat="1">
      <c r="B536" s="242"/>
      <c r="C536" s="243"/>
      <c r="D536" s="229" t="s">
        <v>182</v>
      </c>
      <c r="E536" s="244" t="s">
        <v>19</v>
      </c>
      <c r="F536" s="245" t="s">
        <v>1147</v>
      </c>
      <c r="G536" s="243"/>
      <c r="H536" s="246">
        <v>256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AT536" s="252" t="s">
        <v>182</v>
      </c>
      <c r="AU536" s="252" t="s">
        <v>81</v>
      </c>
      <c r="AV536" s="13" t="s">
        <v>83</v>
      </c>
      <c r="AW536" s="13" t="s">
        <v>35</v>
      </c>
      <c r="AX536" s="13" t="s">
        <v>73</v>
      </c>
      <c r="AY536" s="252" t="s">
        <v>152</v>
      </c>
    </row>
    <row r="537" s="14" customFormat="1">
      <c r="B537" s="253"/>
      <c r="C537" s="254"/>
      <c r="D537" s="229" t="s">
        <v>182</v>
      </c>
      <c r="E537" s="255" t="s">
        <v>19</v>
      </c>
      <c r="F537" s="256" t="s">
        <v>189</v>
      </c>
      <c r="G537" s="254"/>
      <c r="H537" s="257">
        <v>813.60000000000002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182</v>
      </c>
      <c r="AU537" s="263" t="s">
        <v>81</v>
      </c>
      <c r="AV537" s="14" t="s">
        <v>151</v>
      </c>
      <c r="AW537" s="14" t="s">
        <v>35</v>
      </c>
      <c r="AX537" s="14" t="s">
        <v>81</v>
      </c>
      <c r="AY537" s="263" t="s">
        <v>152</v>
      </c>
    </row>
    <row r="538" s="1" customFormat="1" ht="16.5" customHeight="1">
      <c r="B538" s="38"/>
      <c r="C538" s="264" t="s">
        <v>1148</v>
      </c>
      <c r="D538" s="264" t="s">
        <v>323</v>
      </c>
      <c r="E538" s="265" t="s">
        <v>1149</v>
      </c>
      <c r="F538" s="266" t="s">
        <v>1150</v>
      </c>
      <c r="G538" s="267" t="s">
        <v>254</v>
      </c>
      <c r="H538" s="268">
        <v>256</v>
      </c>
      <c r="I538" s="269"/>
      <c r="J538" s="270">
        <f>ROUND(I538*H538,2)</f>
        <v>0</v>
      </c>
      <c r="K538" s="266" t="s">
        <v>178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0.058000000000000003</v>
      </c>
      <c r="R538" s="227">
        <f>Q538*H538</f>
        <v>14.848000000000001</v>
      </c>
      <c r="S538" s="227">
        <v>0</v>
      </c>
      <c r="T538" s="228">
        <f>S538*H538</f>
        <v>0</v>
      </c>
      <c r="AR538" s="223" t="s">
        <v>233</v>
      </c>
      <c r="AT538" s="223" t="s">
        <v>323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1151</v>
      </c>
    </row>
    <row r="539" s="1" customFormat="1" ht="16.5" customHeight="1">
      <c r="B539" s="38"/>
      <c r="C539" s="264" t="s">
        <v>1152</v>
      </c>
      <c r="D539" s="264" t="s">
        <v>323</v>
      </c>
      <c r="E539" s="265" t="s">
        <v>1153</v>
      </c>
      <c r="F539" s="266" t="s">
        <v>1154</v>
      </c>
      <c r="G539" s="267" t="s">
        <v>254</v>
      </c>
      <c r="H539" s="268">
        <v>558</v>
      </c>
      <c r="I539" s="269"/>
      <c r="J539" s="270">
        <f>ROUND(I539*H539,2)</f>
        <v>0</v>
      </c>
      <c r="K539" s="266" t="s">
        <v>178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0.081000000000000003</v>
      </c>
      <c r="R539" s="227">
        <f>Q539*H539</f>
        <v>45.198</v>
      </c>
      <c r="S539" s="227">
        <v>0</v>
      </c>
      <c r="T539" s="228">
        <f>S539*H539</f>
        <v>0</v>
      </c>
      <c r="AR539" s="223" t="s">
        <v>233</v>
      </c>
      <c r="AT539" s="223" t="s">
        <v>323</v>
      </c>
      <c r="AU539" s="223" t="s">
        <v>81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1155</v>
      </c>
    </row>
    <row r="540" s="1" customFormat="1" ht="48" customHeight="1">
      <c r="B540" s="38"/>
      <c r="C540" s="211" t="s">
        <v>1156</v>
      </c>
      <c r="D540" s="211" t="s">
        <v>155</v>
      </c>
      <c r="E540" s="212" t="s">
        <v>1157</v>
      </c>
      <c r="F540" s="213" t="s">
        <v>1158</v>
      </c>
      <c r="G540" s="214" t="s">
        <v>254</v>
      </c>
      <c r="H540" s="215">
        <v>44</v>
      </c>
      <c r="I540" s="216"/>
      <c r="J540" s="217">
        <f>ROUND(I540*H540,2)</f>
        <v>0</v>
      </c>
      <c r="K540" s="213" t="s">
        <v>178</v>
      </c>
      <c r="L540" s="43"/>
      <c r="M540" s="225" t="s">
        <v>19</v>
      </c>
      <c r="N540" s="226" t="s">
        <v>44</v>
      </c>
      <c r="O540" s="83"/>
      <c r="P540" s="227">
        <f>O540*H540</f>
        <v>0</v>
      </c>
      <c r="Q540" s="227">
        <v>0.16849</v>
      </c>
      <c r="R540" s="227">
        <f>Q540*H540</f>
        <v>7.4135600000000004</v>
      </c>
      <c r="S540" s="227">
        <v>0</v>
      </c>
      <c r="T540" s="228">
        <f>S540*H540</f>
        <v>0</v>
      </c>
      <c r="AR540" s="223" t="s">
        <v>151</v>
      </c>
      <c r="AT540" s="223" t="s">
        <v>155</v>
      </c>
      <c r="AU540" s="223" t="s">
        <v>81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151</v>
      </c>
      <c r="BM540" s="223" t="s">
        <v>1159</v>
      </c>
    </row>
    <row r="541" s="1" customFormat="1">
      <c r="B541" s="38"/>
      <c r="C541" s="39"/>
      <c r="D541" s="229" t="s">
        <v>180</v>
      </c>
      <c r="E541" s="39"/>
      <c r="F541" s="230" t="s">
        <v>1160</v>
      </c>
      <c r="G541" s="39"/>
      <c r="H541" s="39"/>
      <c r="I541" s="135"/>
      <c r="J541" s="39"/>
      <c r="K541" s="39"/>
      <c r="L541" s="43"/>
      <c r="M541" s="231"/>
      <c r="N541" s="83"/>
      <c r="O541" s="83"/>
      <c r="P541" s="83"/>
      <c r="Q541" s="83"/>
      <c r="R541" s="83"/>
      <c r="S541" s="83"/>
      <c r="T541" s="84"/>
      <c r="AT541" s="17" t="s">
        <v>180</v>
      </c>
      <c r="AU541" s="17" t="s">
        <v>81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1161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81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1162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81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502</v>
      </c>
      <c r="G544" s="243"/>
      <c r="H544" s="246">
        <v>44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81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16.5" customHeight="1">
      <c r="B545" s="38"/>
      <c r="C545" s="264" t="s">
        <v>1163</v>
      </c>
      <c r="D545" s="264" t="s">
        <v>323</v>
      </c>
      <c r="E545" s="265" t="s">
        <v>1164</v>
      </c>
      <c r="F545" s="266" t="s">
        <v>1165</v>
      </c>
      <c r="G545" s="267" t="s">
        <v>254</v>
      </c>
      <c r="H545" s="268">
        <v>44</v>
      </c>
      <c r="I545" s="269"/>
      <c r="J545" s="270">
        <f>ROUND(I545*H545,2)</f>
        <v>0</v>
      </c>
      <c r="K545" s="266" t="s">
        <v>178</v>
      </c>
      <c r="L545" s="271"/>
      <c r="M545" s="272" t="s">
        <v>19</v>
      </c>
      <c r="N545" s="273" t="s">
        <v>44</v>
      </c>
      <c r="O545" s="83"/>
      <c r="P545" s="227">
        <f>O545*H545</f>
        <v>0</v>
      </c>
      <c r="Q545" s="227">
        <v>0.125</v>
      </c>
      <c r="R545" s="227">
        <f>Q545*H545</f>
        <v>5.5</v>
      </c>
      <c r="S545" s="227">
        <v>0</v>
      </c>
      <c r="T545" s="228">
        <f>S545*H545</f>
        <v>0</v>
      </c>
      <c r="AR545" s="223" t="s">
        <v>233</v>
      </c>
      <c r="AT545" s="223" t="s">
        <v>323</v>
      </c>
      <c r="AU545" s="223" t="s">
        <v>81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151</v>
      </c>
      <c r="BM545" s="223" t="s">
        <v>1166</v>
      </c>
    </row>
    <row r="546" s="12" customFormat="1">
      <c r="B546" s="232"/>
      <c r="C546" s="233"/>
      <c r="D546" s="229" t="s">
        <v>182</v>
      </c>
      <c r="E546" s="234" t="s">
        <v>19</v>
      </c>
      <c r="F546" s="235" t="s">
        <v>1161</v>
      </c>
      <c r="G546" s="233"/>
      <c r="H546" s="234" t="s">
        <v>19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182</v>
      </c>
      <c r="AU546" s="241" t="s">
        <v>81</v>
      </c>
      <c r="AV546" s="12" t="s">
        <v>81</v>
      </c>
      <c r="AW546" s="12" t="s">
        <v>35</v>
      </c>
      <c r="AX546" s="12" t="s">
        <v>73</v>
      </c>
      <c r="AY546" s="241" t="s">
        <v>152</v>
      </c>
    </row>
    <row r="547" s="12" customFormat="1">
      <c r="B547" s="232"/>
      <c r="C547" s="233"/>
      <c r="D547" s="229" t="s">
        <v>182</v>
      </c>
      <c r="E547" s="234" t="s">
        <v>19</v>
      </c>
      <c r="F547" s="235" t="s">
        <v>1162</v>
      </c>
      <c r="G547" s="233"/>
      <c r="H547" s="234" t="s">
        <v>19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182</v>
      </c>
      <c r="AU547" s="241" t="s">
        <v>81</v>
      </c>
      <c r="AV547" s="12" t="s">
        <v>81</v>
      </c>
      <c r="AW547" s="12" t="s">
        <v>35</v>
      </c>
      <c r="AX547" s="12" t="s">
        <v>73</v>
      </c>
      <c r="AY547" s="241" t="s">
        <v>152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502</v>
      </c>
      <c r="G548" s="243"/>
      <c r="H548" s="246">
        <v>44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81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11" t="s">
        <v>1167</v>
      </c>
      <c r="D549" s="211" t="s">
        <v>155</v>
      </c>
      <c r="E549" s="212" t="s">
        <v>1168</v>
      </c>
      <c r="F549" s="213" t="s">
        <v>1169</v>
      </c>
      <c r="G549" s="214" t="s">
        <v>254</v>
      </c>
      <c r="H549" s="215">
        <v>66</v>
      </c>
      <c r="I549" s="216"/>
      <c r="J549" s="217">
        <f>ROUND(I549*H549,2)</f>
        <v>0</v>
      </c>
      <c r="K549" s="213" t="s">
        <v>178</v>
      </c>
      <c r="L549" s="43"/>
      <c r="M549" s="225" t="s">
        <v>19</v>
      </c>
      <c r="N549" s="226" t="s">
        <v>44</v>
      </c>
      <c r="O549" s="83"/>
      <c r="P549" s="227">
        <f>O549*H549</f>
        <v>0</v>
      </c>
      <c r="Q549" s="227">
        <v>0.17488999999999999</v>
      </c>
      <c r="R549" s="227">
        <f>Q549*H549</f>
        <v>11.542739999999998</v>
      </c>
      <c r="S549" s="227">
        <v>0</v>
      </c>
      <c r="T549" s="228">
        <f>S549*H549</f>
        <v>0</v>
      </c>
      <c r="AR549" s="223" t="s">
        <v>151</v>
      </c>
      <c r="AT549" s="223" t="s">
        <v>155</v>
      </c>
      <c r="AU549" s="223" t="s">
        <v>81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151</v>
      </c>
      <c r="BM549" s="223" t="s">
        <v>1170</v>
      </c>
    </row>
    <row r="550" s="1" customFormat="1">
      <c r="B550" s="38"/>
      <c r="C550" s="39"/>
      <c r="D550" s="229" t="s">
        <v>180</v>
      </c>
      <c r="E550" s="39"/>
      <c r="F550" s="230" t="s">
        <v>1171</v>
      </c>
      <c r="G550" s="39"/>
      <c r="H550" s="39"/>
      <c r="I550" s="135"/>
      <c r="J550" s="39"/>
      <c r="K550" s="39"/>
      <c r="L550" s="43"/>
      <c r="M550" s="231"/>
      <c r="N550" s="83"/>
      <c r="O550" s="83"/>
      <c r="P550" s="83"/>
      <c r="Q550" s="83"/>
      <c r="R550" s="83"/>
      <c r="S550" s="83"/>
      <c r="T550" s="84"/>
      <c r="AT550" s="17" t="s">
        <v>180</v>
      </c>
      <c r="AU550" s="17" t="s">
        <v>81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1172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81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2" customFormat="1">
      <c r="B552" s="232"/>
      <c r="C552" s="233"/>
      <c r="D552" s="229" t="s">
        <v>182</v>
      </c>
      <c r="E552" s="234" t="s">
        <v>19</v>
      </c>
      <c r="F552" s="235" t="s">
        <v>1173</v>
      </c>
      <c r="G552" s="233"/>
      <c r="H552" s="234" t="s">
        <v>19</v>
      </c>
      <c r="I552" s="236"/>
      <c r="J552" s="233"/>
      <c r="K552" s="233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182</v>
      </c>
      <c r="AU552" s="241" t="s">
        <v>81</v>
      </c>
      <c r="AV552" s="12" t="s">
        <v>81</v>
      </c>
      <c r="AW552" s="12" t="s">
        <v>35</v>
      </c>
      <c r="AX552" s="12" t="s">
        <v>73</v>
      </c>
      <c r="AY552" s="241" t="s">
        <v>152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653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16.5" customHeight="1">
      <c r="B554" s="38"/>
      <c r="C554" s="264" t="s">
        <v>1174</v>
      </c>
      <c r="D554" s="264" t="s">
        <v>323</v>
      </c>
      <c r="E554" s="265" t="s">
        <v>1175</v>
      </c>
      <c r="F554" s="266" t="s">
        <v>1176</v>
      </c>
      <c r="G554" s="267" t="s">
        <v>254</v>
      </c>
      <c r="H554" s="268">
        <v>66</v>
      </c>
      <c r="I554" s="269"/>
      <c r="J554" s="270">
        <f>ROUND(I554*H554,2)</f>
        <v>0</v>
      </c>
      <c r="K554" s="266" t="s">
        <v>178</v>
      </c>
      <c r="L554" s="271"/>
      <c r="M554" s="272" t="s">
        <v>19</v>
      </c>
      <c r="N554" s="273" t="s">
        <v>44</v>
      </c>
      <c r="O554" s="83"/>
      <c r="P554" s="227">
        <f>O554*H554</f>
        <v>0</v>
      </c>
      <c r="Q554" s="227">
        <v>0.22500000000000001</v>
      </c>
      <c r="R554" s="227">
        <f>Q554*H554</f>
        <v>14.85</v>
      </c>
      <c r="S554" s="227">
        <v>0</v>
      </c>
      <c r="T554" s="228">
        <f>S554*H554</f>
        <v>0</v>
      </c>
      <c r="AR554" s="223" t="s">
        <v>233</v>
      </c>
      <c r="AT554" s="223" t="s">
        <v>323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1177</v>
      </c>
    </row>
    <row r="555" s="13" customFormat="1">
      <c r="B555" s="242"/>
      <c r="C555" s="243"/>
      <c r="D555" s="229" t="s">
        <v>182</v>
      </c>
      <c r="E555" s="243"/>
      <c r="F555" s="245" t="s">
        <v>1178</v>
      </c>
      <c r="G555" s="243"/>
      <c r="H555" s="246">
        <v>66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81</v>
      </c>
      <c r="AV555" s="13" t="s">
        <v>83</v>
      </c>
      <c r="AW555" s="13" t="s">
        <v>4</v>
      </c>
      <c r="AX555" s="13" t="s">
        <v>81</v>
      </c>
      <c r="AY555" s="252" t="s">
        <v>152</v>
      </c>
    </row>
    <row r="556" s="1" customFormat="1" ht="24" customHeight="1">
      <c r="B556" s="38"/>
      <c r="C556" s="211" t="s">
        <v>1179</v>
      </c>
      <c r="D556" s="211" t="s">
        <v>155</v>
      </c>
      <c r="E556" s="212" t="s">
        <v>1180</v>
      </c>
      <c r="F556" s="213" t="s">
        <v>1181</v>
      </c>
      <c r="G556" s="214" t="s">
        <v>254</v>
      </c>
      <c r="H556" s="215">
        <v>25</v>
      </c>
      <c r="I556" s="216"/>
      <c r="J556" s="217">
        <f>ROUND(I556*H556,2)</f>
        <v>0</v>
      </c>
      <c r="K556" s="213" t="s">
        <v>178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151</v>
      </c>
      <c r="AT556" s="223" t="s">
        <v>155</v>
      </c>
      <c r="AU556" s="223" t="s">
        <v>81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151</v>
      </c>
      <c r="BM556" s="223" t="s">
        <v>1182</v>
      </c>
    </row>
    <row r="557" s="1" customFormat="1" ht="36" customHeight="1">
      <c r="B557" s="38"/>
      <c r="C557" s="211" t="s">
        <v>1183</v>
      </c>
      <c r="D557" s="211" t="s">
        <v>155</v>
      </c>
      <c r="E557" s="212" t="s">
        <v>1184</v>
      </c>
      <c r="F557" s="213" t="s">
        <v>1185</v>
      </c>
      <c r="G557" s="214" t="s">
        <v>254</v>
      </c>
      <c r="H557" s="215">
        <v>1444</v>
      </c>
      <c r="I557" s="216"/>
      <c r="J557" s="217">
        <f>ROUND(I557*H557,2)</f>
        <v>0</v>
      </c>
      <c r="K557" s="213" t="s">
        <v>178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151</v>
      </c>
      <c r="AT557" s="223" t="s">
        <v>155</v>
      </c>
      <c r="AU557" s="223" t="s">
        <v>81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151</v>
      </c>
      <c r="BM557" s="223" t="s">
        <v>1186</v>
      </c>
    </row>
    <row r="558" s="1" customFormat="1">
      <c r="B558" s="38"/>
      <c r="C558" s="39"/>
      <c r="D558" s="229" t="s">
        <v>180</v>
      </c>
      <c r="E558" s="39"/>
      <c r="F558" s="230" t="s">
        <v>1187</v>
      </c>
      <c r="G558" s="39"/>
      <c r="H558" s="39"/>
      <c r="I558" s="135"/>
      <c r="J558" s="39"/>
      <c r="K558" s="39"/>
      <c r="L558" s="43"/>
      <c r="M558" s="231"/>
      <c r="N558" s="83"/>
      <c r="O558" s="83"/>
      <c r="P558" s="83"/>
      <c r="Q558" s="83"/>
      <c r="R558" s="83"/>
      <c r="S558" s="83"/>
      <c r="T558" s="84"/>
      <c r="AT558" s="17" t="s">
        <v>180</v>
      </c>
      <c r="AU558" s="17" t="s">
        <v>81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1188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1189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81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2" customFormat="1">
      <c r="B561" s="232"/>
      <c r="C561" s="233"/>
      <c r="D561" s="229" t="s">
        <v>182</v>
      </c>
      <c r="E561" s="234" t="s">
        <v>19</v>
      </c>
      <c r="F561" s="235" t="s">
        <v>1190</v>
      </c>
      <c r="G561" s="233"/>
      <c r="H561" s="234" t="s">
        <v>19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AT561" s="241" t="s">
        <v>182</v>
      </c>
      <c r="AU561" s="241" t="s">
        <v>81</v>
      </c>
      <c r="AV561" s="12" t="s">
        <v>81</v>
      </c>
      <c r="AW561" s="12" t="s">
        <v>35</v>
      </c>
      <c r="AX561" s="12" t="s">
        <v>73</v>
      </c>
      <c r="AY561" s="241" t="s">
        <v>152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1191</v>
      </c>
      <c r="G562" s="243"/>
      <c r="H562" s="246">
        <v>1444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81</v>
      </c>
      <c r="AV562" s="13" t="s">
        <v>83</v>
      </c>
      <c r="AW562" s="13" t="s">
        <v>35</v>
      </c>
      <c r="AX562" s="13" t="s">
        <v>81</v>
      </c>
      <c r="AY562" s="252" t="s">
        <v>152</v>
      </c>
    </row>
    <row r="563" s="1" customFormat="1" ht="48" customHeight="1">
      <c r="B563" s="38"/>
      <c r="C563" s="211" t="s">
        <v>1192</v>
      </c>
      <c r="D563" s="211" t="s">
        <v>155</v>
      </c>
      <c r="E563" s="212" t="s">
        <v>1193</v>
      </c>
      <c r="F563" s="213" t="s">
        <v>1194</v>
      </c>
      <c r="G563" s="214" t="s">
        <v>254</v>
      </c>
      <c r="H563" s="215">
        <v>1444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5.0000000000000002E-05</v>
      </c>
      <c r="R563" s="227">
        <f>Q563*H563</f>
        <v>0.0722</v>
      </c>
      <c r="S563" s="227">
        <v>0</v>
      </c>
      <c r="T563" s="228">
        <f>S563*H563</f>
        <v>0</v>
      </c>
      <c r="AR563" s="223" t="s">
        <v>151</v>
      </c>
      <c r="AT563" s="223" t="s">
        <v>155</v>
      </c>
      <c r="AU563" s="223" t="s">
        <v>81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151</v>
      </c>
      <c r="BM563" s="223" t="s">
        <v>1195</v>
      </c>
    </row>
    <row r="564" s="1" customFormat="1">
      <c r="B564" s="38"/>
      <c r="C564" s="39"/>
      <c r="D564" s="229" t="s">
        <v>180</v>
      </c>
      <c r="E564" s="39"/>
      <c r="F564" s="230" t="s">
        <v>1196</v>
      </c>
      <c r="G564" s="39"/>
      <c r="H564" s="39"/>
      <c r="I564" s="135"/>
      <c r="J564" s="39"/>
      <c r="K564" s="39"/>
      <c r="L564" s="43"/>
      <c r="M564" s="231"/>
      <c r="N564" s="83"/>
      <c r="O564" s="83"/>
      <c r="P564" s="83"/>
      <c r="Q564" s="83"/>
      <c r="R564" s="83"/>
      <c r="S564" s="83"/>
      <c r="T564" s="84"/>
      <c r="AT564" s="17" t="s">
        <v>180</v>
      </c>
      <c r="AU564" s="17" t="s">
        <v>81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1197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1198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81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1199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81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1191</v>
      </c>
      <c r="G568" s="243"/>
      <c r="H568" s="246">
        <v>1444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81</v>
      </c>
      <c r="AV568" s="13" t="s">
        <v>83</v>
      </c>
      <c r="AW568" s="13" t="s">
        <v>35</v>
      </c>
      <c r="AX568" s="13" t="s">
        <v>81</v>
      </c>
      <c r="AY568" s="252" t="s">
        <v>152</v>
      </c>
    </row>
    <row r="569" s="1" customFormat="1" ht="24" customHeight="1">
      <c r="B569" s="38"/>
      <c r="C569" s="211" t="s">
        <v>1200</v>
      </c>
      <c r="D569" s="211" t="s">
        <v>155</v>
      </c>
      <c r="E569" s="212" t="s">
        <v>1201</v>
      </c>
      <c r="F569" s="213" t="s">
        <v>1202</v>
      </c>
      <c r="G569" s="214" t="s">
        <v>236</v>
      </c>
      <c r="H569" s="215">
        <v>1596</v>
      </c>
      <c r="I569" s="216"/>
      <c r="J569" s="217">
        <f>ROUND(I569*H569,2)</f>
        <v>0</v>
      </c>
      <c r="K569" s="213" t="s">
        <v>178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0.01375</v>
      </c>
      <c r="R569" s="227">
        <f>Q569*H569</f>
        <v>21.945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81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1203</v>
      </c>
    </row>
    <row r="570" s="1" customFormat="1">
      <c r="B570" s="38"/>
      <c r="C570" s="39"/>
      <c r="D570" s="229" t="s">
        <v>180</v>
      </c>
      <c r="E570" s="39"/>
      <c r="F570" s="230" t="s">
        <v>1204</v>
      </c>
      <c r="G570" s="39"/>
      <c r="H570" s="39"/>
      <c r="I570" s="135"/>
      <c r="J570" s="39"/>
      <c r="K570" s="39"/>
      <c r="L570" s="43"/>
      <c r="M570" s="231"/>
      <c r="N570" s="83"/>
      <c r="O570" s="83"/>
      <c r="P570" s="83"/>
      <c r="Q570" s="83"/>
      <c r="R570" s="83"/>
      <c r="S570" s="83"/>
      <c r="T570" s="84"/>
      <c r="AT570" s="17" t="s">
        <v>180</v>
      </c>
      <c r="AU570" s="17" t="s">
        <v>81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1205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81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1206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81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924</v>
      </c>
      <c r="G573" s="243"/>
      <c r="H573" s="246">
        <v>340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925</v>
      </c>
      <c r="G574" s="243"/>
      <c r="H574" s="246">
        <v>1010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81</v>
      </c>
      <c r="AV574" s="13" t="s">
        <v>83</v>
      </c>
      <c r="AW574" s="13" t="s">
        <v>35</v>
      </c>
      <c r="AX574" s="13" t="s">
        <v>73</v>
      </c>
      <c r="AY574" s="252" t="s">
        <v>152</v>
      </c>
    </row>
    <row r="575" s="13" customFormat="1">
      <c r="B575" s="242"/>
      <c r="C575" s="243"/>
      <c r="D575" s="229" t="s">
        <v>182</v>
      </c>
      <c r="E575" s="244" t="s">
        <v>19</v>
      </c>
      <c r="F575" s="245" t="s">
        <v>965</v>
      </c>
      <c r="G575" s="243"/>
      <c r="H575" s="246">
        <v>246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182</v>
      </c>
      <c r="AU575" s="252" t="s">
        <v>81</v>
      </c>
      <c r="AV575" s="13" t="s">
        <v>83</v>
      </c>
      <c r="AW575" s="13" t="s">
        <v>35</v>
      </c>
      <c r="AX575" s="13" t="s">
        <v>73</v>
      </c>
      <c r="AY575" s="252" t="s">
        <v>152</v>
      </c>
    </row>
    <row r="576" s="14" customFormat="1">
      <c r="B576" s="253"/>
      <c r="C576" s="254"/>
      <c r="D576" s="229" t="s">
        <v>182</v>
      </c>
      <c r="E576" s="255" t="s">
        <v>19</v>
      </c>
      <c r="F576" s="256" t="s">
        <v>189</v>
      </c>
      <c r="G576" s="254"/>
      <c r="H576" s="257">
        <v>1596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182</v>
      </c>
      <c r="AU576" s="263" t="s">
        <v>81</v>
      </c>
      <c r="AV576" s="14" t="s">
        <v>151</v>
      </c>
      <c r="AW576" s="14" t="s">
        <v>35</v>
      </c>
      <c r="AX576" s="14" t="s">
        <v>81</v>
      </c>
      <c r="AY576" s="263" t="s">
        <v>152</v>
      </c>
    </row>
    <row r="577" s="1" customFormat="1" ht="60" customHeight="1">
      <c r="B577" s="38"/>
      <c r="C577" s="211" t="s">
        <v>1207</v>
      </c>
      <c r="D577" s="211" t="s">
        <v>155</v>
      </c>
      <c r="E577" s="212" t="s">
        <v>1208</v>
      </c>
      <c r="F577" s="213" t="s">
        <v>1209</v>
      </c>
      <c r="G577" s="214" t="s">
        <v>254</v>
      </c>
      <c r="H577" s="215">
        <v>130</v>
      </c>
      <c r="I577" s="216"/>
      <c r="J577" s="217">
        <f>ROUND(I577*H577,2)</f>
        <v>0</v>
      </c>
      <c r="K577" s="213" t="s">
        <v>178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0.00060999999999999997</v>
      </c>
      <c r="R577" s="227">
        <f>Q577*H577</f>
        <v>0.079299999999999995</v>
      </c>
      <c r="S577" s="227">
        <v>0</v>
      </c>
      <c r="T577" s="228">
        <f>S577*H577</f>
        <v>0</v>
      </c>
      <c r="AR577" s="223" t="s">
        <v>151</v>
      </c>
      <c r="AT577" s="223" t="s">
        <v>155</v>
      </c>
      <c r="AU577" s="223" t="s">
        <v>81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151</v>
      </c>
      <c r="BM577" s="223" t="s">
        <v>1210</v>
      </c>
    </row>
    <row r="578" s="1" customFormat="1">
      <c r="B578" s="38"/>
      <c r="C578" s="39"/>
      <c r="D578" s="229" t="s">
        <v>180</v>
      </c>
      <c r="E578" s="39"/>
      <c r="F578" s="230" t="s">
        <v>1211</v>
      </c>
      <c r="G578" s="39"/>
      <c r="H578" s="39"/>
      <c r="I578" s="135"/>
      <c r="J578" s="39"/>
      <c r="K578" s="39"/>
      <c r="L578" s="43"/>
      <c r="M578" s="231"/>
      <c r="N578" s="83"/>
      <c r="O578" s="83"/>
      <c r="P578" s="83"/>
      <c r="Q578" s="83"/>
      <c r="R578" s="83"/>
      <c r="S578" s="83"/>
      <c r="T578" s="84"/>
      <c r="AT578" s="17" t="s">
        <v>180</v>
      </c>
      <c r="AU578" s="17" t="s">
        <v>81</v>
      </c>
    </row>
    <row r="579" s="13" customFormat="1">
      <c r="B579" s="242"/>
      <c r="C579" s="243"/>
      <c r="D579" s="229" t="s">
        <v>182</v>
      </c>
      <c r="E579" s="244" t="s">
        <v>19</v>
      </c>
      <c r="F579" s="245" t="s">
        <v>1212</v>
      </c>
      <c r="G579" s="243"/>
      <c r="H579" s="246">
        <v>130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AT579" s="252" t="s">
        <v>182</v>
      </c>
      <c r="AU579" s="252" t="s">
        <v>81</v>
      </c>
      <c r="AV579" s="13" t="s">
        <v>83</v>
      </c>
      <c r="AW579" s="13" t="s">
        <v>35</v>
      </c>
      <c r="AX579" s="13" t="s">
        <v>81</v>
      </c>
      <c r="AY579" s="252" t="s">
        <v>152</v>
      </c>
    </row>
    <row r="580" s="1" customFormat="1" ht="24" customHeight="1">
      <c r="B580" s="38"/>
      <c r="C580" s="211" t="s">
        <v>1213</v>
      </c>
      <c r="D580" s="211" t="s">
        <v>155</v>
      </c>
      <c r="E580" s="212" t="s">
        <v>1214</v>
      </c>
      <c r="F580" s="213" t="s">
        <v>1215</v>
      </c>
      <c r="G580" s="214" t="s">
        <v>254</v>
      </c>
      <c r="H580" s="215">
        <v>103.5</v>
      </c>
      <c r="I580" s="216"/>
      <c r="J580" s="217">
        <f>ROUND(I580*H580,2)</f>
        <v>0</v>
      </c>
      <c r="K580" s="213" t="s">
        <v>178</v>
      </c>
      <c r="L580" s="43"/>
      <c r="M580" s="225" t="s">
        <v>19</v>
      </c>
      <c r="N580" s="226" t="s">
        <v>44</v>
      </c>
      <c r="O580" s="83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AR580" s="223" t="s">
        <v>151</v>
      </c>
      <c r="AT580" s="223" t="s">
        <v>155</v>
      </c>
      <c r="AU580" s="223" t="s">
        <v>81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151</v>
      </c>
      <c r="BM580" s="223" t="s">
        <v>1216</v>
      </c>
    </row>
    <row r="581" s="1" customFormat="1">
      <c r="B581" s="38"/>
      <c r="C581" s="39"/>
      <c r="D581" s="229" t="s">
        <v>180</v>
      </c>
      <c r="E581" s="39"/>
      <c r="F581" s="230" t="s">
        <v>1217</v>
      </c>
      <c r="G581" s="39"/>
      <c r="H581" s="39"/>
      <c r="I581" s="135"/>
      <c r="J581" s="39"/>
      <c r="K581" s="39"/>
      <c r="L581" s="43"/>
      <c r="M581" s="231"/>
      <c r="N581" s="83"/>
      <c r="O581" s="83"/>
      <c r="P581" s="83"/>
      <c r="Q581" s="83"/>
      <c r="R581" s="83"/>
      <c r="S581" s="83"/>
      <c r="T581" s="84"/>
      <c r="AT581" s="17" t="s">
        <v>180</v>
      </c>
      <c r="AU581" s="17" t="s">
        <v>81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1218</v>
      </c>
      <c r="G582" s="243"/>
      <c r="H582" s="246">
        <v>103.5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81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1219</v>
      </c>
      <c r="D583" s="211" t="s">
        <v>155</v>
      </c>
      <c r="E583" s="212" t="s">
        <v>1220</v>
      </c>
      <c r="F583" s="213" t="s">
        <v>1221</v>
      </c>
      <c r="G583" s="214" t="s">
        <v>254</v>
      </c>
      <c r="H583" s="215">
        <v>72</v>
      </c>
      <c r="I583" s="216"/>
      <c r="J583" s="217">
        <f>ROUND(I583*H583,2)</f>
        <v>0</v>
      </c>
      <c r="K583" s="213" t="s">
        <v>178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2.0000000000000002E-05</v>
      </c>
      <c r="R583" s="227">
        <f>Q583*H583</f>
        <v>0.0014400000000000001</v>
      </c>
      <c r="S583" s="227">
        <v>0</v>
      </c>
      <c r="T583" s="228">
        <f>S583*H583</f>
        <v>0</v>
      </c>
      <c r="AR583" s="223" t="s">
        <v>151</v>
      </c>
      <c r="AT583" s="223" t="s">
        <v>155</v>
      </c>
      <c r="AU583" s="223" t="s">
        <v>81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151</v>
      </c>
      <c r="BM583" s="223" t="s">
        <v>1222</v>
      </c>
    </row>
    <row r="584" s="1" customFormat="1">
      <c r="B584" s="38"/>
      <c r="C584" s="39"/>
      <c r="D584" s="229" t="s">
        <v>180</v>
      </c>
      <c r="E584" s="39"/>
      <c r="F584" s="230" t="s">
        <v>1217</v>
      </c>
      <c r="G584" s="39"/>
      <c r="H584" s="39"/>
      <c r="I584" s="135"/>
      <c r="J584" s="39"/>
      <c r="K584" s="39"/>
      <c r="L584" s="43"/>
      <c r="M584" s="231"/>
      <c r="N584" s="83"/>
      <c r="O584" s="83"/>
      <c r="P584" s="83"/>
      <c r="Q584" s="83"/>
      <c r="R584" s="83"/>
      <c r="S584" s="83"/>
      <c r="T584" s="84"/>
      <c r="AT584" s="17" t="s">
        <v>180</v>
      </c>
      <c r="AU584" s="17" t="s">
        <v>81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1223</v>
      </c>
      <c r="G585" s="243"/>
      <c r="H585" s="246">
        <v>72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81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" customFormat="1" ht="24" customHeight="1">
      <c r="B586" s="38"/>
      <c r="C586" s="211" t="s">
        <v>1224</v>
      </c>
      <c r="D586" s="211" t="s">
        <v>155</v>
      </c>
      <c r="E586" s="212" t="s">
        <v>1225</v>
      </c>
      <c r="F586" s="213" t="s">
        <v>1226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1227</v>
      </c>
    </row>
    <row r="587" s="1" customFormat="1">
      <c r="B587" s="38"/>
      <c r="C587" s="39"/>
      <c r="D587" s="229" t="s">
        <v>180</v>
      </c>
      <c r="E587" s="39"/>
      <c r="F587" s="230" t="s">
        <v>1228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24" customHeight="1">
      <c r="B588" s="38"/>
      <c r="C588" s="211" t="s">
        <v>1229</v>
      </c>
      <c r="D588" s="211" t="s">
        <v>155</v>
      </c>
      <c r="E588" s="212" t="s">
        <v>1230</v>
      </c>
      <c r="F588" s="213" t="s">
        <v>1231</v>
      </c>
      <c r="G588" s="214" t="s">
        <v>267</v>
      </c>
      <c r="H588" s="215">
        <v>1</v>
      </c>
      <c r="I588" s="216"/>
      <c r="J588" s="217">
        <f>ROUND(I588*H588,2)</f>
        <v>0</v>
      </c>
      <c r="K588" s="213" t="s">
        <v>19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1232</v>
      </c>
    </row>
    <row r="589" s="1" customFormat="1">
      <c r="B589" s="38"/>
      <c r="C589" s="39"/>
      <c r="D589" s="229" t="s">
        <v>180</v>
      </c>
      <c r="E589" s="39"/>
      <c r="F589" s="230" t="s">
        <v>1228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" customFormat="1" ht="16.5" customHeight="1">
      <c r="B590" s="38"/>
      <c r="C590" s="211" t="s">
        <v>1233</v>
      </c>
      <c r="D590" s="211" t="s">
        <v>155</v>
      </c>
      <c r="E590" s="212" t="s">
        <v>1234</v>
      </c>
      <c r="F590" s="213" t="s">
        <v>1235</v>
      </c>
      <c r="G590" s="214" t="s">
        <v>236</v>
      </c>
      <c r="H590" s="215">
        <v>1012</v>
      </c>
      <c r="I590" s="216"/>
      <c r="J590" s="217">
        <f>ROUND(I590*H590,2)</f>
        <v>0</v>
      </c>
      <c r="K590" s="213" t="s">
        <v>178</v>
      </c>
      <c r="L590" s="43"/>
      <c r="M590" s="225" t="s">
        <v>19</v>
      </c>
      <c r="N590" s="226" t="s">
        <v>44</v>
      </c>
      <c r="O590" s="83"/>
      <c r="P590" s="227">
        <f>O590*H590</f>
        <v>0</v>
      </c>
      <c r="Q590" s="227">
        <v>0</v>
      </c>
      <c r="R590" s="227">
        <f>Q590*H590</f>
        <v>0</v>
      </c>
      <c r="S590" s="227">
        <v>0.34000000000000002</v>
      </c>
      <c r="T590" s="228">
        <f>S590*H590</f>
        <v>344.08000000000004</v>
      </c>
      <c r="AR590" s="223" t="s">
        <v>151</v>
      </c>
      <c r="AT590" s="223" t="s">
        <v>155</v>
      </c>
      <c r="AU590" s="223" t="s">
        <v>81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151</v>
      </c>
      <c r="BM590" s="223" t="s">
        <v>1236</v>
      </c>
    </row>
    <row r="591" s="1" customFormat="1">
      <c r="B591" s="38"/>
      <c r="C591" s="39"/>
      <c r="D591" s="229" t="s">
        <v>180</v>
      </c>
      <c r="E591" s="39"/>
      <c r="F591" s="230" t="s">
        <v>1237</v>
      </c>
      <c r="G591" s="39"/>
      <c r="H591" s="39"/>
      <c r="I591" s="135"/>
      <c r="J591" s="39"/>
      <c r="K591" s="39"/>
      <c r="L591" s="43"/>
      <c r="M591" s="231"/>
      <c r="N591" s="83"/>
      <c r="O591" s="83"/>
      <c r="P591" s="83"/>
      <c r="Q591" s="83"/>
      <c r="R591" s="83"/>
      <c r="S591" s="83"/>
      <c r="T591" s="84"/>
      <c r="AT591" s="17" t="s">
        <v>180</v>
      </c>
      <c r="AU591" s="17" t="s">
        <v>81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1238</v>
      </c>
      <c r="G592" s="243"/>
      <c r="H592" s="246">
        <v>1012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81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24" customHeight="1">
      <c r="B593" s="38"/>
      <c r="C593" s="211" t="s">
        <v>1239</v>
      </c>
      <c r="D593" s="211" t="s">
        <v>155</v>
      </c>
      <c r="E593" s="212" t="s">
        <v>1240</v>
      </c>
      <c r="F593" s="213" t="s">
        <v>1241</v>
      </c>
      <c r="G593" s="214" t="s">
        <v>254</v>
      </c>
      <c r="H593" s="215">
        <v>22.5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0.29221000000000003</v>
      </c>
      <c r="R593" s="227">
        <f>Q593*H593</f>
        <v>6.5747250000000008</v>
      </c>
      <c r="S593" s="227">
        <v>0</v>
      </c>
      <c r="T593" s="228">
        <f>S593*H593</f>
        <v>0</v>
      </c>
      <c r="AR593" s="223" t="s">
        <v>151</v>
      </c>
      <c r="AT593" s="223" t="s">
        <v>155</v>
      </c>
      <c r="AU593" s="223" t="s">
        <v>81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151</v>
      </c>
      <c r="BM593" s="223" t="s">
        <v>1242</v>
      </c>
    </row>
    <row r="594" s="1" customFormat="1">
      <c r="B594" s="38"/>
      <c r="C594" s="39"/>
      <c r="D594" s="229" t="s">
        <v>180</v>
      </c>
      <c r="E594" s="39"/>
      <c r="F594" s="230" t="s">
        <v>1243</v>
      </c>
      <c r="G594" s="39"/>
      <c r="H594" s="39"/>
      <c r="I594" s="135"/>
      <c r="J594" s="39"/>
      <c r="K594" s="39"/>
      <c r="L594" s="43"/>
      <c r="M594" s="231"/>
      <c r="N594" s="83"/>
      <c r="O594" s="83"/>
      <c r="P594" s="83"/>
      <c r="Q594" s="83"/>
      <c r="R594" s="83"/>
      <c r="S594" s="83"/>
      <c r="T594" s="84"/>
      <c r="AT594" s="17" t="s">
        <v>180</v>
      </c>
      <c r="AU594" s="17" t="s">
        <v>81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1244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81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1245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1246</v>
      </c>
      <c r="G597" s="243"/>
      <c r="H597" s="246">
        <v>7.5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81</v>
      </c>
      <c r="AV597" s="13" t="s">
        <v>83</v>
      </c>
      <c r="AW597" s="13" t="s">
        <v>35</v>
      </c>
      <c r="AX597" s="13" t="s">
        <v>73</v>
      </c>
      <c r="AY597" s="252" t="s">
        <v>152</v>
      </c>
    </row>
    <row r="598" s="12" customFormat="1">
      <c r="B598" s="232"/>
      <c r="C598" s="233"/>
      <c r="D598" s="229" t="s">
        <v>182</v>
      </c>
      <c r="E598" s="234" t="s">
        <v>19</v>
      </c>
      <c r="F598" s="235" t="s">
        <v>1245</v>
      </c>
      <c r="G598" s="233"/>
      <c r="H598" s="234" t="s">
        <v>19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AT598" s="241" t="s">
        <v>182</v>
      </c>
      <c r="AU598" s="241" t="s">
        <v>81</v>
      </c>
      <c r="AV598" s="12" t="s">
        <v>81</v>
      </c>
      <c r="AW598" s="12" t="s">
        <v>35</v>
      </c>
      <c r="AX598" s="12" t="s">
        <v>73</v>
      </c>
      <c r="AY598" s="241" t="s">
        <v>152</v>
      </c>
    </row>
    <row r="599" s="12" customFormat="1">
      <c r="B599" s="232"/>
      <c r="C599" s="233"/>
      <c r="D599" s="229" t="s">
        <v>182</v>
      </c>
      <c r="E599" s="234" t="s">
        <v>19</v>
      </c>
      <c r="F599" s="235" t="s">
        <v>1247</v>
      </c>
      <c r="G599" s="233"/>
      <c r="H599" s="234" t="s">
        <v>19</v>
      </c>
      <c r="I599" s="236"/>
      <c r="J599" s="233"/>
      <c r="K599" s="233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182</v>
      </c>
      <c r="AU599" s="241" t="s">
        <v>81</v>
      </c>
      <c r="AV599" s="12" t="s">
        <v>81</v>
      </c>
      <c r="AW599" s="12" t="s">
        <v>35</v>
      </c>
      <c r="AX599" s="12" t="s">
        <v>73</v>
      </c>
      <c r="AY599" s="241" t="s">
        <v>152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8</v>
      </c>
      <c r="G600" s="243"/>
      <c r="H600" s="246">
        <v>15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81</v>
      </c>
      <c r="AV600" s="13" t="s">
        <v>83</v>
      </c>
      <c r="AW600" s="13" t="s">
        <v>35</v>
      </c>
      <c r="AX600" s="13" t="s">
        <v>73</v>
      </c>
      <c r="AY600" s="252" t="s">
        <v>152</v>
      </c>
    </row>
    <row r="601" s="14" customFormat="1">
      <c r="B601" s="253"/>
      <c r="C601" s="254"/>
      <c r="D601" s="229" t="s">
        <v>182</v>
      </c>
      <c r="E601" s="255" t="s">
        <v>19</v>
      </c>
      <c r="F601" s="256" t="s">
        <v>189</v>
      </c>
      <c r="G601" s="254"/>
      <c r="H601" s="257">
        <v>22.5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182</v>
      </c>
      <c r="AU601" s="263" t="s">
        <v>81</v>
      </c>
      <c r="AV601" s="14" t="s">
        <v>151</v>
      </c>
      <c r="AW601" s="14" t="s">
        <v>35</v>
      </c>
      <c r="AX601" s="14" t="s">
        <v>81</v>
      </c>
      <c r="AY601" s="263" t="s">
        <v>152</v>
      </c>
    </row>
    <row r="602" s="1" customFormat="1" ht="16.5" customHeight="1">
      <c r="B602" s="38"/>
      <c r="C602" s="211" t="s">
        <v>1248</v>
      </c>
      <c r="D602" s="211" t="s">
        <v>155</v>
      </c>
      <c r="E602" s="212" t="s">
        <v>1249</v>
      </c>
      <c r="F602" s="213" t="s">
        <v>1250</v>
      </c>
      <c r="G602" s="214" t="s">
        <v>254</v>
      </c>
      <c r="H602" s="215">
        <v>3</v>
      </c>
      <c r="I602" s="216"/>
      <c r="J602" s="217">
        <f>ROUND(I602*H602,2)</f>
        <v>0</v>
      </c>
      <c r="K602" s="213" t="s">
        <v>178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0.29221000000000003</v>
      </c>
      <c r="R602" s="227">
        <f>Q602*H602</f>
        <v>0.87663000000000002</v>
      </c>
      <c r="S602" s="227">
        <v>0</v>
      </c>
      <c r="T602" s="228">
        <f>S602*H602</f>
        <v>0</v>
      </c>
      <c r="AR602" s="223" t="s">
        <v>151</v>
      </c>
      <c r="AT602" s="223" t="s">
        <v>155</v>
      </c>
      <c r="AU602" s="223" t="s">
        <v>81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151</v>
      </c>
      <c r="BM602" s="223" t="s">
        <v>1251</v>
      </c>
    </row>
    <row r="603" s="1" customFormat="1">
      <c r="B603" s="38"/>
      <c r="C603" s="39"/>
      <c r="D603" s="229" t="s">
        <v>180</v>
      </c>
      <c r="E603" s="39"/>
      <c r="F603" s="230" t="s">
        <v>1243</v>
      </c>
      <c r="G603" s="39"/>
      <c r="H603" s="39"/>
      <c r="I603" s="135"/>
      <c r="J603" s="39"/>
      <c r="K603" s="39"/>
      <c r="L603" s="43"/>
      <c r="M603" s="231"/>
      <c r="N603" s="83"/>
      <c r="O603" s="83"/>
      <c r="P603" s="83"/>
      <c r="Q603" s="83"/>
      <c r="R603" s="83"/>
      <c r="S603" s="83"/>
      <c r="T603" s="84"/>
      <c r="AT603" s="17" t="s">
        <v>180</v>
      </c>
      <c r="AU603" s="17" t="s">
        <v>81</v>
      </c>
    </row>
    <row r="604" s="12" customFormat="1">
      <c r="B604" s="232"/>
      <c r="C604" s="233"/>
      <c r="D604" s="229" t="s">
        <v>182</v>
      </c>
      <c r="E604" s="234" t="s">
        <v>19</v>
      </c>
      <c r="F604" s="235" t="s">
        <v>1252</v>
      </c>
      <c r="G604" s="233"/>
      <c r="H604" s="234" t="s">
        <v>19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AT604" s="241" t="s">
        <v>182</v>
      </c>
      <c r="AU604" s="241" t="s">
        <v>81</v>
      </c>
      <c r="AV604" s="12" t="s">
        <v>81</v>
      </c>
      <c r="AW604" s="12" t="s">
        <v>35</v>
      </c>
      <c r="AX604" s="12" t="s">
        <v>73</v>
      </c>
      <c r="AY604" s="241" t="s">
        <v>152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1253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81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196</v>
      </c>
      <c r="G606" s="243"/>
      <c r="H606" s="246">
        <v>3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81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16.5" customHeight="1">
      <c r="B607" s="38"/>
      <c r="C607" s="211" t="s">
        <v>1254</v>
      </c>
      <c r="D607" s="211" t="s">
        <v>155</v>
      </c>
      <c r="E607" s="212" t="s">
        <v>1255</v>
      </c>
      <c r="F607" s="213" t="s">
        <v>1256</v>
      </c>
      <c r="G607" s="214" t="s">
        <v>267</v>
      </c>
      <c r="H607" s="215">
        <v>10</v>
      </c>
      <c r="I607" s="216"/>
      <c r="J607" s="217">
        <f>ROUND(I607*H607,2)</f>
        <v>0</v>
      </c>
      <c r="K607" s="213" t="s">
        <v>178</v>
      </c>
      <c r="L607" s="43"/>
      <c r="M607" s="225" t="s">
        <v>19</v>
      </c>
      <c r="N607" s="226" t="s">
        <v>44</v>
      </c>
      <c r="O607" s="83"/>
      <c r="P607" s="227">
        <f>O607*H607</f>
        <v>0</v>
      </c>
      <c r="Q607" s="227">
        <v>0.072870000000000004</v>
      </c>
      <c r="R607" s="227">
        <f>Q607*H607</f>
        <v>0.72870000000000001</v>
      </c>
      <c r="S607" s="227">
        <v>0</v>
      </c>
      <c r="T607" s="228">
        <f>S607*H607</f>
        <v>0</v>
      </c>
      <c r="AR607" s="223" t="s">
        <v>151</v>
      </c>
      <c r="AT607" s="223" t="s">
        <v>155</v>
      </c>
      <c r="AU607" s="223" t="s">
        <v>81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151</v>
      </c>
      <c r="BM607" s="223" t="s">
        <v>1257</v>
      </c>
    </row>
    <row r="608" s="1" customFormat="1">
      <c r="B608" s="38"/>
      <c r="C608" s="39"/>
      <c r="D608" s="229" t="s">
        <v>180</v>
      </c>
      <c r="E608" s="39"/>
      <c r="F608" s="230" t="s">
        <v>1258</v>
      </c>
      <c r="G608" s="39"/>
      <c r="H608" s="39"/>
      <c r="I608" s="135"/>
      <c r="J608" s="39"/>
      <c r="K608" s="39"/>
      <c r="L608" s="43"/>
      <c r="M608" s="231"/>
      <c r="N608" s="83"/>
      <c r="O608" s="83"/>
      <c r="P608" s="83"/>
      <c r="Q608" s="83"/>
      <c r="R608" s="83"/>
      <c r="S608" s="83"/>
      <c r="T608" s="84"/>
      <c r="AT608" s="17" t="s">
        <v>180</v>
      </c>
      <c r="AU608" s="17" t="s">
        <v>81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245</v>
      </c>
      <c r="G609" s="243"/>
      <c r="H609" s="246">
        <v>10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81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" customFormat="1" ht="24" customHeight="1">
      <c r="B610" s="38"/>
      <c r="C610" s="264" t="s">
        <v>1259</v>
      </c>
      <c r="D610" s="264" t="s">
        <v>323</v>
      </c>
      <c r="E610" s="265" t="s">
        <v>1260</v>
      </c>
      <c r="F610" s="266" t="s">
        <v>1261</v>
      </c>
      <c r="G610" s="267" t="s">
        <v>267</v>
      </c>
      <c r="H610" s="268">
        <v>10</v>
      </c>
      <c r="I610" s="269"/>
      <c r="J610" s="270">
        <f>ROUND(I610*H610,2)</f>
        <v>0</v>
      </c>
      <c r="K610" s="266" t="s">
        <v>178</v>
      </c>
      <c r="L610" s="271"/>
      <c r="M610" s="272" t="s">
        <v>19</v>
      </c>
      <c r="N610" s="273" t="s">
        <v>44</v>
      </c>
      <c r="O610" s="83"/>
      <c r="P610" s="227">
        <f>O610*H610</f>
        <v>0</v>
      </c>
      <c r="Q610" s="227">
        <v>0.01</v>
      </c>
      <c r="R610" s="227">
        <f>Q610*H610</f>
        <v>0.10000000000000001</v>
      </c>
      <c r="S610" s="227">
        <v>0</v>
      </c>
      <c r="T610" s="228">
        <f>S610*H610</f>
        <v>0</v>
      </c>
      <c r="AR610" s="223" t="s">
        <v>233</v>
      </c>
      <c r="AT610" s="223" t="s">
        <v>323</v>
      </c>
      <c r="AU610" s="223" t="s">
        <v>81</v>
      </c>
      <c r="AY610" s="17" t="s">
        <v>152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151</v>
      </c>
      <c r="BM610" s="223" t="s">
        <v>1262</v>
      </c>
    </row>
    <row r="611" s="1" customFormat="1" ht="16.5" customHeight="1">
      <c r="B611" s="38"/>
      <c r="C611" s="211" t="s">
        <v>1263</v>
      </c>
      <c r="D611" s="211" t="s">
        <v>155</v>
      </c>
      <c r="E611" s="212" t="s">
        <v>1264</v>
      </c>
      <c r="F611" s="213" t="s">
        <v>1265</v>
      </c>
      <c r="G611" s="214" t="s">
        <v>267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0.35743999999999998</v>
      </c>
      <c r="R611" s="227">
        <f>Q611*H611</f>
        <v>1.4297599999999999</v>
      </c>
      <c r="S611" s="227">
        <v>0</v>
      </c>
      <c r="T611" s="228">
        <f>S611*H611</f>
        <v>0</v>
      </c>
      <c r="AR611" s="223" t="s">
        <v>151</v>
      </c>
      <c r="AT611" s="223" t="s">
        <v>155</v>
      </c>
      <c r="AU611" s="223" t="s">
        <v>81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151</v>
      </c>
      <c r="BM611" s="223" t="s">
        <v>1266</v>
      </c>
    </row>
    <row r="612" s="1" customFormat="1">
      <c r="B612" s="38"/>
      <c r="C612" s="39"/>
      <c r="D612" s="229" t="s">
        <v>180</v>
      </c>
      <c r="E612" s="39"/>
      <c r="F612" s="230" t="s">
        <v>1267</v>
      </c>
      <c r="G612" s="39"/>
      <c r="H612" s="39"/>
      <c r="I612" s="135"/>
      <c r="J612" s="39"/>
      <c r="K612" s="39"/>
      <c r="L612" s="43"/>
      <c r="M612" s="231"/>
      <c r="N612" s="83"/>
      <c r="O612" s="83"/>
      <c r="P612" s="83"/>
      <c r="Q612" s="83"/>
      <c r="R612" s="83"/>
      <c r="S612" s="83"/>
      <c r="T612" s="84"/>
      <c r="AT612" s="17" t="s">
        <v>180</v>
      </c>
      <c r="AU612" s="17" t="s">
        <v>81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81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24" customHeight="1">
      <c r="B614" s="38"/>
      <c r="C614" s="264" t="s">
        <v>1268</v>
      </c>
      <c r="D614" s="264" t="s">
        <v>323</v>
      </c>
      <c r="E614" s="265" t="s">
        <v>1269</v>
      </c>
      <c r="F614" s="266" t="s">
        <v>1270</v>
      </c>
      <c r="G614" s="267" t="s">
        <v>267</v>
      </c>
      <c r="H614" s="268">
        <v>4</v>
      </c>
      <c r="I614" s="269"/>
      <c r="J614" s="270">
        <f>ROUND(I614*H614,2)</f>
        <v>0</v>
      </c>
      <c r="K614" s="266" t="s">
        <v>178</v>
      </c>
      <c r="L614" s="271"/>
      <c r="M614" s="272" t="s">
        <v>19</v>
      </c>
      <c r="N614" s="273" t="s">
        <v>44</v>
      </c>
      <c r="O614" s="83"/>
      <c r="P614" s="227">
        <f>O614*H614</f>
        <v>0</v>
      </c>
      <c r="Q614" s="227">
        <v>0.070000000000000007</v>
      </c>
      <c r="R614" s="227">
        <f>Q614*H614</f>
        <v>0.28000000000000003</v>
      </c>
      <c r="S614" s="227">
        <v>0</v>
      </c>
      <c r="T614" s="228">
        <f>S614*H614</f>
        <v>0</v>
      </c>
      <c r="AR614" s="223" t="s">
        <v>233</v>
      </c>
      <c r="AT614" s="223" t="s">
        <v>323</v>
      </c>
      <c r="AU614" s="223" t="s">
        <v>81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151</v>
      </c>
      <c r="BM614" s="223" t="s">
        <v>1271</v>
      </c>
    </row>
    <row r="615" s="1" customFormat="1" ht="16.5" customHeight="1">
      <c r="B615" s="38"/>
      <c r="C615" s="211" t="s">
        <v>1272</v>
      </c>
      <c r="D615" s="211" t="s">
        <v>155</v>
      </c>
      <c r="E615" s="212" t="s">
        <v>531</v>
      </c>
      <c r="F615" s="213" t="s">
        <v>1273</v>
      </c>
      <c r="G615" s="214" t="s">
        <v>267</v>
      </c>
      <c r="H615" s="215">
        <v>3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151</v>
      </c>
      <c r="AT615" s="223" t="s">
        <v>155</v>
      </c>
      <c r="AU615" s="223" t="s">
        <v>81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151</v>
      </c>
      <c r="BM615" s="223" t="s">
        <v>1274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1275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1276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1277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1278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2" customFormat="1">
      <c r="B620" s="232"/>
      <c r="C620" s="233"/>
      <c r="D620" s="229" t="s">
        <v>182</v>
      </c>
      <c r="E620" s="234" t="s">
        <v>19</v>
      </c>
      <c r="F620" s="235" t="s">
        <v>1279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AT620" s="241" t="s">
        <v>182</v>
      </c>
      <c r="AU620" s="241" t="s">
        <v>81</v>
      </c>
      <c r="AV620" s="12" t="s">
        <v>81</v>
      </c>
      <c r="AW620" s="12" t="s">
        <v>35</v>
      </c>
      <c r="AX620" s="12" t="s">
        <v>73</v>
      </c>
      <c r="AY620" s="241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1280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81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74"/>
      <c r="N622" s="275"/>
      <c r="O622" s="275"/>
      <c r="P622" s="275"/>
      <c r="Q622" s="275"/>
      <c r="R622" s="275"/>
      <c r="S622" s="275"/>
      <c r="T622" s="276"/>
      <c r="AT622" s="252" t="s">
        <v>182</v>
      </c>
      <c r="AU622" s="252" t="s">
        <v>81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6.96" customHeight="1">
      <c r="B623" s="58"/>
      <c r="C623" s="59"/>
      <c r="D623" s="59"/>
      <c r="E623" s="59"/>
      <c r="F623" s="59"/>
      <c r="G623" s="59"/>
      <c r="H623" s="59"/>
      <c r="I623" s="161"/>
      <c r="J623" s="59"/>
      <c r="K623" s="59"/>
      <c r="L623" s="43"/>
    </row>
  </sheetData>
  <sheetProtection sheet="1" autoFilter="0" formatColumns="0" formatRows="0" objects="1" scenarios="1" spinCount="100000" saltValue="T1dC/Dzq//BNw9zjPOU5tt5WCoRzmhIj1KPg3QkscV+SwdQN+Wzpb4wkYJThLcGVWwmsgNfYA9FJ20Dk+PknZQ==" hashValue="ZVgyRc//qbMzV5qVT0W+q1mGdezG+LAvQ0Pxs5ftwSO2/sJgWP8TZSe9oRz94N/vHBaTceMlSTaKZuNQ3M+AGA==" algorithmName="SHA-512" password="CC35"/>
  <autoFilter ref="C87:K6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ROUND((SUM(BE83:BE151)),  2)</f>
        <v>0</v>
      </c>
      <c r="I33" s="150">
        <v>0.20999999999999999</v>
      </c>
      <c r="J33" s="149">
        <f>ROUND(((SUM(BE83:BE151))*I33),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ROUND((SUM(BF83:BF151)),  2)</f>
        <v>0</v>
      </c>
      <c r="I34" s="150">
        <v>0.14999999999999999</v>
      </c>
      <c r="J34" s="149">
        <f>ROUND(((SUM(BF83:BF151))*I34),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ROUND((SUM(BG83:BG151)),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ROUND((SUM(BH83:BH151)),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ROUND((SUM(BI83:BI151)),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669</v>
      </c>
      <c r="E62" s="174"/>
      <c r="F62" s="174"/>
      <c r="G62" s="174"/>
      <c r="H62" s="174"/>
      <c r="I62" s="175"/>
      <c r="J62" s="176">
        <f>J140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J146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P84+P140+P146</f>
        <v>0</v>
      </c>
      <c r="Q83" s="95"/>
      <c r="R83" s="192">
        <f>R84+R140+R146</f>
        <v>105.81625748000002</v>
      </c>
      <c r="S83" s="95"/>
      <c r="T83" s="193">
        <f>T84+T140+T146</f>
        <v>0</v>
      </c>
      <c r="AT83" s="17" t="s">
        <v>72</v>
      </c>
      <c r="AU83" s="17" t="s">
        <v>133</v>
      </c>
      <c r="BK83" s="194">
        <f>BK84+BK140+BK146</f>
        <v>0</v>
      </c>
    </row>
    <row r="84" s="11" customFormat="1" ht="25.92" customHeight="1">
      <c r="B84" s="195"/>
      <c r="C84" s="196"/>
      <c r="D84" s="197" t="s">
        <v>72</v>
      </c>
      <c r="E84" s="198" t="s">
        <v>542</v>
      </c>
      <c r="F84" s="198" t="s">
        <v>543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0.058145000000000002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SUM(P86:P139)</f>
        <v>0</v>
      </c>
      <c r="Q85" s="203"/>
      <c r="R85" s="204">
        <f>SUM(R86:R139)</f>
        <v>0.058145000000000002</v>
      </c>
      <c r="S85" s="203"/>
      <c r="T85" s="205">
        <f>SUM(T86:T139)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SUM(BK86:BK139)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770</v>
      </c>
      <c r="F86" s="213" t="s">
        <v>771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1282</v>
      </c>
    </row>
    <row r="87" s="1" customFormat="1">
      <c r="B87" s="38"/>
      <c r="C87" s="39"/>
      <c r="D87" s="229" t="s">
        <v>180</v>
      </c>
      <c r="E87" s="39"/>
      <c r="F87" s="230" t="s">
        <v>773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774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775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1283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1284</v>
      </c>
      <c r="F91" s="213" t="s">
        <v>1285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758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1286</v>
      </c>
    </row>
    <row r="92" s="1" customFormat="1">
      <c r="B92" s="38"/>
      <c r="C92" s="39"/>
      <c r="D92" s="229" t="s">
        <v>180</v>
      </c>
      <c r="E92" s="39"/>
      <c r="F92" s="230" t="s">
        <v>1287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1288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1289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1290</v>
      </c>
      <c r="F95" s="213" t="s">
        <v>1291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1292</v>
      </c>
    </row>
    <row r="96" s="1" customFormat="1">
      <c r="B96" s="38"/>
      <c r="C96" s="39"/>
      <c r="D96" s="229" t="s">
        <v>180</v>
      </c>
      <c r="E96" s="39"/>
      <c r="F96" s="230" t="s">
        <v>1293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1294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1295</v>
      </c>
      <c r="F98" s="213" t="s">
        <v>1296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1297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1298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1299</v>
      </c>
      <c r="F101" s="213" t="s">
        <v>1300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1301</v>
      </c>
    </row>
    <row r="102" s="1" customFormat="1">
      <c r="B102" s="38"/>
      <c r="C102" s="39"/>
      <c r="D102" s="229" t="s">
        <v>180</v>
      </c>
      <c r="E102" s="39"/>
      <c r="F102" s="230" t="s">
        <v>1302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1303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1304</v>
      </c>
      <c r="F104" s="213" t="s">
        <v>1305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1306</v>
      </c>
    </row>
    <row r="105" s="1" customFormat="1">
      <c r="B105" s="38"/>
      <c r="C105" s="39"/>
      <c r="D105" s="229" t="s">
        <v>180</v>
      </c>
      <c r="E105" s="39"/>
      <c r="F105" s="230" t="s">
        <v>1307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1308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1309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1310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1311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69.299999999999997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1312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1313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1314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1315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1316</v>
      </c>
      <c r="F115" s="213" t="s">
        <v>1317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1318</v>
      </c>
    </row>
    <row r="116" s="1" customFormat="1">
      <c r="B116" s="38"/>
      <c r="C116" s="39"/>
      <c r="D116" s="229" t="s">
        <v>180</v>
      </c>
      <c r="E116" s="39"/>
      <c r="F116" s="230" t="s">
        <v>1319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323</v>
      </c>
      <c r="E117" s="265" t="s">
        <v>1320</v>
      </c>
      <c r="F117" s="266" t="s">
        <v>1321</v>
      </c>
      <c r="G117" s="267" t="s">
        <v>1072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1322</v>
      </c>
    </row>
    <row r="118" s="13" customFormat="1">
      <c r="B118" s="242"/>
      <c r="C118" s="243"/>
      <c r="D118" s="229" t="s">
        <v>182</v>
      </c>
      <c r="E118" s="243"/>
      <c r="F118" s="245" t="s">
        <v>1323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24" customHeight="1">
      <c r="B119" s="38"/>
      <c r="C119" s="211" t="s">
        <v>245</v>
      </c>
      <c r="D119" s="211" t="s">
        <v>155</v>
      </c>
      <c r="E119" s="212" t="s">
        <v>1324</v>
      </c>
      <c r="F119" s="213" t="s">
        <v>1325</v>
      </c>
      <c r="G119" s="214" t="s">
        <v>267</v>
      </c>
      <c r="H119" s="215">
        <v>179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1326</v>
      </c>
    </row>
    <row r="120" s="1" customFormat="1">
      <c r="B120" s="38"/>
      <c r="C120" s="39"/>
      <c r="D120" s="229" t="s">
        <v>180</v>
      </c>
      <c r="E120" s="39"/>
      <c r="F120" s="230" t="s">
        <v>1327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1328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2" customFormat="1">
      <c r="B122" s="232"/>
      <c r="C122" s="233"/>
      <c r="D122" s="229" t="s">
        <v>182</v>
      </c>
      <c r="E122" s="234" t="s">
        <v>19</v>
      </c>
      <c r="F122" s="235" t="s">
        <v>1329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182</v>
      </c>
      <c r="AU122" s="241" t="s">
        <v>83</v>
      </c>
      <c r="AV122" s="12" t="s">
        <v>81</v>
      </c>
      <c r="AW122" s="12" t="s">
        <v>35</v>
      </c>
      <c r="AX122" s="12" t="s">
        <v>73</v>
      </c>
      <c r="AY122" s="241" t="s">
        <v>152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1330</v>
      </c>
      <c r="G123" s="243"/>
      <c r="H123" s="246">
        <v>50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73</v>
      </c>
      <c r="AY123" s="252" t="s">
        <v>152</v>
      </c>
    </row>
    <row r="124" s="13" customFormat="1">
      <c r="B124" s="242"/>
      <c r="C124" s="243"/>
      <c r="D124" s="229" t="s">
        <v>182</v>
      </c>
      <c r="E124" s="244" t="s">
        <v>19</v>
      </c>
      <c r="F124" s="245" t="s">
        <v>1331</v>
      </c>
      <c r="G124" s="243"/>
      <c r="H124" s="246">
        <v>20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182</v>
      </c>
      <c r="AU124" s="252" t="s">
        <v>83</v>
      </c>
      <c r="AV124" s="13" t="s">
        <v>83</v>
      </c>
      <c r="AW124" s="13" t="s">
        <v>35</v>
      </c>
      <c r="AX124" s="13" t="s">
        <v>73</v>
      </c>
      <c r="AY124" s="252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1332</v>
      </c>
      <c r="G125" s="243"/>
      <c r="H125" s="246">
        <v>10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1333</v>
      </c>
      <c r="G126" s="243"/>
      <c r="H126" s="246">
        <v>10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1334</v>
      </c>
      <c r="G127" s="243"/>
      <c r="H127" s="246">
        <v>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1335</v>
      </c>
      <c r="G128" s="243"/>
      <c r="H128" s="246">
        <v>80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1336</v>
      </c>
      <c r="G129" s="243"/>
      <c r="H129" s="246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1337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179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83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16.5" customHeight="1">
      <c r="B132" s="38"/>
      <c r="C132" s="264" t="s">
        <v>274</v>
      </c>
      <c r="D132" s="264" t="s">
        <v>323</v>
      </c>
      <c r="E132" s="265" t="s">
        <v>1338</v>
      </c>
      <c r="F132" s="266" t="s">
        <v>1339</v>
      </c>
      <c r="G132" s="267" t="s">
        <v>267</v>
      </c>
      <c r="H132" s="268">
        <v>80</v>
      </c>
      <c r="I132" s="269"/>
      <c r="J132" s="270">
        <f>ROUND(I132*H132,2)</f>
        <v>0</v>
      </c>
      <c r="K132" s="266" t="s">
        <v>758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8.0000000000000007E-05</v>
      </c>
      <c r="R132" s="227">
        <f>Q132*H132</f>
        <v>0.0064000000000000003</v>
      </c>
      <c r="S132" s="227">
        <v>0</v>
      </c>
      <c r="T132" s="228">
        <f>S132*H132</f>
        <v>0</v>
      </c>
      <c r="AR132" s="223" t="s">
        <v>233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1340</v>
      </c>
    </row>
    <row r="133" s="1" customFormat="1" ht="16.5" customHeight="1">
      <c r="B133" s="38"/>
      <c r="C133" s="264" t="s">
        <v>8</v>
      </c>
      <c r="D133" s="264" t="s">
        <v>323</v>
      </c>
      <c r="E133" s="265" t="s">
        <v>1341</v>
      </c>
      <c r="F133" s="266" t="s">
        <v>1342</v>
      </c>
      <c r="G133" s="267" t="s">
        <v>267</v>
      </c>
      <c r="H133" s="268">
        <v>2</v>
      </c>
      <c r="I133" s="269"/>
      <c r="J133" s="270">
        <f>ROUND(I133*H133,2)</f>
        <v>0</v>
      </c>
      <c r="K133" s="266" t="s">
        <v>178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0.0050000000000000001</v>
      </c>
      <c r="R133" s="227">
        <f>Q133*H133</f>
        <v>0.01</v>
      </c>
      <c r="S133" s="227">
        <v>0</v>
      </c>
      <c r="T133" s="228">
        <f>S133*H133</f>
        <v>0</v>
      </c>
      <c r="AR133" s="223" t="s">
        <v>233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1343</v>
      </c>
    </row>
    <row r="134" s="1" customFormat="1" ht="16.5" customHeight="1">
      <c r="B134" s="38"/>
      <c r="C134" s="264" t="s">
        <v>285</v>
      </c>
      <c r="D134" s="264" t="s">
        <v>323</v>
      </c>
      <c r="E134" s="265" t="s">
        <v>1344</v>
      </c>
      <c r="F134" s="266" t="s">
        <v>1345</v>
      </c>
      <c r="G134" s="267" t="s">
        <v>267</v>
      </c>
      <c r="H134" s="268">
        <v>2</v>
      </c>
      <c r="I134" s="269"/>
      <c r="J134" s="270">
        <f>ROUND(I134*H134,2)</f>
        <v>0</v>
      </c>
      <c r="K134" s="266" t="s">
        <v>178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0.0089999999999999993</v>
      </c>
      <c r="R134" s="227">
        <f>Q134*H134</f>
        <v>0.017999999999999999</v>
      </c>
      <c r="S134" s="227">
        <v>0</v>
      </c>
      <c r="T134" s="228">
        <f>S134*H134</f>
        <v>0</v>
      </c>
      <c r="AR134" s="223" t="s">
        <v>233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1346</v>
      </c>
    </row>
    <row r="135" s="1" customFormat="1" ht="16.5" customHeight="1">
      <c r="B135" s="38"/>
      <c r="C135" s="264" t="s">
        <v>290</v>
      </c>
      <c r="D135" s="264" t="s">
        <v>323</v>
      </c>
      <c r="E135" s="265" t="s">
        <v>627</v>
      </c>
      <c r="F135" s="266" t="s">
        <v>1347</v>
      </c>
      <c r="G135" s="267" t="s">
        <v>267</v>
      </c>
      <c r="H135" s="268">
        <v>50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233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1348</v>
      </c>
    </row>
    <row r="136" s="1" customFormat="1" ht="16.5" customHeight="1">
      <c r="B136" s="38"/>
      <c r="C136" s="264" t="s">
        <v>294</v>
      </c>
      <c r="D136" s="264" t="s">
        <v>323</v>
      </c>
      <c r="E136" s="265" t="s">
        <v>640</v>
      </c>
      <c r="F136" s="266" t="s">
        <v>1349</v>
      </c>
      <c r="G136" s="267" t="s">
        <v>267</v>
      </c>
      <c r="H136" s="268">
        <v>20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233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1350</v>
      </c>
    </row>
    <row r="137" s="1" customFormat="1" ht="16.5" customHeight="1">
      <c r="B137" s="38"/>
      <c r="C137" s="264" t="s">
        <v>307</v>
      </c>
      <c r="D137" s="264" t="s">
        <v>323</v>
      </c>
      <c r="E137" s="265" t="s">
        <v>650</v>
      </c>
      <c r="F137" s="266" t="s">
        <v>1351</v>
      </c>
      <c r="G137" s="267" t="s">
        <v>267</v>
      </c>
      <c r="H137" s="268">
        <v>10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233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151</v>
      </c>
      <c r="BM137" s="223" t="s">
        <v>1352</v>
      </c>
    </row>
    <row r="138" s="1" customFormat="1" ht="16.5" customHeight="1">
      <c r="B138" s="38"/>
      <c r="C138" s="264" t="s">
        <v>322</v>
      </c>
      <c r="D138" s="264" t="s">
        <v>323</v>
      </c>
      <c r="E138" s="265" t="s">
        <v>660</v>
      </c>
      <c r="F138" s="266" t="s">
        <v>1353</v>
      </c>
      <c r="G138" s="267" t="s">
        <v>267</v>
      </c>
      <c r="H138" s="268">
        <v>10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233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1354</v>
      </c>
    </row>
    <row r="139" s="1" customFormat="1" ht="16.5" customHeight="1">
      <c r="B139" s="38"/>
      <c r="C139" s="264" t="s">
        <v>7</v>
      </c>
      <c r="D139" s="264" t="s">
        <v>323</v>
      </c>
      <c r="E139" s="265" t="s">
        <v>531</v>
      </c>
      <c r="F139" s="266" t="s">
        <v>1355</v>
      </c>
      <c r="G139" s="267" t="s">
        <v>267</v>
      </c>
      <c r="H139" s="268">
        <v>5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233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1356</v>
      </c>
    </row>
    <row r="140" s="11" customFormat="1" ht="25.92" customHeight="1">
      <c r="B140" s="195"/>
      <c r="C140" s="196"/>
      <c r="D140" s="197" t="s">
        <v>72</v>
      </c>
      <c r="E140" s="198" t="s">
        <v>215</v>
      </c>
      <c r="F140" s="198" t="s">
        <v>239</v>
      </c>
      <c r="G140" s="196"/>
      <c r="H140" s="196"/>
      <c r="I140" s="199"/>
      <c r="J140" s="200">
        <f>BK140</f>
        <v>0</v>
      </c>
      <c r="K140" s="196"/>
      <c r="L140" s="201"/>
      <c r="M140" s="202"/>
      <c r="N140" s="203"/>
      <c r="O140" s="203"/>
      <c r="P140" s="204">
        <f>SUM(P141:P145)</f>
        <v>0</v>
      </c>
      <c r="Q140" s="203"/>
      <c r="R140" s="204">
        <f>SUM(R141:R145)</f>
        <v>38.446272480000005</v>
      </c>
      <c r="S140" s="203"/>
      <c r="T140" s="205">
        <f>SUM(T141:T145)</f>
        <v>0</v>
      </c>
      <c r="AR140" s="206" t="s">
        <v>81</v>
      </c>
      <c r="AT140" s="207" t="s">
        <v>72</v>
      </c>
      <c r="AU140" s="207" t="s">
        <v>73</v>
      </c>
      <c r="AY140" s="206" t="s">
        <v>152</v>
      </c>
      <c r="BK140" s="208">
        <f>SUM(BK141:BK145)</f>
        <v>0</v>
      </c>
    </row>
    <row r="141" s="1" customFormat="1" ht="36" customHeight="1">
      <c r="B141" s="38"/>
      <c r="C141" s="211" t="s">
        <v>251</v>
      </c>
      <c r="D141" s="211" t="s">
        <v>155</v>
      </c>
      <c r="E141" s="212" t="s">
        <v>966</v>
      </c>
      <c r="F141" s="213" t="s">
        <v>967</v>
      </c>
      <c r="G141" s="214" t="s">
        <v>236</v>
      </c>
      <c r="H141" s="215">
        <v>62.612000000000002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0.61404000000000003</v>
      </c>
      <c r="R141" s="227">
        <f>Q141*H141</f>
        <v>38.446272480000005</v>
      </c>
      <c r="S141" s="227">
        <v>0</v>
      </c>
      <c r="T141" s="228">
        <f>S141*H141</f>
        <v>0</v>
      </c>
      <c r="AR141" s="223" t="s">
        <v>151</v>
      </c>
      <c r="AT141" s="223" t="s">
        <v>155</v>
      </c>
      <c r="AU141" s="223" t="s">
        <v>81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1357</v>
      </c>
    </row>
    <row r="142" s="1" customFormat="1">
      <c r="B142" s="38"/>
      <c r="C142" s="39"/>
      <c r="D142" s="229" t="s">
        <v>180</v>
      </c>
      <c r="E142" s="39"/>
      <c r="F142" s="230" t="s">
        <v>969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81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970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81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973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81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1358</v>
      </c>
      <c r="G145" s="243"/>
      <c r="H145" s="246">
        <v>62.612000000000002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81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1" customFormat="1" ht="25.92" customHeight="1">
      <c r="B146" s="195"/>
      <c r="C146" s="196"/>
      <c r="D146" s="197" t="s">
        <v>72</v>
      </c>
      <c r="E146" s="198" t="s">
        <v>240</v>
      </c>
      <c r="F146" s="198" t="s">
        <v>495</v>
      </c>
      <c r="G146" s="196"/>
      <c r="H146" s="196"/>
      <c r="I146" s="199"/>
      <c r="J146" s="200">
        <f>BK146</f>
        <v>0</v>
      </c>
      <c r="K146" s="196"/>
      <c r="L146" s="201"/>
      <c r="M146" s="202"/>
      <c r="N146" s="203"/>
      <c r="O146" s="203"/>
      <c r="P146" s="204">
        <f>SUM(P147:P151)</f>
        <v>0</v>
      </c>
      <c r="Q146" s="203"/>
      <c r="R146" s="204">
        <f>SUM(R147:R151)</f>
        <v>67.311840000000018</v>
      </c>
      <c r="S146" s="203"/>
      <c r="T146" s="205">
        <f>SUM(T147:T151)</f>
        <v>0</v>
      </c>
      <c r="AR146" s="206" t="s">
        <v>81</v>
      </c>
      <c r="AT146" s="207" t="s">
        <v>72</v>
      </c>
      <c r="AU146" s="207" t="s">
        <v>73</v>
      </c>
      <c r="AY146" s="206" t="s">
        <v>152</v>
      </c>
      <c r="BK146" s="208">
        <f>SUM(BK147:BK151)</f>
        <v>0</v>
      </c>
    </row>
    <row r="147" s="1" customFormat="1" ht="48" customHeight="1">
      <c r="B147" s="38"/>
      <c r="C147" s="211" t="s">
        <v>264</v>
      </c>
      <c r="D147" s="211" t="s">
        <v>155</v>
      </c>
      <c r="E147" s="212" t="s">
        <v>1140</v>
      </c>
      <c r="F147" s="213" t="s">
        <v>1141</v>
      </c>
      <c r="G147" s="214" t="s">
        <v>254</v>
      </c>
      <c r="H147" s="215">
        <v>284.60000000000002</v>
      </c>
      <c r="I147" s="216"/>
      <c r="J147" s="217">
        <f>ROUND(I147*H147,2)</f>
        <v>0</v>
      </c>
      <c r="K147" s="213" t="s">
        <v>178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0.15540000000000001</v>
      </c>
      <c r="R147" s="227">
        <f>Q147*H147</f>
        <v>44.22684000000001</v>
      </c>
      <c r="S147" s="227">
        <v>0</v>
      </c>
      <c r="T147" s="228">
        <f>S147*H147</f>
        <v>0</v>
      </c>
      <c r="AR147" s="223" t="s">
        <v>151</v>
      </c>
      <c r="AT147" s="223" t="s">
        <v>155</v>
      </c>
      <c r="AU147" s="223" t="s">
        <v>81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151</v>
      </c>
      <c r="BM147" s="223" t="s">
        <v>1359</v>
      </c>
    </row>
    <row r="148" s="1" customFormat="1">
      <c r="B148" s="38"/>
      <c r="C148" s="39"/>
      <c r="D148" s="229" t="s">
        <v>180</v>
      </c>
      <c r="E148" s="39"/>
      <c r="F148" s="230" t="s">
        <v>1143</v>
      </c>
      <c r="G148" s="39"/>
      <c r="H148" s="39"/>
      <c r="I148" s="135"/>
      <c r="J148" s="39"/>
      <c r="K148" s="39"/>
      <c r="L148" s="43"/>
      <c r="M148" s="231"/>
      <c r="N148" s="83"/>
      <c r="O148" s="83"/>
      <c r="P148" s="83"/>
      <c r="Q148" s="83"/>
      <c r="R148" s="83"/>
      <c r="S148" s="83"/>
      <c r="T148" s="84"/>
      <c r="AT148" s="17" t="s">
        <v>180</v>
      </c>
      <c r="AU148" s="17" t="s">
        <v>81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1144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81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1360</v>
      </c>
      <c r="G150" s="243"/>
      <c r="H150" s="246">
        <v>284.60000000000002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81</v>
      </c>
      <c r="AV150" s="13" t="s">
        <v>83</v>
      </c>
      <c r="AW150" s="13" t="s">
        <v>35</v>
      </c>
      <c r="AX150" s="13" t="s">
        <v>81</v>
      </c>
      <c r="AY150" s="252" t="s">
        <v>152</v>
      </c>
    </row>
    <row r="151" s="1" customFormat="1" ht="16.5" customHeight="1">
      <c r="B151" s="38"/>
      <c r="C151" s="264" t="s">
        <v>269</v>
      </c>
      <c r="D151" s="264" t="s">
        <v>323</v>
      </c>
      <c r="E151" s="265" t="s">
        <v>1153</v>
      </c>
      <c r="F151" s="266" t="s">
        <v>1154</v>
      </c>
      <c r="G151" s="267" t="s">
        <v>254</v>
      </c>
      <c r="H151" s="268">
        <v>285</v>
      </c>
      <c r="I151" s="269"/>
      <c r="J151" s="270">
        <f>ROUND(I151*H151,2)</f>
        <v>0</v>
      </c>
      <c r="K151" s="266" t="s">
        <v>178</v>
      </c>
      <c r="L151" s="271"/>
      <c r="M151" s="277" t="s">
        <v>19</v>
      </c>
      <c r="N151" s="278" t="s">
        <v>44</v>
      </c>
      <c r="O151" s="220"/>
      <c r="P151" s="221">
        <f>O151*H151</f>
        <v>0</v>
      </c>
      <c r="Q151" s="221">
        <v>0.081000000000000003</v>
      </c>
      <c r="R151" s="221">
        <f>Q151*H151</f>
        <v>23.085000000000001</v>
      </c>
      <c r="S151" s="221">
        <v>0</v>
      </c>
      <c r="T151" s="222">
        <f>S151*H151</f>
        <v>0</v>
      </c>
      <c r="AR151" s="223" t="s">
        <v>233</v>
      </c>
      <c r="AT151" s="223" t="s">
        <v>323</v>
      </c>
      <c r="AU151" s="223" t="s">
        <v>81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151</v>
      </c>
      <c r="BM151" s="223" t="s">
        <v>1361</v>
      </c>
    </row>
    <row r="152" s="1" customFormat="1" ht="6.96" customHeight="1">
      <c r="B152" s="58"/>
      <c r="C152" s="59"/>
      <c r="D152" s="59"/>
      <c r="E152" s="59"/>
      <c r="F152" s="59"/>
      <c r="G152" s="59"/>
      <c r="H152" s="59"/>
      <c r="I152" s="161"/>
      <c r="J152" s="59"/>
      <c r="K152" s="59"/>
      <c r="L152" s="43"/>
    </row>
  </sheetData>
  <sheetProtection sheet="1" autoFilter="0" formatColumns="0" formatRows="0" objects="1" scenarios="1" spinCount="100000" saltValue="7j8Hdi/BNDNE+v1Wz9YOv9EdPBmxbxS1KRKzF7B1qz0Nnq/SYOw/LXTNAltIQZmomPXtUI69mqT8ZSuG9XnHzg==" hashValue="59ORbBcNx5uG6yKGAmKsY/6ppmQUVIbiA6CLcD7sTzrHfWoYp9FhzRxO8cj+MhXmj/Tir4FfgYYNFSYA2NnfmA==" algorithmName="SHA-512" password="CC35"/>
  <autoFilter ref="C82:K15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1362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1364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1365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1366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1367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1368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1369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1370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1371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1372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1373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1374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1375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1376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542</v>
      </c>
      <c r="F97" s="198" t="s">
        <v>543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1377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1378</v>
      </c>
      <c r="F99" s="213" t="s">
        <v>1379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1380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1381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1382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1383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1384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756</v>
      </c>
      <c r="F104" s="213" t="s">
        <v>757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1385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1386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1382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1383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1384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763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1385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1387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1382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1383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1384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1290</v>
      </c>
      <c r="F114" s="213" t="s">
        <v>1291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1385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1388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1382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1383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1384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1389</v>
      </c>
      <c r="F119" s="213" t="s">
        <v>1390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1380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1391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1383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1392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1384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323</v>
      </c>
      <c r="E124" s="265" t="s">
        <v>1393</v>
      </c>
      <c r="F124" s="266" t="s">
        <v>1394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1380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1395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1396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323</v>
      </c>
      <c r="E127" s="265" t="s">
        <v>1397</v>
      </c>
      <c r="F127" s="266" t="s">
        <v>1398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1380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1399</v>
      </c>
    </row>
    <row r="128" s="1" customFormat="1">
      <c r="B128" s="38"/>
      <c r="C128" s="39"/>
      <c r="D128" s="229" t="s">
        <v>1400</v>
      </c>
      <c r="E128" s="39"/>
      <c r="F128" s="230" t="s">
        <v>1401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1400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1402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544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1403</v>
      </c>
      <c r="F131" s="213" t="s">
        <v>1404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1380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1405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1406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1407</v>
      </c>
      <c r="F133" s="213" t="s">
        <v>1408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1380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1409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1410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1411</v>
      </c>
      <c r="F136" s="213" t="s">
        <v>1412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1380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1413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1410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1414</v>
      </c>
      <c r="F139" s="213" t="s">
        <v>1415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1380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1416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1417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1418</v>
      </c>
      <c r="F142" s="213" t="s">
        <v>1419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1380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1420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1421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564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323</v>
      </c>
      <c r="E146" s="265" t="s">
        <v>1422</v>
      </c>
      <c r="F146" s="266" t="s">
        <v>1423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1424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1425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580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502</v>
      </c>
      <c r="F150" s="209" t="s">
        <v>1426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323</v>
      </c>
      <c r="E151" s="265" t="s">
        <v>1427</v>
      </c>
      <c r="F151" s="266" t="s">
        <v>1428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1380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405</v>
      </c>
      <c r="AT151" s="223" t="s">
        <v>323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1429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1430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1431</v>
      </c>
      <c r="F154" s="213" t="s">
        <v>1432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1385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1433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1430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1434</v>
      </c>
      <c r="F157" s="213" t="s">
        <v>1435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1385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1436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1437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1438</v>
      </c>
      <c r="F160" s="213" t="s">
        <v>1439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1385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1440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1441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1442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1443</v>
      </c>
      <c r="F164" s="213" t="s">
        <v>1444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1380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1445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1446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1447</v>
      </c>
      <c r="F167" s="213" t="s">
        <v>1448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1380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643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643</v>
      </c>
      <c r="BM167" s="223" t="s">
        <v>1449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1446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322</v>
      </c>
      <c r="D170" s="211" t="s">
        <v>155</v>
      </c>
      <c r="E170" s="212" t="s">
        <v>1450</v>
      </c>
      <c r="F170" s="213" t="s">
        <v>1451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1385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1446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1453</v>
      </c>
      <c r="F173" s="213" t="s">
        <v>1454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1385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1455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1446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341</v>
      </c>
      <c r="D176" s="264" t="s">
        <v>323</v>
      </c>
      <c r="E176" s="265" t="s">
        <v>1456</v>
      </c>
      <c r="F176" s="266" t="s">
        <v>1457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1380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323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1458</v>
      </c>
    </row>
    <row r="177" s="1" customFormat="1">
      <c r="B177" s="38"/>
      <c r="C177" s="39"/>
      <c r="D177" s="229" t="s">
        <v>1400</v>
      </c>
      <c r="E177" s="39"/>
      <c r="F177" s="230" t="s">
        <v>1459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1400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1446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345</v>
      </c>
      <c r="D180" s="264" t="s">
        <v>323</v>
      </c>
      <c r="E180" s="265" t="s">
        <v>1460</v>
      </c>
      <c r="F180" s="266" t="s">
        <v>1461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1380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1462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1463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352</v>
      </c>
      <c r="D183" s="264" t="s">
        <v>323</v>
      </c>
      <c r="E183" s="265" t="s">
        <v>1464</v>
      </c>
      <c r="F183" s="266" t="s">
        <v>1465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1380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323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1466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1467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356</v>
      </c>
      <c r="D185" s="264" t="s">
        <v>323</v>
      </c>
      <c r="E185" s="265" t="s">
        <v>1468</v>
      </c>
      <c r="F185" s="266" t="s">
        <v>1469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323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1470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1471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1472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362</v>
      </c>
      <c r="D188" s="211" t="s">
        <v>155</v>
      </c>
      <c r="E188" s="212" t="s">
        <v>1473</v>
      </c>
      <c r="F188" s="213" t="s">
        <v>1474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1380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1475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1476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366</v>
      </c>
      <c r="D191" s="211" t="s">
        <v>155</v>
      </c>
      <c r="E191" s="212" t="s">
        <v>1477</v>
      </c>
      <c r="F191" s="213" t="s">
        <v>1478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1380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1479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381</v>
      </c>
      <c r="D193" s="211" t="s">
        <v>155</v>
      </c>
      <c r="E193" s="212" t="s">
        <v>1480</v>
      </c>
      <c r="F193" s="213" t="s">
        <v>1481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1482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1483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1484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391</v>
      </c>
      <c r="D197" s="211" t="s">
        <v>155</v>
      </c>
      <c r="E197" s="212" t="s">
        <v>1485</v>
      </c>
      <c r="F197" s="213" t="s">
        <v>1486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1380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1487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1488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1489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395</v>
      </c>
      <c r="D201" s="211" t="s">
        <v>155</v>
      </c>
      <c r="E201" s="212" t="s">
        <v>1490</v>
      </c>
      <c r="F201" s="213" t="s">
        <v>1491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1380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1492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1488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1489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399</v>
      </c>
      <c r="D205" s="211" t="s">
        <v>155</v>
      </c>
      <c r="E205" s="212" t="s">
        <v>1493</v>
      </c>
      <c r="F205" s="213" t="s">
        <v>1494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1380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1495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1488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405</v>
      </c>
      <c r="D208" s="211" t="s">
        <v>155</v>
      </c>
      <c r="E208" s="212" t="s">
        <v>830</v>
      </c>
      <c r="F208" s="213" t="s">
        <v>1496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1380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1497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1498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1499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1500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1501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1502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1503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1504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1505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1506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1507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1508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410</v>
      </c>
      <c r="D221" s="264" t="s">
        <v>323</v>
      </c>
      <c r="E221" s="265" t="s">
        <v>1509</v>
      </c>
      <c r="F221" s="266" t="s">
        <v>1510</v>
      </c>
      <c r="G221" s="267" t="s">
        <v>267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323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1511</v>
      </c>
    </row>
    <row r="222" s="11" customFormat="1" ht="22.8" customHeight="1">
      <c r="B222" s="195"/>
      <c r="C222" s="196"/>
      <c r="D222" s="197" t="s">
        <v>72</v>
      </c>
      <c r="E222" s="209" t="s">
        <v>605</v>
      </c>
      <c r="F222" s="209" t="s">
        <v>606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415</v>
      </c>
      <c r="D223" s="211" t="s">
        <v>155</v>
      </c>
      <c r="E223" s="212" t="s">
        <v>1512</v>
      </c>
      <c r="F223" s="213" t="s">
        <v>1513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1380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1514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1488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1489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424</v>
      </c>
      <c r="D227" s="211" t="s">
        <v>155</v>
      </c>
      <c r="E227" s="212" t="s">
        <v>1515</v>
      </c>
      <c r="F227" s="213" t="s">
        <v>1516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1380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1517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1518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1519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1520</v>
      </c>
      <c r="F231" s="198" t="s">
        <v>1521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1522</v>
      </c>
      <c r="F232" s="209" t="s">
        <v>1523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432</v>
      </c>
      <c r="D233" s="211" t="s">
        <v>155</v>
      </c>
      <c r="E233" s="212" t="s">
        <v>1524</v>
      </c>
      <c r="F233" s="213" t="s">
        <v>1525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1380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1526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1527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444</v>
      </c>
      <c r="D235" s="211" t="s">
        <v>155</v>
      </c>
      <c r="E235" s="212" t="s">
        <v>1528</v>
      </c>
      <c r="F235" s="213" t="s">
        <v>1529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1530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322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454</v>
      </c>
      <c r="D238" s="264" t="s">
        <v>323</v>
      </c>
      <c r="E238" s="265" t="s">
        <v>1531</v>
      </c>
      <c r="F238" s="266" t="s">
        <v>1532</v>
      </c>
      <c r="G238" s="267" t="s">
        <v>1533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323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1534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1535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1536</v>
      </c>
      <c r="F240" s="209" t="s">
        <v>1537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461</v>
      </c>
      <c r="D241" s="264" t="s">
        <v>323</v>
      </c>
      <c r="E241" s="265" t="s">
        <v>1538</v>
      </c>
      <c r="F241" s="266" t="s">
        <v>1539</v>
      </c>
      <c r="G241" s="267" t="s">
        <v>1540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323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1541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471</v>
      </c>
      <c r="D243" s="264" t="s">
        <v>323</v>
      </c>
      <c r="E243" s="265" t="s">
        <v>1542</v>
      </c>
      <c r="F243" s="266" t="s">
        <v>1543</v>
      </c>
      <c r="G243" s="267" t="s">
        <v>1540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323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1544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1545</v>
      </c>
      <c r="F245" s="209" t="s">
        <v>1546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479</v>
      </c>
      <c r="D246" s="264" t="s">
        <v>323</v>
      </c>
      <c r="E246" s="265" t="s">
        <v>1547</v>
      </c>
      <c r="F246" s="266" t="s">
        <v>1548</v>
      </c>
      <c r="G246" s="267" t="s">
        <v>1072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323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1549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1550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491</v>
      </c>
      <c r="D249" s="264" t="s">
        <v>323</v>
      </c>
      <c r="E249" s="265" t="s">
        <v>1551</v>
      </c>
      <c r="F249" s="266" t="s">
        <v>1552</v>
      </c>
      <c r="G249" s="267" t="s">
        <v>1072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1553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1550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496</v>
      </c>
      <c r="D251" s="264" t="s">
        <v>323</v>
      </c>
      <c r="E251" s="265" t="s">
        <v>1554</v>
      </c>
      <c r="F251" s="266" t="s">
        <v>1555</v>
      </c>
      <c r="G251" s="267" t="s">
        <v>1540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1556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1557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502</v>
      </c>
      <c r="D254" s="264" t="s">
        <v>323</v>
      </c>
      <c r="E254" s="265" t="s">
        <v>1558</v>
      </c>
      <c r="F254" s="266" t="s">
        <v>1559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323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1560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1561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508</v>
      </c>
      <c r="D257" s="264" t="s">
        <v>323</v>
      </c>
      <c r="E257" s="265" t="s">
        <v>1562</v>
      </c>
      <c r="F257" s="266" t="s">
        <v>1563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323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1564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1565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517</v>
      </c>
      <c r="D259" s="264" t="s">
        <v>323</v>
      </c>
      <c r="E259" s="265" t="s">
        <v>1566</v>
      </c>
      <c r="F259" s="266" t="s">
        <v>1567</v>
      </c>
      <c r="G259" s="267" t="s">
        <v>1540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323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1568</v>
      </c>
    </row>
    <row r="260" s="1" customFormat="1" ht="24" customHeight="1">
      <c r="B260" s="38"/>
      <c r="C260" s="211" t="s">
        <v>526</v>
      </c>
      <c r="D260" s="211" t="s">
        <v>155</v>
      </c>
      <c r="E260" s="212" t="s">
        <v>1569</v>
      </c>
      <c r="F260" s="213" t="s">
        <v>1570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1380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643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643</v>
      </c>
      <c r="BM260" s="223" t="s">
        <v>1571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1561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490</v>
      </c>
      <c r="D263" s="264" t="s">
        <v>323</v>
      </c>
      <c r="E263" s="265" t="s">
        <v>1572</v>
      </c>
      <c r="F263" s="266" t="s">
        <v>1573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1147</v>
      </c>
      <c r="AT263" s="223" t="s">
        <v>323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643</v>
      </c>
      <c r="BM263" s="223" t="s">
        <v>1574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1561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1565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537</v>
      </c>
      <c r="D267" s="264" t="s">
        <v>323</v>
      </c>
      <c r="E267" s="265" t="s">
        <v>1575</v>
      </c>
      <c r="F267" s="266" t="s">
        <v>1576</v>
      </c>
      <c r="G267" s="267" t="s">
        <v>1540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1577</v>
      </c>
    </row>
    <row r="268" s="1" customFormat="1" ht="16.5" customHeight="1">
      <c r="B268" s="38"/>
      <c r="C268" s="264" t="s">
        <v>545</v>
      </c>
      <c r="D268" s="264" t="s">
        <v>323</v>
      </c>
      <c r="E268" s="265" t="s">
        <v>1578</v>
      </c>
      <c r="F268" s="266" t="s">
        <v>1579</v>
      </c>
      <c r="G268" s="267" t="s">
        <v>1540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323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1580</v>
      </c>
    </row>
    <row r="269" s="1" customFormat="1" ht="16.5" customHeight="1">
      <c r="B269" s="38"/>
      <c r="C269" s="264" t="s">
        <v>553</v>
      </c>
      <c r="D269" s="264" t="s">
        <v>323</v>
      </c>
      <c r="E269" s="265" t="s">
        <v>1581</v>
      </c>
      <c r="F269" s="266" t="s">
        <v>1582</v>
      </c>
      <c r="G269" s="267" t="s">
        <v>1540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323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1583</v>
      </c>
    </row>
    <row r="270" s="1" customFormat="1" ht="16.5" customHeight="1">
      <c r="B270" s="38"/>
      <c r="C270" s="264" t="s">
        <v>558</v>
      </c>
      <c r="D270" s="264" t="s">
        <v>323</v>
      </c>
      <c r="E270" s="265" t="s">
        <v>1584</v>
      </c>
      <c r="F270" s="266" t="s">
        <v>1585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323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1586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1550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565</v>
      </c>
      <c r="D272" s="264" t="s">
        <v>323</v>
      </c>
      <c r="E272" s="265" t="s">
        <v>1587</v>
      </c>
      <c r="F272" s="266" t="s">
        <v>1588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323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1589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1590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570</v>
      </c>
      <c r="D274" s="264" t="s">
        <v>323</v>
      </c>
      <c r="E274" s="265" t="s">
        <v>1591</v>
      </c>
      <c r="F274" s="266" t="s">
        <v>1592</v>
      </c>
      <c r="G274" s="267" t="s">
        <v>1540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323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1593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1594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1595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581</v>
      </c>
      <c r="D277" s="264" t="s">
        <v>323</v>
      </c>
      <c r="E277" s="265" t="s">
        <v>1596</v>
      </c>
      <c r="F277" s="266" t="s">
        <v>1597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1147</v>
      </c>
      <c r="AT277" s="223" t="s">
        <v>323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643</v>
      </c>
      <c r="BM277" s="223" t="s">
        <v>1598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590</v>
      </c>
      <c r="D279" s="264" t="s">
        <v>323</v>
      </c>
      <c r="E279" s="265" t="s">
        <v>1599</v>
      </c>
      <c r="F279" s="266" t="s">
        <v>1600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1147</v>
      </c>
      <c r="AT279" s="223" t="s">
        <v>323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643</v>
      </c>
      <c r="BM279" s="223" t="s">
        <v>1601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1602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596</v>
      </c>
      <c r="D281" s="211" t="s">
        <v>155</v>
      </c>
      <c r="E281" s="212" t="s">
        <v>1603</v>
      </c>
      <c r="F281" s="213" t="s">
        <v>1604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1605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1606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607</v>
      </c>
      <c r="D283" s="211" t="s">
        <v>155</v>
      </c>
      <c r="E283" s="212" t="s">
        <v>1607</v>
      </c>
      <c r="F283" s="213" t="s">
        <v>1608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1609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545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614</v>
      </c>
      <c r="D285" s="211" t="s">
        <v>155</v>
      </c>
      <c r="E285" s="212" t="s">
        <v>1610</v>
      </c>
      <c r="F285" s="213" t="s">
        <v>1611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1612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620</v>
      </c>
      <c r="D287" s="211" t="s">
        <v>155</v>
      </c>
      <c r="E287" s="212" t="s">
        <v>1613</v>
      </c>
      <c r="F287" s="213" t="s">
        <v>1614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1615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626</v>
      </c>
      <c r="D289" s="211" t="s">
        <v>155</v>
      </c>
      <c r="E289" s="212" t="s">
        <v>1616</v>
      </c>
      <c r="F289" s="213" t="s">
        <v>1617</v>
      </c>
      <c r="G289" s="214" t="s">
        <v>1618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643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643</v>
      </c>
      <c r="BM289" s="223" t="s">
        <v>1619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630</v>
      </c>
      <c r="D291" s="211" t="s">
        <v>155</v>
      </c>
      <c r="E291" s="212" t="s">
        <v>1620</v>
      </c>
      <c r="F291" s="213" t="s">
        <v>1621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1622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639</v>
      </c>
      <c r="D293" s="211" t="s">
        <v>155</v>
      </c>
      <c r="E293" s="212" t="s">
        <v>1623</v>
      </c>
      <c r="F293" s="213" t="s">
        <v>1624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1625</v>
      </c>
    </row>
    <row r="294" s="1" customFormat="1">
      <c r="B294" s="38"/>
      <c r="C294" s="39"/>
      <c r="D294" s="229" t="s">
        <v>1400</v>
      </c>
      <c r="E294" s="39"/>
      <c r="F294" s="230" t="s">
        <v>1626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1400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643</v>
      </c>
      <c r="D296" s="264" t="s">
        <v>323</v>
      </c>
      <c r="E296" s="265" t="s">
        <v>1627</v>
      </c>
      <c r="F296" s="266" t="s">
        <v>1628</v>
      </c>
      <c r="G296" s="267" t="s">
        <v>1540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323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1629</v>
      </c>
    </row>
    <row r="297" s="1" customFormat="1" ht="16.5" customHeight="1">
      <c r="B297" s="38"/>
      <c r="C297" s="264" t="s">
        <v>649</v>
      </c>
      <c r="D297" s="264" t="s">
        <v>323</v>
      </c>
      <c r="E297" s="265" t="s">
        <v>1630</v>
      </c>
      <c r="F297" s="266" t="s">
        <v>1631</v>
      </c>
      <c r="G297" s="267" t="s">
        <v>1072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323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1632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1633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1634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653</v>
      </c>
      <c r="D300" s="211" t="s">
        <v>155</v>
      </c>
      <c r="E300" s="212" t="s">
        <v>1635</v>
      </c>
      <c r="F300" s="213" t="s">
        <v>1636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1637</v>
      </c>
    </row>
    <row r="301" s="1" customFormat="1" ht="48" customHeight="1">
      <c r="B301" s="38"/>
      <c r="C301" s="211" t="s">
        <v>659</v>
      </c>
      <c r="D301" s="211" t="s">
        <v>155</v>
      </c>
      <c r="E301" s="212" t="s">
        <v>1638</v>
      </c>
      <c r="F301" s="213" t="s">
        <v>1639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1640</v>
      </c>
    </row>
    <row r="302" s="1" customFormat="1" ht="24" customHeight="1">
      <c r="B302" s="38"/>
      <c r="C302" s="211" t="s">
        <v>1031</v>
      </c>
      <c r="D302" s="211" t="s">
        <v>155</v>
      </c>
      <c r="E302" s="212" t="s">
        <v>1641</v>
      </c>
      <c r="F302" s="213" t="s">
        <v>1642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1643</v>
      </c>
    </row>
    <row r="303" s="1" customFormat="1" ht="24" customHeight="1">
      <c r="B303" s="38"/>
      <c r="C303" s="211" t="s">
        <v>1036</v>
      </c>
      <c r="D303" s="211" t="s">
        <v>155</v>
      </c>
      <c r="E303" s="212" t="s">
        <v>1644</v>
      </c>
      <c r="F303" s="213" t="s">
        <v>1645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1646</v>
      </c>
    </row>
    <row r="304" s="1" customFormat="1" ht="24" customHeight="1">
      <c r="B304" s="38"/>
      <c r="C304" s="211" t="s">
        <v>1043</v>
      </c>
      <c r="D304" s="211" t="s">
        <v>155</v>
      </c>
      <c r="E304" s="212" t="s">
        <v>1647</v>
      </c>
      <c r="F304" s="213" t="s">
        <v>1648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1649</v>
      </c>
    </row>
    <row r="305" s="1" customFormat="1" ht="24" customHeight="1">
      <c r="B305" s="38"/>
      <c r="C305" s="211" t="s">
        <v>1054</v>
      </c>
      <c r="D305" s="211" t="s">
        <v>155</v>
      </c>
      <c r="E305" s="212" t="s">
        <v>1650</v>
      </c>
      <c r="F305" s="213" t="s">
        <v>1651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1652</v>
      </c>
    </row>
    <row r="306" s="1" customFormat="1" ht="24" customHeight="1">
      <c r="B306" s="38"/>
      <c r="C306" s="211" t="s">
        <v>1060</v>
      </c>
      <c r="D306" s="211" t="s">
        <v>155</v>
      </c>
      <c r="E306" s="212" t="s">
        <v>1653</v>
      </c>
      <c r="F306" s="213" t="s">
        <v>1654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1655</v>
      </c>
    </row>
    <row r="307" s="1" customFormat="1" ht="24" customHeight="1">
      <c r="B307" s="38"/>
      <c r="C307" s="211" t="s">
        <v>1069</v>
      </c>
      <c r="D307" s="211" t="s">
        <v>155</v>
      </c>
      <c r="E307" s="212" t="s">
        <v>1656</v>
      </c>
      <c r="F307" s="213" t="s">
        <v>1657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1658</v>
      </c>
    </row>
    <row r="308" s="1" customFormat="1" ht="16.5" customHeight="1">
      <c r="B308" s="38"/>
      <c r="C308" s="211" t="s">
        <v>1078</v>
      </c>
      <c r="D308" s="211" t="s">
        <v>155</v>
      </c>
      <c r="E308" s="212" t="s">
        <v>1659</v>
      </c>
      <c r="F308" s="213" t="s">
        <v>1660</v>
      </c>
      <c r="G308" s="214" t="s">
        <v>1661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1662</v>
      </c>
    </row>
    <row r="309" s="1" customFormat="1" ht="16.5" customHeight="1">
      <c r="B309" s="38"/>
      <c r="C309" s="211" t="s">
        <v>1085</v>
      </c>
      <c r="D309" s="211" t="s">
        <v>155</v>
      </c>
      <c r="E309" s="212" t="s">
        <v>1663</v>
      </c>
      <c r="F309" s="213" t="s">
        <v>1664</v>
      </c>
      <c r="G309" s="214" t="s">
        <v>1661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1665</v>
      </c>
    </row>
    <row r="310" s="1" customFormat="1" ht="16.5" customHeight="1">
      <c r="B310" s="38"/>
      <c r="C310" s="211" t="s">
        <v>1093</v>
      </c>
      <c r="D310" s="211" t="s">
        <v>155</v>
      </c>
      <c r="E310" s="212" t="s">
        <v>1666</v>
      </c>
      <c r="F310" s="213" t="s">
        <v>1667</v>
      </c>
      <c r="G310" s="214" t="s">
        <v>1661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1668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Smnz8TEg/cBzkVRoPVPbc8o1vNPkBIOHgVm0zP3KnGccdZA5S91K5N+1TgP3QOV695suu0+679QTgnOYpY9c4g==" hashValue="marCE809VhrKUGisHxEFcRGdtYpLjR6TTWxdXVTc4xxt5D7RtP3yw9GjQFV9RCrJKsJ3reGU23sZy0ZxME/XEQ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1669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ROUND((SUM(BE108:BE769)),  2)</f>
        <v>0</v>
      </c>
      <c r="I33" s="150">
        <v>0.20999999999999999</v>
      </c>
      <c r="J33" s="149">
        <f>ROUND(((SUM(BE108:BE769))*I33),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ROUND((SUM(BF108:BF769)),  2)</f>
        <v>0</v>
      </c>
      <c r="I34" s="150">
        <v>0.14999999999999999</v>
      </c>
      <c r="J34" s="149">
        <f>ROUND(((SUM(BF108:BF769))*I34),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ROUND((SUM(BG108:BG769)),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ROUND((SUM(BH108:BH769)),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ROUND((SUM(BI108:BI769)),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1670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1671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1672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1673</v>
      </c>
      <c r="E68" s="181"/>
      <c r="F68" s="181"/>
      <c r="G68" s="181"/>
      <c r="H68" s="181"/>
      <c r="I68" s="182"/>
      <c r="J68" s="183">
        <f>J298</f>
        <v>0</v>
      </c>
      <c r="K68" s="179"/>
      <c r="L68" s="184"/>
    </row>
    <row r="69" s="9" customFormat="1" ht="19.92" customHeight="1">
      <c r="B69" s="178"/>
      <c r="C69" s="179"/>
      <c r="D69" s="180" t="s">
        <v>1369</v>
      </c>
      <c r="E69" s="181"/>
      <c r="F69" s="181"/>
      <c r="G69" s="181"/>
      <c r="H69" s="181"/>
      <c r="I69" s="182"/>
      <c r="J69" s="183">
        <f>J358</f>
        <v>0</v>
      </c>
      <c r="K69" s="179"/>
      <c r="L69" s="184"/>
    </row>
    <row r="70" s="9" customFormat="1" ht="19.92" customHeight="1">
      <c r="B70" s="178"/>
      <c r="C70" s="179"/>
      <c r="D70" s="180" t="s">
        <v>1674</v>
      </c>
      <c r="E70" s="181"/>
      <c r="F70" s="181"/>
      <c r="G70" s="181"/>
      <c r="H70" s="181"/>
      <c r="I70" s="182"/>
      <c r="J70" s="183">
        <f>J413</f>
        <v>0</v>
      </c>
      <c r="K70" s="179"/>
      <c r="L70" s="184"/>
    </row>
    <row r="71" s="9" customFormat="1" ht="19.92" customHeight="1">
      <c r="B71" s="178"/>
      <c r="C71" s="179"/>
      <c r="D71" s="180" t="s">
        <v>1675</v>
      </c>
      <c r="E71" s="181"/>
      <c r="F71" s="181"/>
      <c r="G71" s="181"/>
      <c r="H71" s="181"/>
      <c r="I71" s="182"/>
      <c r="J71" s="183">
        <f>J460</f>
        <v>0</v>
      </c>
      <c r="K71" s="179"/>
      <c r="L71" s="184"/>
    </row>
    <row r="72" s="8" customFormat="1" ht="24.96" customHeight="1">
      <c r="B72" s="171"/>
      <c r="C72" s="172"/>
      <c r="D72" s="173" t="s">
        <v>1370</v>
      </c>
      <c r="E72" s="174"/>
      <c r="F72" s="174"/>
      <c r="G72" s="174"/>
      <c r="H72" s="174"/>
      <c r="I72" s="175"/>
      <c r="J72" s="176">
        <f>J516</f>
        <v>0</v>
      </c>
      <c r="K72" s="172"/>
      <c r="L72" s="177"/>
    </row>
    <row r="73" s="9" customFormat="1" ht="19.92" customHeight="1">
      <c r="B73" s="178"/>
      <c r="C73" s="179"/>
      <c r="D73" s="180" t="s">
        <v>1676</v>
      </c>
      <c r="E73" s="181"/>
      <c r="F73" s="181"/>
      <c r="G73" s="181"/>
      <c r="H73" s="181"/>
      <c r="I73" s="182"/>
      <c r="J73" s="183">
        <f>J517</f>
        <v>0</v>
      </c>
      <c r="K73" s="179"/>
      <c r="L73" s="184"/>
    </row>
    <row r="74" s="9" customFormat="1" ht="19.92" customHeight="1">
      <c r="B74" s="178"/>
      <c r="C74" s="179"/>
      <c r="D74" s="180" t="s">
        <v>1677</v>
      </c>
      <c r="E74" s="181"/>
      <c r="F74" s="181"/>
      <c r="G74" s="181"/>
      <c r="H74" s="181"/>
      <c r="I74" s="182"/>
      <c r="J74" s="183">
        <f>J538</f>
        <v>0</v>
      </c>
      <c r="K74" s="179"/>
      <c r="L74" s="184"/>
    </row>
    <row r="75" s="9" customFormat="1" ht="19.92" customHeight="1">
      <c r="B75" s="178"/>
      <c r="C75" s="179"/>
      <c r="D75" s="180" t="s">
        <v>1678</v>
      </c>
      <c r="E75" s="181"/>
      <c r="F75" s="181"/>
      <c r="G75" s="181"/>
      <c r="H75" s="181"/>
      <c r="I75" s="182"/>
      <c r="J75" s="183">
        <f>J556</f>
        <v>0</v>
      </c>
      <c r="K75" s="179"/>
      <c r="L75" s="184"/>
    </row>
    <row r="76" s="9" customFormat="1" ht="19.92" customHeight="1">
      <c r="B76" s="178"/>
      <c r="C76" s="179"/>
      <c r="D76" s="180" t="s">
        <v>1679</v>
      </c>
      <c r="E76" s="181"/>
      <c r="F76" s="181"/>
      <c r="G76" s="181"/>
      <c r="H76" s="181"/>
      <c r="I76" s="182"/>
      <c r="J76" s="183">
        <f>J568</f>
        <v>0</v>
      </c>
      <c r="K76" s="179"/>
      <c r="L76" s="184"/>
    </row>
    <row r="77" s="9" customFormat="1" ht="19.92" customHeight="1">
      <c r="B77" s="178"/>
      <c r="C77" s="179"/>
      <c r="D77" s="180" t="s">
        <v>1680</v>
      </c>
      <c r="E77" s="181"/>
      <c r="F77" s="181"/>
      <c r="G77" s="181"/>
      <c r="H77" s="181"/>
      <c r="I77" s="182"/>
      <c r="J77" s="183">
        <f>J595</f>
        <v>0</v>
      </c>
      <c r="K77" s="179"/>
      <c r="L77" s="184"/>
    </row>
    <row r="78" s="9" customFormat="1" ht="19.92" customHeight="1">
      <c r="B78" s="178"/>
      <c r="C78" s="179"/>
      <c r="D78" s="180" t="s">
        <v>1681</v>
      </c>
      <c r="E78" s="181"/>
      <c r="F78" s="181"/>
      <c r="G78" s="181"/>
      <c r="H78" s="181"/>
      <c r="I78" s="182"/>
      <c r="J78" s="183">
        <f>J610</f>
        <v>0</v>
      </c>
      <c r="K78" s="179"/>
      <c r="L78" s="184"/>
    </row>
    <row r="79" s="9" customFormat="1" ht="19.92" customHeight="1">
      <c r="B79" s="178"/>
      <c r="C79" s="179"/>
      <c r="D79" s="180" t="s">
        <v>1682</v>
      </c>
      <c r="E79" s="181"/>
      <c r="F79" s="181"/>
      <c r="G79" s="181"/>
      <c r="H79" s="181"/>
      <c r="I79" s="182"/>
      <c r="J79" s="183">
        <f>J627</f>
        <v>0</v>
      </c>
      <c r="K79" s="179"/>
      <c r="L79" s="184"/>
    </row>
    <row r="80" s="9" customFormat="1" ht="19.92" customHeight="1">
      <c r="B80" s="178"/>
      <c r="C80" s="179"/>
      <c r="D80" s="180" t="s">
        <v>1683</v>
      </c>
      <c r="E80" s="181"/>
      <c r="F80" s="181"/>
      <c r="G80" s="181"/>
      <c r="H80" s="181"/>
      <c r="I80" s="182"/>
      <c r="J80" s="183">
        <f>J634</f>
        <v>0</v>
      </c>
      <c r="K80" s="179"/>
      <c r="L80" s="184"/>
    </row>
    <row r="81" s="9" customFormat="1" ht="19.92" customHeight="1">
      <c r="B81" s="178"/>
      <c r="C81" s="179"/>
      <c r="D81" s="180" t="s">
        <v>1684</v>
      </c>
      <c r="E81" s="181"/>
      <c r="F81" s="181"/>
      <c r="G81" s="181"/>
      <c r="H81" s="181"/>
      <c r="I81" s="182"/>
      <c r="J81" s="183">
        <f>J644</f>
        <v>0</v>
      </c>
      <c r="K81" s="179"/>
      <c r="L81" s="184"/>
    </row>
    <row r="82" s="9" customFormat="1" ht="19.92" customHeight="1">
      <c r="B82" s="178"/>
      <c r="C82" s="179"/>
      <c r="D82" s="180" t="s">
        <v>1685</v>
      </c>
      <c r="E82" s="181"/>
      <c r="F82" s="181"/>
      <c r="G82" s="181"/>
      <c r="H82" s="181"/>
      <c r="I82" s="182"/>
      <c r="J82" s="183">
        <f>J651</f>
        <v>0</v>
      </c>
      <c r="K82" s="179"/>
      <c r="L82" s="184"/>
    </row>
    <row r="83" s="9" customFormat="1" ht="19.92" customHeight="1">
      <c r="B83" s="178"/>
      <c r="C83" s="179"/>
      <c r="D83" s="180" t="s">
        <v>1371</v>
      </c>
      <c r="E83" s="181"/>
      <c r="F83" s="181"/>
      <c r="G83" s="181"/>
      <c r="H83" s="181"/>
      <c r="I83" s="182"/>
      <c r="J83" s="183">
        <f>J658</f>
        <v>0</v>
      </c>
      <c r="K83" s="179"/>
      <c r="L83" s="184"/>
    </row>
    <row r="84" s="9" customFormat="1" ht="19.92" customHeight="1">
      <c r="B84" s="178"/>
      <c r="C84" s="179"/>
      <c r="D84" s="180" t="s">
        <v>1372</v>
      </c>
      <c r="E84" s="181"/>
      <c r="F84" s="181"/>
      <c r="G84" s="181"/>
      <c r="H84" s="181"/>
      <c r="I84" s="182"/>
      <c r="J84" s="183">
        <f>J669</f>
        <v>0</v>
      </c>
      <c r="K84" s="179"/>
      <c r="L84" s="184"/>
    </row>
    <row r="85" s="9" customFormat="1" ht="19.92" customHeight="1">
      <c r="B85" s="178"/>
      <c r="C85" s="179"/>
      <c r="D85" s="180" t="s">
        <v>1373</v>
      </c>
      <c r="E85" s="181"/>
      <c r="F85" s="181"/>
      <c r="G85" s="181"/>
      <c r="H85" s="181"/>
      <c r="I85" s="182"/>
      <c r="J85" s="183">
        <f>J703</f>
        <v>0</v>
      </c>
      <c r="K85" s="179"/>
      <c r="L85" s="184"/>
    </row>
    <row r="86" s="9" customFormat="1" ht="19.92" customHeight="1">
      <c r="B86" s="178"/>
      <c r="C86" s="179"/>
      <c r="D86" s="180" t="s">
        <v>1686</v>
      </c>
      <c r="E86" s="181"/>
      <c r="F86" s="181"/>
      <c r="G86" s="181"/>
      <c r="H86" s="181"/>
      <c r="I86" s="182"/>
      <c r="J86" s="183">
        <f>J714</f>
        <v>0</v>
      </c>
      <c r="K86" s="179"/>
      <c r="L86" s="184"/>
    </row>
    <row r="87" s="9" customFormat="1" ht="19.92" customHeight="1">
      <c r="B87" s="178"/>
      <c r="C87" s="179"/>
      <c r="D87" s="180" t="s">
        <v>1687</v>
      </c>
      <c r="E87" s="181"/>
      <c r="F87" s="181"/>
      <c r="G87" s="181"/>
      <c r="H87" s="181"/>
      <c r="I87" s="182"/>
      <c r="J87" s="183">
        <f>J744</f>
        <v>0</v>
      </c>
      <c r="K87" s="179"/>
      <c r="L87" s="184"/>
    </row>
    <row r="88" s="9" customFormat="1" ht="19.92" customHeight="1">
      <c r="B88" s="178"/>
      <c r="C88" s="179"/>
      <c r="D88" s="180" t="s">
        <v>1688</v>
      </c>
      <c r="E88" s="181"/>
      <c r="F88" s="181"/>
      <c r="G88" s="181"/>
      <c r="H88" s="181"/>
      <c r="I88" s="182"/>
      <c r="J88" s="183">
        <f>J751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P109+P516</f>
        <v>0</v>
      </c>
      <c r="Q108" s="95"/>
      <c r="R108" s="192">
        <f>R109+R516</f>
        <v>464.89092123000006</v>
      </c>
      <c r="S108" s="95"/>
      <c r="T108" s="193">
        <f>T109+T516</f>
        <v>159.13306499999999</v>
      </c>
      <c r="AT108" s="17" t="s">
        <v>72</v>
      </c>
      <c r="AU108" s="17" t="s">
        <v>133</v>
      </c>
      <c r="BK108" s="194">
        <f>BK109+BK516</f>
        <v>0</v>
      </c>
    </row>
    <row r="109" s="11" customFormat="1" ht="25.92" customHeight="1">
      <c r="B109" s="195"/>
      <c r="C109" s="196"/>
      <c r="D109" s="197" t="s">
        <v>72</v>
      </c>
      <c r="E109" s="198" t="s">
        <v>542</v>
      </c>
      <c r="F109" s="198" t="s">
        <v>543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P110+P182+P194+P223+P239+P246+P298+P358+P413+P460</f>
        <v>0</v>
      </c>
      <c r="Q109" s="203"/>
      <c r="R109" s="204">
        <f>R110+R182+R194+R223+R239+R246+R298+R358+R413+R460</f>
        <v>448.73658980000005</v>
      </c>
      <c r="S109" s="203"/>
      <c r="T109" s="205">
        <f>T110+T182+T194+T223+T239+T246+T298+T358+T413+T460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BK110+BK182+BK194+BK223+BK239+BK246+BK298+BK358+BK413+BK460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1689</v>
      </c>
      <c r="F111" s="213" t="s">
        <v>1690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1380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1691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1692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1693</v>
      </c>
      <c r="F114" s="213" t="s">
        <v>1694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1380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1695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1692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682</v>
      </c>
      <c r="F117" s="213" t="s">
        <v>683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1696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1692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687</v>
      </c>
      <c r="F120" s="213" t="s">
        <v>688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1697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1692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706</v>
      </c>
      <c r="F122" s="213" t="s">
        <v>707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1698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1692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1378</v>
      </c>
      <c r="F124" s="213" t="s">
        <v>1379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1380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1699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1700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1701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1702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1703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1704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756</v>
      </c>
      <c r="F131" s="213" t="s">
        <v>757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1385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1705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1700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1701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1702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1703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1704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763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1385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1706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1707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1708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1709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1710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1711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1290</v>
      </c>
      <c r="F145" s="213" t="s">
        <v>1291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1385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1712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1700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1713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1702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1703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1704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1389</v>
      </c>
      <c r="F152" s="213" t="s">
        <v>1390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1380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1714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1715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1716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1702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1703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1704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1717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1385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1718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1719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1720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1721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1722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323</v>
      </c>
      <c r="E165" s="265" t="s">
        <v>1393</v>
      </c>
      <c r="F165" s="266" t="s">
        <v>1394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1380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1723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1724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1725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323</v>
      </c>
      <c r="E169" s="265" t="s">
        <v>1397</v>
      </c>
      <c r="F169" s="266" t="s">
        <v>1398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1380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323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1726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1727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1728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1729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1730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1731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1732</v>
      </c>
      <c r="F176" s="213" t="s">
        <v>1733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1380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1734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1735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1736</v>
      </c>
      <c r="F179" s="213" t="s">
        <v>1737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1385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1738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1739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1740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1741</v>
      </c>
      <c r="F183" s="213" t="s">
        <v>1742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1380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1743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1744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1745</v>
      </c>
      <c r="F185" s="213" t="s">
        <v>1746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1385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1747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1748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1749</v>
      </c>
      <c r="F187" s="213" t="s">
        <v>1750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1385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1751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1748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1752</v>
      </c>
      <c r="F189" s="213" t="s">
        <v>1753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1385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1754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1755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322</v>
      </c>
      <c r="D191" s="211" t="s">
        <v>155</v>
      </c>
      <c r="E191" s="212" t="s">
        <v>1414</v>
      </c>
      <c r="F191" s="213" t="s">
        <v>1415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1380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1756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1757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564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1758</v>
      </c>
      <c r="F195" s="213" t="s">
        <v>1759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1380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1760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1761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1762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341</v>
      </c>
      <c r="D199" s="211" t="s">
        <v>155</v>
      </c>
      <c r="E199" s="212" t="s">
        <v>1763</v>
      </c>
      <c r="F199" s="213" t="s">
        <v>1764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1380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1765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1766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345</v>
      </c>
      <c r="D201" s="211" t="s">
        <v>155</v>
      </c>
      <c r="E201" s="212" t="s">
        <v>1767</v>
      </c>
      <c r="F201" s="213" t="s">
        <v>1768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1380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1769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1770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352</v>
      </c>
      <c r="D203" s="211" t="s">
        <v>155</v>
      </c>
      <c r="E203" s="212" t="s">
        <v>1771</v>
      </c>
      <c r="F203" s="213" t="s">
        <v>1772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1385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1773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1774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356</v>
      </c>
      <c r="D206" s="211" t="s">
        <v>155</v>
      </c>
      <c r="E206" s="212" t="s">
        <v>1775</v>
      </c>
      <c r="F206" s="213" t="s">
        <v>1776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1380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1777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1778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362</v>
      </c>
      <c r="D209" s="211" t="s">
        <v>155</v>
      </c>
      <c r="E209" s="212" t="s">
        <v>1779</v>
      </c>
      <c r="F209" s="213" t="s">
        <v>1780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1385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1781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1782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366</v>
      </c>
      <c r="D211" s="211" t="s">
        <v>155</v>
      </c>
      <c r="E211" s="212" t="s">
        <v>1783</v>
      </c>
      <c r="F211" s="213" t="s">
        <v>1784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1785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1786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1787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381</v>
      </c>
      <c r="D215" s="211" t="s">
        <v>155</v>
      </c>
      <c r="E215" s="212" t="s">
        <v>1788</v>
      </c>
      <c r="F215" s="213" t="s">
        <v>1789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1380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1790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1791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399</v>
      </c>
      <c r="F218" s="209" t="s">
        <v>1792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391</v>
      </c>
      <c r="D219" s="211" t="s">
        <v>155</v>
      </c>
      <c r="E219" s="212" t="s">
        <v>1793</v>
      </c>
      <c r="F219" s="213" t="s">
        <v>1794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1795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1796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1797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580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395</v>
      </c>
      <c r="D224" s="211" t="s">
        <v>155</v>
      </c>
      <c r="E224" s="212" t="s">
        <v>1798</v>
      </c>
      <c r="F224" s="213" t="s">
        <v>1799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1800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1801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399</v>
      </c>
      <c r="D227" s="211" t="s">
        <v>155</v>
      </c>
      <c r="E227" s="212" t="s">
        <v>1802</v>
      </c>
      <c r="F227" s="213" t="s">
        <v>1803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1804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1805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405</v>
      </c>
      <c r="D230" s="211" t="s">
        <v>155</v>
      </c>
      <c r="E230" s="212" t="s">
        <v>1806</v>
      </c>
      <c r="F230" s="213" t="s">
        <v>1807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1808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1805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410</v>
      </c>
      <c r="D233" s="211" t="s">
        <v>155</v>
      </c>
      <c r="E233" s="212" t="s">
        <v>1809</v>
      </c>
      <c r="F233" s="213" t="s">
        <v>1810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1811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1812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415</v>
      </c>
      <c r="D236" s="211" t="s">
        <v>155</v>
      </c>
      <c r="E236" s="212" t="s">
        <v>1813</v>
      </c>
      <c r="F236" s="213" t="s">
        <v>1814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1815</v>
      </c>
    </row>
    <row r="237" s="1" customFormat="1">
      <c r="B237" s="38"/>
      <c r="C237" s="39"/>
      <c r="D237" s="229" t="s">
        <v>1400</v>
      </c>
      <c r="E237" s="39"/>
      <c r="F237" s="230" t="s">
        <v>1816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1400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1817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424</v>
      </c>
      <c r="D240" s="211" t="s">
        <v>155</v>
      </c>
      <c r="E240" s="212" t="s">
        <v>1447</v>
      </c>
      <c r="F240" s="213" t="s">
        <v>1448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1380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643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643</v>
      </c>
      <c r="BM240" s="223" t="s">
        <v>1818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471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432</v>
      </c>
      <c r="D242" s="211" t="s">
        <v>155</v>
      </c>
      <c r="E242" s="212" t="s">
        <v>1450</v>
      </c>
      <c r="F242" s="213" t="s">
        <v>1451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1385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1819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471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444</v>
      </c>
      <c r="D244" s="264" t="s">
        <v>323</v>
      </c>
      <c r="E244" s="265" t="s">
        <v>1460</v>
      </c>
      <c r="F244" s="266" t="s">
        <v>1461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1380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323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1820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1821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1822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SUM(P247:P297)</f>
        <v>0</v>
      </c>
      <c r="Q246" s="203"/>
      <c r="R246" s="204">
        <f>SUM(R247:R297)</f>
        <v>50.772893109999991</v>
      </c>
      <c r="S246" s="203"/>
      <c r="T246" s="205">
        <f>SUM(T247:T297)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SUM(BK247:BK297)</f>
        <v>0</v>
      </c>
    </row>
    <row r="247" s="1" customFormat="1" ht="36" customHeight="1">
      <c r="B247" s="38"/>
      <c r="C247" s="211" t="s">
        <v>454</v>
      </c>
      <c r="D247" s="211" t="s">
        <v>155</v>
      </c>
      <c r="E247" s="212" t="s">
        <v>1823</v>
      </c>
      <c r="F247" s="213" t="s">
        <v>1824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1380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1825</v>
      </c>
    </row>
    <row r="248" s="1" customFormat="1" ht="36" customHeight="1">
      <c r="B248" s="38"/>
      <c r="C248" s="264" t="s">
        <v>461</v>
      </c>
      <c r="D248" s="264" t="s">
        <v>323</v>
      </c>
      <c r="E248" s="265" t="s">
        <v>1826</v>
      </c>
      <c r="F248" s="266" t="s">
        <v>1827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1380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1828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1829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1830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72" customHeight="1">
      <c r="B252" s="38"/>
      <c r="C252" s="211" t="s">
        <v>471</v>
      </c>
      <c r="D252" s="211" t="s">
        <v>155</v>
      </c>
      <c r="E252" s="212" t="s">
        <v>1831</v>
      </c>
      <c r="F252" s="213" t="s">
        <v>1832</v>
      </c>
      <c r="G252" s="214" t="s">
        <v>1833</v>
      </c>
      <c r="H252" s="215">
        <v>107.5</v>
      </c>
      <c r="I252" s="216"/>
      <c r="J252" s="217">
        <f>ROUND(I252*H252,2)</f>
        <v>0</v>
      </c>
      <c r="K252" s="213" t="s">
        <v>1834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1835</v>
      </c>
    </row>
    <row r="253" s="13" customFormat="1">
      <c r="B253" s="242"/>
      <c r="C253" s="243"/>
      <c r="D253" s="229" t="s">
        <v>182</v>
      </c>
      <c r="E253" s="244" t="s">
        <v>19</v>
      </c>
      <c r="F253" s="245" t="s">
        <v>1836</v>
      </c>
      <c r="G253" s="243"/>
      <c r="H253" s="246">
        <v>107.5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182</v>
      </c>
      <c r="AU253" s="252" t="s">
        <v>83</v>
      </c>
      <c r="AV253" s="13" t="s">
        <v>83</v>
      </c>
      <c r="AW253" s="13" t="s">
        <v>35</v>
      </c>
      <c r="AX253" s="13" t="s">
        <v>73</v>
      </c>
      <c r="AY253" s="252" t="s">
        <v>152</v>
      </c>
    </row>
    <row r="254" s="14" customFormat="1">
      <c r="B254" s="253"/>
      <c r="C254" s="254"/>
      <c r="D254" s="229" t="s">
        <v>182</v>
      </c>
      <c r="E254" s="255" t="s">
        <v>19</v>
      </c>
      <c r="F254" s="256" t="s">
        <v>189</v>
      </c>
      <c r="G254" s="254"/>
      <c r="H254" s="257">
        <v>107.5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182</v>
      </c>
      <c r="AU254" s="263" t="s">
        <v>83</v>
      </c>
      <c r="AV254" s="14" t="s">
        <v>151</v>
      </c>
      <c r="AW254" s="14" t="s">
        <v>35</v>
      </c>
      <c r="AX254" s="14" t="s">
        <v>81</v>
      </c>
      <c r="AY254" s="263" t="s">
        <v>152</v>
      </c>
    </row>
    <row r="255" s="1" customFormat="1" ht="24" customHeight="1">
      <c r="B255" s="38"/>
      <c r="C255" s="211" t="s">
        <v>479</v>
      </c>
      <c r="D255" s="211" t="s">
        <v>155</v>
      </c>
      <c r="E255" s="212" t="s">
        <v>1837</v>
      </c>
      <c r="F255" s="213" t="s">
        <v>1838</v>
      </c>
      <c r="G255" s="214" t="s">
        <v>236</v>
      </c>
      <c r="H255" s="215">
        <v>145.91999999999999</v>
      </c>
      <c r="I255" s="216"/>
      <c r="J255" s="217">
        <f>ROUND(I255*H255,2)</f>
        <v>0</v>
      </c>
      <c r="K255" s="213" t="s">
        <v>1385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0.0073499999999999998</v>
      </c>
      <c r="R255" s="227">
        <f>Q255*H255</f>
        <v>1.0725119999999999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1839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1840</v>
      </c>
      <c r="G256" s="243"/>
      <c r="H256" s="246">
        <v>96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1841</v>
      </c>
      <c r="G257" s="243"/>
      <c r="H257" s="246">
        <v>28.5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1842</v>
      </c>
      <c r="G258" s="243"/>
      <c r="H258" s="246">
        <v>21.420000000000002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4" customFormat="1">
      <c r="B259" s="253"/>
      <c r="C259" s="254"/>
      <c r="D259" s="229" t="s">
        <v>182</v>
      </c>
      <c r="E259" s="255" t="s">
        <v>19</v>
      </c>
      <c r="F259" s="256" t="s">
        <v>189</v>
      </c>
      <c r="G259" s="254"/>
      <c r="H259" s="257">
        <v>145.91999999999999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182</v>
      </c>
      <c r="AU259" s="263" t="s">
        <v>83</v>
      </c>
      <c r="AV259" s="14" t="s">
        <v>151</v>
      </c>
      <c r="AW259" s="14" t="s">
        <v>35</v>
      </c>
      <c r="AX259" s="14" t="s">
        <v>81</v>
      </c>
      <c r="AY259" s="263" t="s">
        <v>152</v>
      </c>
    </row>
    <row r="260" s="1" customFormat="1" ht="36" customHeight="1">
      <c r="B260" s="38"/>
      <c r="C260" s="211" t="s">
        <v>491</v>
      </c>
      <c r="D260" s="211" t="s">
        <v>155</v>
      </c>
      <c r="E260" s="212" t="s">
        <v>1843</v>
      </c>
      <c r="F260" s="213" t="s">
        <v>1844</v>
      </c>
      <c r="G260" s="214" t="s">
        <v>236</v>
      </c>
      <c r="H260" s="215">
        <v>397.46300000000002</v>
      </c>
      <c r="I260" s="216"/>
      <c r="J260" s="217">
        <f>ROUND(I260*H260,2)</f>
        <v>0</v>
      </c>
      <c r="K260" s="213" t="s">
        <v>1385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0.0048900000000000002</v>
      </c>
      <c r="R260" s="227">
        <f>Q260*H260</f>
        <v>1.9435940700000003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1845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1846</v>
      </c>
      <c r="G261" s="243"/>
      <c r="H261" s="246">
        <v>202.5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1840</v>
      </c>
      <c r="G262" s="243"/>
      <c r="H262" s="246">
        <v>96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3" customFormat="1">
      <c r="B263" s="242"/>
      <c r="C263" s="243"/>
      <c r="D263" s="229" t="s">
        <v>182</v>
      </c>
      <c r="E263" s="244" t="s">
        <v>19</v>
      </c>
      <c r="F263" s="245" t="s">
        <v>1841</v>
      </c>
      <c r="G263" s="243"/>
      <c r="H263" s="246">
        <v>28.5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182</v>
      </c>
      <c r="AU263" s="252" t="s">
        <v>83</v>
      </c>
      <c r="AV263" s="13" t="s">
        <v>83</v>
      </c>
      <c r="AW263" s="13" t="s">
        <v>35</v>
      </c>
      <c r="AX263" s="13" t="s">
        <v>73</v>
      </c>
      <c r="AY263" s="252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1847</v>
      </c>
      <c r="G264" s="243"/>
      <c r="H264" s="246">
        <v>46.875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1848</v>
      </c>
      <c r="G265" s="243"/>
      <c r="H265" s="246">
        <v>23.588000000000001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397.46300000000002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36" customHeight="1">
      <c r="B267" s="38"/>
      <c r="C267" s="211" t="s">
        <v>496</v>
      </c>
      <c r="D267" s="211" t="s">
        <v>155</v>
      </c>
      <c r="E267" s="212" t="s">
        <v>1849</v>
      </c>
      <c r="F267" s="213" t="s">
        <v>1850</v>
      </c>
      <c r="G267" s="214" t="s">
        <v>236</v>
      </c>
      <c r="H267" s="215">
        <v>249.375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0.015400000000000001</v>
      </c>
      <c r="R267" s="227">
        <f>Q267*H267</f>
        <v>3.8403750000000003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1851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1846</v>
      </c>
      <c r="G268" s="243"/>
      <c r="H268" s="246">
        <v>202.5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1847</v>
      </c>
      <c r="G269" s="243"/>
      <c r="H269" s="246">
        <v>46.875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249.375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48" customHeight="1">
      <c r="B271" s="38"/>
      <c r="C271" s="211" t="s">
        <v>502</v>
      </c>
      <c r="D271" s="211" t="s">
        <v>155</v>
      </c>
      <c r="E271" s="212" t="s">
        <v>1852</v>
      </c>
      <c r="F271" s="213" t="s">
        <v>1853</v>
      </c>
      <c r="G271" s="214" t="s">
        <v>236</v>
      </c>
      <c r="H271" s="215">
        <v>148.08799999999999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0.018380000000000001</v>
      </c>
      <c r="R271" s="227">
        <f>Q271*H271</f>
        <v>2.72185744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1854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1840</v>
      </c>
      <c r="G272" s="243"/>
      <c r="H272" s="246">
        <v>96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1841</v>
      </c>
      <c r="G273" s="243"/>
      <c r="H273" s="246">
        <v>28.5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1848</v>
      </c>
      <c r="G274" s="243"/>
      <c r="H274" s="246">
        <v>23.588000000000001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73</v>
      </c>
      <c r="AY274" s="252" t="s">
        <v>152</v>
      </c>
    </row>
    <row r="275" s="14" customFormat="1">
      <c r="B275" s="253"/>
      <c r="C275" s="254"/>
      <c r="D275" s="229" t="s">
        <v>182</v>
      </c>
      <c r="E275" s="255" t="s">
        <v>19</v>
      </c>
      <c r="F275" s="256" t="s">
        <v>189</v>
      </c>
      <c r="G275" s="254"/>
      <c r="H275" s="257">
        <v>148.08799999999999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182</v>
      </c>
      <c r="AU275" s="263" t="s">
        <v>83</v>
      </c>
      <c r="AV275" s="14" t="s">
        <v>151</v>
      </c>
      <c r="AW275" s="14" t="s">
        <v>35</v>
      </c>
      <c r="AX275" s="14" t="s">
        <v>81</v>
      </c>
      <c r="AY275" s="263" t="s">
        <v>152</v>
      </c>
    </row>
    <row r="276" s="1" customFormat="1" ht="36" customHeight="1">
      <c r="B276" s="38"/>
      <c r="C276" s="211" t="s">
        <v>508</v>
      </c>
      <c r="D276" s="211" t="s">
        <v>155</v>
      </c>
      <c r="E276" s="212" t="s">
        <v>1855</v>
      </c>
      <c r="F276" s="213" t="s">
        <v>1856</v>
      </c>
      <c r="G276" s="214" t="s">
        <v>254</v>
      </c>
      <c r="H276" s="215">
        <v>76.799999999999997</v>
      </c>
      <c r="I276" s="216"/>
      <c r="J276" s="217">
        <f>ROUND(I276*H276,2)</f>
        <v>0</v>
      </c>
      <c r="K276" s="213" t="s">
        <v>1385</v>
      </c>
      <c r="L276" s="43"/>
      <c r="M276" s="225" t="s">
        <v>19</v>
      </c>
      <c r="N276" s="226" t="s">
        <v>44</v>
      </c>
      <c r="O276" s="83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23" t="s">
        <v>151</v>
      </c>
      <c r="AT276" s="223" t="s">
        <v>155</v>
      </c>
      <c r="AU276" s="223" t="s">
        <v>83</v>
      </c>
      <c r="AY276" s="17" t="s">
        <v>152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151</v>
      </c>
      <c r="BM276" s="223" t="s">
        <v>1857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1858</v>
      </c>
      <c r="G277" s="243"/>
      <c r="H277" s="246">
        <v>76.799999999999997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81</v>
      </c>
      <c r="AY277" s="252" t="s">
        <v>152</v>
      </c>
    </row>
    <row r="278" s="1" customFormat="1" ht="36" customHeight="1">
      <c r="B278" s="38"/>
      <c r="C278" s="264" t="s">
        <v>517</v>
      </c>
      <c r="D278" s="264" t="s">
        <v>323</v>
      </c>
      <c r="E278" s="265" t="s">
        <v>1859</v>
      </c>
      <c r="F278" s="266" t="s">
        <v>1860</v>
      </c>
      <c r="G278" s="267" t="s">
        <v>254</v>
      </c>
      <c r="H278" s="268">
        <v>76.799999999999997</v>
      </c>
      <c r="I278" s="269"/>
      <c r="J278" s="270">
        <f>ROUND(I278*H278,2)</f>
        <v>0</v>
      </c>
      <c r="K278" s="266" t="s">
        <v>1385</v>
      </c>
      <c r="L278" s="271"/>
      <c r="M278" s="272" t="s">
        <v>19</v>
      </c>
      <c r="N278" s="273" t="s">
        <v>44</v>
      </c>
      <c r="O278" s="83"/>
      <c r="P278" s="227">
        <f>O278*H278</f>
        <v>0</v>
      </c>
      <c r="Q278" s="227">
        <v>0.00010000000000000001</v>
      </c>
      <c r="R278" s="227">
        <f>Q278*H278</f>
        <v>0.0076800000000000002</v>
      </c>
      <c r="S278" s="227">
        <v>0</v>
      </c>
      <c r="T278" s="228">
        <f>S278*H278</f>
        <v>0</v>
      </c>
      <c r="AR278" s="223" t="s">
        <v>233</v>
      </c>
      <c r="AT278" s="223" t="s">
        <v>323</v>
      </c>
      <c r="AU278" s="223" t="s">
        <v>83</v>
      </c>
      <c r="AY278" s="17" t="s">
        <v>152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151</v>
      </c>
      <c r="BM278" s="223" t="s">
        <v>1861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1858</v>
      </c>
      <c r="G279" s="243"/>
      <c r="H279" s="246">
        <v>76.799999999999997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81</v>
      </c>
      <c r="AY279" s="252" t="s">
        <v>152</v>
      </c>
    </row>
    <row r="280" s="1" customFormat="1" ht="72" customHeight="1">
      <c r="B280" s="38"/>
      <c r="C280" s="211" t="s">
        <v>526</v>
      </c>
      <c r="D280" s="211" t="s">
        <v>155</v>
      </c>
      <c r="E280" s="212" t="s">
        <v>1862</v>
      </c>
      <c r="F280" s="213" t="s">
        <v>1832</v>
      </c>
      <c r="G280" s="214" t="s">
        <v>1833</v>
      </c>
      <c r="H280" s="215">
        <v>23.125</v>
      </c>
      <c r="I280" s="216"/>
      <c r="J280" s="217">
        <f>ROUND(I280*H280,2)</f>
        <v>0</v>
      </c>
      <c r="K280" s="213" t="s">
        <v>1834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1863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1864</v>
      </c>
      <c r="G281" s="243"/>
      <c r="H281" s="246">
        <v>23.125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4" customFormat="1">
      <c r="B282" s="253"/>
      <c r="C282" s="254"/>
      <c r="D282" s="229" t="s">
        <v>182</v>
      </c>
      <c r="E282" s="255" t="s">
        <v>19</v>
      </c>
      <c r="F282" s="256" t="s">
        <v>189</v>
      </c>
      <c r="G282" s="254"/>
      <c r="H282" s="257">
        <v>23.125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182</v>
      </c>
      <c r="AU282" s="263" t="s">
        <v>83</v>
      </c>
      <c r="AV282" s="14" t="s">
        <v>151</v>
      </c>
      <c r="AW282" s="14" t="s">
        <v>35</v>
      </c>
      <c r="AX282" s="14" t="s">
        <v>81</v>
      </c>
      <c r="AY282" s="263" t="s">
        <v>152</v>
      </c>
    </row>
    <row r="283" s="1" customFormat="1" ht="36" customHeight="1">
      <c r="B283" s="38"/>
      <c r="C283" s="211" t="s">
        <v>490</v>
      </c>
      <c r="D283" s="211" t="s">
        <v>155</v>
      </c>
      <c r="E283" s="212" t="s">
        <v>1865</v>
      </c>
      <c r="F283" s="213" t="s">
        <v>1866</v>
      </c>
      <c r="G283" s="214" t="s">
        <v>177</v>
      </c>
      <c r="H283" s="215">
        <v>12.75</v>
      </c>
      <c r="I283" s="216"/>
      <c r="J283" s="217">
        <f>ROUND(I283*H283,2)</f>
        <v>0</v>
      </c>
      <c r="K283" s="213" t="s">
        <v>1380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2.2563399999999998</v>
      </c>
      <c r="R283" s="227">
        <f>Q283*H283</f>
        <v>28.768334999999997</v>
      </c>
      <c r="S283" s="227">
        <v>0</v>
      </c>
      <c r="T283" s="228">
        <f>S283*H283</f>
        <v>0</v>
      </c>
      <c r="AR283" s="223" t="s">
        <v>151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151</v>
      </c>
      <c r="BM283" s="223" t="s">
        <v>1867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1868</v>
      </c>
      <c r="G284" s="243"/>
      <c r="H284" s="246">
        <v>6.25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1869</v>
      </c>
      <c r="G285" s="243"/>
      <c r="H285" s="246">
        <v>2.75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1870</v>
      </c>
      <c r="G286" s="243"/>
      <c r="H286" s="246">
        <v>3.75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4" customFormat="1">
      <c r="B287" s="253"/>
      <c r="C287" s="254"/>
      <c r="D287" s="229" t="s">
        <v>182</v>
      </c>
      <c r="E287" s="255" t="s">
        <v>19</v>
      </c>
      <c r="F287" s="256" t="s">
        <v>189</v>
      </c>
      <c r="G287" s="254"/>
      <c r="H287" s="257">
        <v>12.75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182</v>
      </c>
      <c r="AU287" s="263" t="s">
        <v>83</v>
      </c>
      <c r="AV287" s="14" t="s">
        <v>151</v>
      </c>
      <c r="AW287" s="14" t="s">
        <v>35</v>
      </c>
      <c r="AX287" s="14" t="s">
        <v>81</v>
      </c>
      <c r="AY287" s="263" t="s">
        <v>152</v>
      </c>
    </row>
    <row r="288" s="1" customFormat="1" ht="24" customHeight="1">
      <c r="B288" s="38"/>
      <c r="C288" s="211" t="s">
        <v>537</v>
      </c>
      <c r="D288" s="211" t="s">
        <v>155</v>
      </c>
      <c r="E288" s="212" t="s">
        <v>1871</v>
      </c>
      <c r="F288" s="213" t="s">
        <v>1872</v>
      </c>
      <c r="G288" s="214" t="s">
        <v>236</v>
      </c>
      <c r="H288" s="215">
        <v>107.5</v>
      </c>
      <c r="I288" s="216"/>
      <c r="J288" s="217">
        <f>ROUND(I288*H288,2)</f>
        <v>0</v>
      </c>
      <c r="K288" s="213" t="s">
        <v>1385</v>
      </c>
      <c r="L288" s="43"/>
      <c r="M288" s="225" t="s">
        <v>19</v>
      </c>
      <c r="N288" s="226" t="s">
        <v>44</v>
      </c>
      <c r="O288" s="83"/>
      <c r="P288" s="227">
        <f>O288*H288</f>
        <v>0</v>
      </c>
      <c r="Q288" s="227">
        <v>0.094500000000000001</v>
      </c>
      <c r="R288" s="227">
        <f>Q288*H288</f>
        <v>10.15875</v>
      </c>
      <c r="S288" s="227">
        <v>0</v>
      </c>
      <c r="T288" s="228">
        <f>S288*H288</f>
        <v>0</v>
      </c>
      <c r="AR288" s="223" t="s">
        <v>151</v>
      </c>
      <c r="AT288" s="223" t="s">
        <v>155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151</v>
      </c>
      <c r="BM288" s="223" t="s">
        <v>1873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1874</v>
      </c>
      <c r="G289" s="243"/>
      <c r="H289" s="246">
        <v>107.5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107.5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24" customHeight="1">
      <c r="B291" s="38"/>
      <c r="C291" s="211" t="s">
        <v>545</v>
      </c>
      <c r="D291" s="211" t="s">
        <v>155</v>
      </c>
      <c r="E291" s="212" t="s">
        <v>1875</v>
      </c>
      <c r="F291" s="213" t="s">
        <v>1737</v>
      </c>
      <c r="G291" s="214" t="s">
        <v>236</v>
      </c>
      <c r="H291" s="215">
        <v>12.585000000000001</v>
      </c>
      <c r="I291" s="216"/>
      <c r="J291" s="217">
        <f>ROUND(I291*H291,2)</f>
        <v>0</v>
      </c>
      <c r="K291" s="213" t="s">
        <v>1385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0.084000000000000005</v>
      </c>
      <c r="R291" s="227">
        <f>Q291*H291</f>
        <v>1.0571400000000002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1876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1877</v>
      </c>
      <c r="G292" s="243"/>
      <c r="H292" s="246">
        <v>5.7000000000000002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73</v>
      </c>
      <c r="AY292" s="252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1878</v>
      </c>
      <c r="G293" s="243"/>
      <c r="H293" s="246">
        <v>6.8849999999999998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73</v>
      </c>
      <c r="AY293" s="252" t="s">
        <v>152</v>
      </c>
    </row>
    <row r="294" s="14" customFormat="1">
      <c r="B294" s="253"/>
      <c r="C294" s="254"/>
      <c r="D294" s="229" t="s">
        <v>182</v>
      </c>
      <c r="E294" s="255" t="s">
        <v>19</v>
      </c>
      <c r="F294" s="256" t="s">
        <v>189</v>
      </c>
      <c r="G294" s="254"/>
      <c r="H294" s="257">
        <v>12.585000000000001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182</v>
      </c>
      <c r="AU294" s="263" t="s">
        <v>83</v>
      </c>
      <c r="AV294" s="14" t="s">
        <v>151</v>
      </c>
      <c r="AW294" s="14" t="s">
        <v>35</v>
      </c>
      <c r="AX294" s="14" t="s">
        <v>81</v>
      </c>
      <c r="AY294" s="263" t="s">
        <v>152</v>
      </c>
    </row>
    <row r="295" s="1" customFormat="1" ht="24" customHeight="1">
      <c r="B295" s="38"/>
      <c r="C295" s="211" t="s">
        <v>553</v>
      </c>
      <c r="D295" s="211" t="s">
        <v>155</v>
      </c>
      <c r="E295" s="212" t="s">
        <v>1879</v>
      </c>
      <c r="F295" s="213" t="s">
        <v>1880</v>
      </c>
      <c r="G295" s="214" t="s">
        <v>236</v>
      </c>
      <c r="H295" s="215">
        <v>107.5</v>
      </c>
      <c r="I295" s="216"/>
      <c r="J295" s="217">
        <f>ROUND(I295*H295,2)</f>
        <v>0</v>
      </c>
      <c r="K295" s="213" t="s">
        <v>1385</v>
      </c>
      <c r="L295" s="43"/>
      <c r="M295" s="225" t="s">
        <v>19</v>
      </c>
      <c r="N295" s="226" t="s">
        <v>44</v>
      </c>
      <c r="O295" s="83"/>
      <c r="P295" s="227">
        <f>O295*H295</f>
        <v>0</v>
      </c>
      <c r="Q295" s="227">
        <v>0.00012</v>
      </c>
      <c r="R295" s="227">
        <f>Q295*H295</f>
        <v>0.0129</v>
      </c>
      <c r="S295" s="227">
        <v>0</v>
      </c>
      <c r="T295" s="228">
        <f>S295*H295</f>
        <v>0</v>
      </c>
      <c r="AR295" s="223" t="s">
        <v>151</v>
      </c>
      <c r="AT295" s="223" t="s">
        <v>155</v>
      </c>
      <c r="AU295" s="223" t="s">
        <v>83</v>
      </c>
      <c r="AY295" s="17" t="s">
        <v>152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151</v>
      </c>
      <c r="BM295" s="223" t="s">
        <v>1881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1874</v>
      </c>
      <c r="G296" s="243"/>
      <c r="H296" s="246">
        <v>107.5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107.5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1" customFormat="1" ht="22.8" customHeight="1">
      <c r="B298" s="195"/>
      <c r="C298" s="196"/>
      <c r="D298" s="197" t="s">
        <v>72</v>
      </c>
      <c r="E298" s="209" t="s">
        <v>233</v>
      </c>
      <c r="F298" s="209" t="s">
        <v>478</v>
      </c>
      <c r="G298" s="196"/>
      <c r="H298" s="196"/>
      <c r="I298" s="199"/>
      <c r="J298" s="210">
        <f>BK298</f>
        <v>0</v>
      </c>
      <c r="K298" s="196"/>
      <c r="L298" s="201"/>
      <c r="M298" s="202"/>
      <c r="N298" s="203"/>
      <c r="O298" s="203"/>
      <c r="P298" s="204">
        <f>SUM(P299:P357)</f>
        <v>0</v>
      </c>
      <c r="Q298" s="203"/>
      <c r="R298" s="204">
        <f>SUM(R299:R357)</f>
        <v>13.601854999999999</v>
      </c>
      <c r="S298" s="203"/>
      <c r="T298" s="205">
        <f>SUM(T299:T357)</f>
        <v>0</v>
      </c>
      <c r="AR298" s="206" t="s">
        <v>81</v>
      </c>
      <c r="AT298" s="207" t="s">
        <v>72</v>
      </c>
      <c r="AU298" s="207" t="s">
        <v>81</v>
      </c>
      <c r="AY298" s="206" t="s">
        <v>152</v>
      </c>
      <c r="BK298" s="208">
        <f>SUM(BK299:BK357)</f>
        <v>0</v>
      </c>
    </row>
    <row r="299" s="1" customFormat="1" ht="16.5" customHeight="1">
      <c r="B299" s="38"/>
      <c r="C299" s="211" t="s">
        <v>558</v>
      </c>
      <c r="D299" s="211" t="s">
        <v>155</v>
      </c>
      <c r="E299" s="212" t="s">
        <v>1473</v>
      </c>
      <c r="F299" s="213" t="s">
        <v>1474</v>
      </c>
      <c r="G299" s="214" t="s">
        <v>254</v>
      </c>
      <c r="H299" s="215">
        <v>20</v>
      </c>
      <c r="I299" s="216"/>
      <c r="J299" s="217">
        <f>ROUND(I299*H299,2)</f>
        <v>0</v>
      </c>
      <c r="K299" s="213" t="s">
        <v>1380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0.0035000000000000001</v>
      </c>
      <c r="R299" s="227">
        <f>Q299*H299</f>
        <v>0.070000000000000007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1882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1883</v>
      </c>
      <c r="G300" s="243"/>
      <c r="H300" s="246">
        <v>20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11" t="s">
        <v>565</v>
      </c>
      <c r="D301" s="211" t="s">
        <v>155</v>
      </c>
      <c r="E301" s="212" t="s">
        <v>1884</v>
      </c>
      <c r="F301" s="213" t="s">
        <v>1885</v>
      </c>
      <c r="G301" s="214" t="s">
        <v>254</v>
      </c>
      <c r="H301" s="215">
        <v>15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0.00079000000000000001</v>
      </c>
      <c r="R301" s="227">
        <f>Q301*H301</f>
        <v>0.011849999999999999</v>
      </c>
      <c r="S301" s="227">
        <v>0</v>
      </c>
      <c r="T301" s="228">
        <f>S301*H301</f>
        <v>0</v>
      </c>
      <c r="AR301" s="223" t="s">
        <v>285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285</v>
      </c>
      <c r="BM301" s="223" t="s">
        <v>1886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</v>
      </c>
      <c r="G302" s="243"/>
      <c r="H302" s="246">
        <v>15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81</v>
      </c>
      <c r="AY302" s="252" t="s">
        <v>152</v>
      </c>
    </row>
    <row r="303" s="1" customFormat="1" ht="24" customHeight="1">
      <c r="B303" s="38"/>
      <c r="C303" s="211" t="s">
        <v>570</v>
      </c>
      <c r="D303" s="211" t="s">
        <v>155</v>
      </c>
      <c r="E303" s="212" t="s">
        <v>1887</v>
      </c>
      <c r="F303" s="213" t="s">
        <v>1888</v>
      </c>
      <c r="G303" s="214" t="s">
        <v>254</v>
      </c>
      <c r="H303" s="215">
        <v>87.5</v>
      </c>
      <c r="I303" s="216"/>
      <c r="J303" s="217">
        <f>ROUND(I303*H303,2)</f>
        <v>0</v>
      </c>
      <c r="K303" s="213" t="s">
        <v>1380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0.0041700000000000001</v>
      </c>
      <c r="R303" s="227">
        <f>Q303*H303</f>
        <v>0.364875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83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1889</v>
      </c>
    </row>
    <row r="304" s="13" customFormat="1">
      <c r="B304" s="242"/>
      <c r="C304" s="243"/>
      <c r="D304" s="229" t="s">
        <v>182</v>
      </c>
      <c r="E304" s="244" t="s">
        <v>19</v>
      </c>
      <c r="F304" s="245" t="s">
        <v>1890</v>
      </c>
      <c r="G304" s="243"/>
      <c r="H304" s="246">
        <v>87.5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182</v>
      </c>
      <c r="AU304" s="252" t="s">
        <v>83</v>
      </c>
      <c r="AV304" s="13" t="s">
        <v>83</v>
      </c>
      <c r="AW304" s="13" t="s">
        <v>35</v>
      </c>
      <c r="AX304" s="13" t="s">
        <v>81</v>
      </c>
      <c r="AY304" s="252" t="s">
        <v>152</v>
      </c>
    </row>
    <row r="305" s="1" customFormat="1" ht="24" customHeight="1">
      <c r="B305" s="38"/>
      <c r="C305" s="211" t="s">
        <v>581</v>
      </c>
      <c r="D305" s="211" t="s">
        <v>155</v>
      </c>
      <c r="E305" s="212" t="s">
        <v>1477</v>
      </c>
      <c r="F305" s="213" t="s">
        <v>1478</v>
      </c>
      <c r="G305" s="214" t="s">
        <v>267</v>
      </c>
      <c r="H305" s="215">
        <v>2</v>
      </c>
      <c r="I305" s="216"/>
      <c r="J305" s="217">
        <f>ROUND(I305*H305,2)</f>
        <v>0</v>
      </c>
      <c r="K305" s="213" t="s">
        <v>1380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0.0014300000000000001</v>
      </c>
      <c r="R305" s="227">
        <f>Q305*H305</f>
        <v>0.0028600000000000001</v>
      </c>
      <c r="S305" s="227">
        <v>0</v>
      </c>
      <c r="T305" s="228">
        <f>S305*H305</f>
        <v>0</v>
      </c>
      <c r="AR305" s="223" t="s">
        <v>285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285</v>
      </c>
      <c r="BM305" s="223" t="s">
        <v>1891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83</v>
      </c>
      <c r="G306" s="243"/>
      <c r="H306" s="246">
        <v>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16.5" customHeight="1">
      <c r="B307" s="38"/>
      <c r="C307" s="211" t="s">
        <v>590</v>
      </c>
      <c r="D307" s="211" t="s">
        <v>155</v>
      </c>
      <c r="E307" s="212" t="s">
        <v>1892</v>
      </c>
      <c r="F307" s="213" t="s">
        <v>1893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0.00029</v>
      </c>
      <c r="R307" s="227">
        <f>Q307*H307</f>
        <v>0.00029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1894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81</v>
      </c>
      <c r="G308" s="243"/>
      <c r="H308" s="246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596</v>
      </c>
      <c r="D309" s="211" t="s">
        <v>155</v>
      </c>
      <c r="E309" s="212" t="s">
        <v>1480</v>
      </c>
      <c r="F309" s="213" t="s">
        <v>1481</v>
      </c>
      <c r="G309" s="214" t="s">
        <v>254</v>
      </c>
      <c r="H309" s="215">
        <v>107.5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1895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1896</v>
      </c>
      <c r="G310" s="243"/>
      <c r="H310" s="246">
        <v>107.5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36" customHeight="1">
      <c r="B311" s="38"/>
      <c r="C311" s="211" t="s">
        <v>607</v>
      </c>
      <c r="D311" s="211" t="s">
        <v>155</v>
      </c>
      <c r="E311" s="212" t="s">
        <v>1897</v>
      </c>
      <c r="F311" s="213" t="s">
        <v>1898</v>
      </c>
      <c r="G311" s="214" t="s">
        <v>254</v>
      </c>
      <c r="H311" s="215">
        <v>102.5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1899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73</v>
      </c>
      <c r="AY312" s="252" t="s">
        <v>152</v>
      </c>
    </row>
    <row r="313" s="13" customFormat="1">
      <c r="B313" s="242"/>
      <c r="C313" s="243"/>
      <c r="D313" s="229" t="s">
        <v>182</v>
      </c>
      <c r="E313" s="244" t="s">
        <v>19</v>
      </c>
      <c r="F313" s="245" t="s">
        <v>1890</v>
      </c>
      <c r="G313" s="243"/>
      <c r="H313" s="246">
        <v>87.5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182</v>
      </c>
      <c r="AU313" s="252" t="s">
        <v>83</v>
      </c>
      <c r="AV313" s="13" t="s">
        <v>83</v>
      </c>
      <c r="AW313" s="13" t="s">
        <v>35</v>
      </c>
      <c r="AX313" s="13" t="s">
        <v>73</v>
      </c>
      <c r="AY313" s="252" t="s">
        <v>152</v>
      </c>
    </row>
    <row r="314" s="14" customFormat="1">
      <c r="B314" s="253"/>
      <c r="C314" s="254"/>
      <c r="D314" s="229" t="s">
        <v>182</v>
      </c>
      <c r="E314" s="255" t="s">
        <v>19</v>
      </c>
      <c r="F314" s="256" t="s">
        <v>189</v>
      </c>
      <c r="G314" s="254"/>
      <c r="H314" s="257">
        <v>102.5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182</v>
      </c>
      <c r="AU314" s="263" t="s">
        <v>83</v>
      </c>
      <c r="AV314" s="14" t="s">
        <v>151</v>
      </c>
      <c r="AW314" s="14" t="s">
        <v>35</v>
      </c>
      <c r="AX314" s="14" t="s">
        <v>81</v>
      </c>
      <c r="AY314" s="263" t="s">
        <v>152</v>
      </c>
    </row>
    <row r="315" s="1" customFormat="1" ht="48" customHeight="1">
      <c r="B315" s="38"/>
      <c r="C315" s="211" t="s">
        <v>614</v>
      </c>
      <c r="D315" s="211" t="s">
        <v>155</v>
      </c>
      <c r="E315" s="212" t="s">
        <v>1900</v>
      </c>
      <c r="F315" s="213" t="s">
        <v>1901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1902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48" customHeight="1">
      <c r="B317" s="38"/>
      <c r="C317" s="264" t="s">
        <v>620</v>
      </c>
      <c r="D317" s="264" t="s">
        <v>323</v>
      </c>
      <c r="E317" s="265" t="s">
        <v>1903</v>
      </c>
      <c r="F317" s="266" t="s">
        <v>1904</v>
      </c>
      <c r="G317" s="267" t="s">
        <v>267</v>
      </c>
      <c r="H317" s="268">
        <v>2</v>
      </c>
      <c r="I317" s="269"/>
      <c r="J317" s="270">
        <f>ROUND(I317*H317,2)</f>
        <v>0</v>
      </c>
      <c r="K317" s="266" t="s">
        <v>19</v>
      </c>
      <c r="L317" s="271"/>
      <c r="M317" s="272" t="s">
        <v>19</v>
      </c>
      <c r="N317" s="273" t="s">
        <v>44</v>
      </c>
      <c r="O317" s="83"/>
      <c r="P317" s="227">
        <f>O317*H317</f>
        <v>0</v>
      </c>
      <c r="Q317" s="227">
        <v>0.0011000000000000001</v>
      </c>
      <c r="R317" s="227">
        <f>Q317*H317</f>
        <v>0.0022000000000000001</v>
      </c>
      <c r="S317" s="227">
        <v>0</v>
      </c>
      <c r="T317" s="228">
        <f>S317*H317</f>
        <v>0</v>
      </c>
      <c r="AR317" s="223" t="s">
        <v>233</v>
      </c>
      <c r="AT317" s="223" t="s">
        <v>323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1905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83</v>
      </c>
      <c r="G318" s="243"/>
      <c r="H318" s="246">
        <v>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36" customHeight="1">
      <c r="B319" s="38"/>
      <c r="C319" s="211" t="s">
        <v>626</v>
      </c>
      <c r="D319" s="211" t="s">
        <v>155</v>
      </c>
      <c r="E319" s="212" t="s">
        <v>1906</v>
      </c>
      <c r="F319" s="213" t="s">
        <v>1907</v>
      </c>
      <c r="G319" s="214" t="s">
        <v>267</v>
      </c>
      <c r="H319" s="215">
        <v>2</v>
      </c>
      <c r="I319" s="216"/>
      <c r="J319" s="217">
        <f>ROUND(I319*H319,2)</f>
        <v>0</v>
      </c>
      <c r="K319" s="213" t="s">
        <v>1380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2.7262499999999998</v>
      </c>
      <c r="R319" s="227">
        <f>Q319*H319</f>
        <v>5.4524999999999997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1908</v>
      </c>
    </row>
    <row r="320" s="1" customFormat="1" ht="16.5" customHeight="1">
      <c r="B320" s="38"/>
      <c r="C320" s="264" t="s">
        <v>630</v>
      </c>
      <c r="D320" s="264" t="s">
        <v>323</v>
      </c>
      <c r="E320" s="265" t="s">
        <v>1909</v>
      </c>
      <c r="F320" s="266" t="s">
        <v>1910</v>
      </c>
      <c r="G320" s="267" t="s">
        <v>267</v>
      </c>
      <c r="H320" s="268">
        <v>2</v>
      </c>
      <c r="I320" s="269"/>
      <c r="J320" s="270">
        <f>ROUND(I320*H320,2)</f>
        <v>0</v>
      </c>
      <c r="K320" s="266" t="s">
        <v>1380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2.1499999999999999</v>
      </c>
      <c r="R320" s="227">
        <f>Q320*H320</f>
        <v>4.2999999999999998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83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1911</v>
      </c>
    </row>
    <row r="321" s="1" customFormat="1" ht="16.5" customHeight="1">
      <c r="B321" s="38"/>
      <c r="C321" s="264" t="s">
        <v>639</v>
      </c>
      <c r="D321" s="264" t="s">
        <v>323</v>
      </c>
      <c r="E321" s="265" t="s">
        <v>1912</v>
      </c>
      <c r="F321" s="266" t="s">
        <v>1913</v>
      </c>
      <c r="G321" s="267" t="s">
        <v>267</v>
      </c>
      <c r="H321" s="268">
        <v>5</v>
      </c>
      <c r="I321" s="269"/>
      <c r="J321" s="270">
        <f>ROUND(I321*H321,2)</f>
        <v>0</v>
      </c>
      <c r="K321" s="266" t="s">
        <v>1380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0.37</v>
      </c>
      <c r="R321" s="227">
        <f>Q321*H321</f>
        <v>1.8500000000000001</v>
      </c>
      <c r="S321" s="227">
        <v>0</v>
      </c>
      <c r="T321" s="228">
        <f>S321*H321</f>
        <v>0</v>
      </c>
      <c r="AR321" s="223" t="s">
        <v>233</v>
      </c>
      <c r="AT321" s="223" t="s">
        <v>323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1914</v>
      </c>
    </row>
    <row r="322" s="1" customFormat="1" ht="24" customHeight="1">
      <c r="B322" s="38"/>
      <c r="C322" s="264" t="s">
        <v>643</v>
      </c>
      <c r="D322" s="264" t="s">
        <v>323</v>
      </c>
      <c r="E322" s="265" t="s">
        <v>1915</v>
      </c>
      <c r="F322" s="266" t="s">
        <v>1916</v>
      </c>
      <c r="G322" s="267" t="s">
        <v>267</v>
      </c>
      <c r="H322" s="268">
        <v>2</v>
      </c>
      <c r="I322" s="269"/>
      <c r="J322" s="270">
        <f>ROUND(I322*H322,2)</f>
        <v>0</v>
      </c>
      <c r="K322" s="266" t="s">
        <v>1380</v>
      </c>
      <c r="L322" s="271"/>
      <c r="M322" s="272" t="s">
        <v>19</v>
      </c>
      <c r="N322" s="273" t="s">
        <v>44</v>
      </c>
      <c r="O322" s="83"/>
      <c r="P322" s="227">
        <f>O322*H322</f>
        <v>0</v>
      </c>
      <c r="Q322" s="227">
        <v>0.58499999999999996</v>
      </c>
      <c r="R322" s="227">
        <f>Q322*H322</f>
        <v>1.1699999999999999</v>
      </c>
      <c r="S322" s="227">
        <v>0</v>
      </c>
      <c r="T322" s="228">
        <f>S322*H322</f>
        <v>0</v>
      </c>
      <c r="AR322" s="223" t="s">
        <v>233</v>
      </c>
      <c r="AT322" s="223" t="s">
        <v>323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1917</v>
      </c>
    </row>
    <row r="323" s="1" customFormat="1" ht="24" customHeight="1">
      <c r="B323" s="38"/>
      <c r="C323" s="264" t="s">
        <v>649</v>
      </c>
      <c r="D323" s="264" t="s">
        <v>323</v>
      </c>
      <c r="E323" s="265" t="s">
        <v>1918</v>
      </c>
      <c r="F323" s="266" t="s">
        <v>1919</v>
      </c>
      <c r="G323" s="267" t="s">
        <v>267</v>
      </c>
      <c r="H323" s="268">
        <v>2</v>
      </c>
      <c r="I323" s="269"/>
      <c r="J323" s="270">
        <f>ROUND(I323*H323,2)</f>
        <v>0</v>
      </c>
      <c r="K323" s="266" t="s">
        <v>1380</v>
      </c>
      <c r="L323" s="271"/>
      <c r="M323" s="272" t="s">
        <v>19</v>
      </c>
      <c r="N323" s="273" t="s">
        <v>44</v>
      </c>
      <c r="O323" s="83"/>
      <c r="P323" s="227">
        <f>O323*H323</f>
        <v>0</v>
      </c>
      <c r="Q323" s="227">
        <v>0.17599999999999999</v>
      </c>
      <c r="R323" s="227">
        <f>Q323*H323</f>
        <v>0.35199999999999998</v>
      </c>
      <c r="S323" s="227">
        <v>0</v>
      </c>
      <c r="T323" s="228">
        <f>S323*H323</f>
        <v>0</v>
      </c>
      <c r="AR323" s="223" t="s">
        <v>233</v>
      </c>
      <c r="AT323" s="223" t="s">
        <v>323</v>
      </c>
      <c r="AU323" s="223" t="s">
        <v>83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1920</v>
      </c>
    </row>
    <row r="324" s="1" customFormat="1" ht="24" customHeight="1">
      <c r="B324" s="38"/>
      <c r="C324" s="211" t="s">
        <v>653</v>
      </c>
      <c r="D324" s="211" t="s">
        <v>155</v>
      </c>
      <c r="E324" s="212" t="s">
        <v>1921</v>
      </c>
      <c r="F324" s="213" t="s">
        <v>1922</v>
      </c>
      <c r="G324" s="214" t="s">
        <v>177</v>
      </c>
      <c r="H324" s="215">
        <v>4.1399999999999997</v>
      </c>
      <c r="I324" s="216"/>
      <c r="J324" s="217">
        <f>ROUND(I324*H324,2)</f>
        <v>0</v>
      </c>
      <c r="K324" s="213" t="s">
        <v>19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83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1923</v>
      </c>
    </row>
    <row r="325" s="1" customFormat="1">
      <c r="B325" s="38"/>
      <c r="C325" s="39"/>
      <c r="D325" s="229" t="s">
        <v>1400</v>
      </c>
      <c r="E325" s="39"/>
      <c r="F325" s="230" t="s">
        <v>1924</v>
      </c>
      <c r="G325" s="39"/>
      <c r="H325" s="39"/>
      <c r="I325" s="135"/>
      <c r="J325" s="39"/>
      <c r="K325" s="39"/>
      <c r="L325" s="43"/>
      <c r="M325" s="231"/>
      <c r="N325" s="83"/>
      <c r="O325" s="83"/>
      <c r="P325" s="83"/>
      <c r="Q325" s="83"/>
      <c r="R325" s="83"/>
      <c r="S325" s="83"/>
      <c r="T325" s="84"/>
      <c r="AT325" s="17" t="s">
        <v>1400</v>
      </c>
      <c r="AU325" s="17" t="s">
        <v>83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1925</v>
      </c>
      <c r="G326" s="243"/>
      <c r="H326" s="246">
        <v>3.1400000000000001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1926</v>
      </c>
      <c r="G327" s="243"/>
      <c r="H327" s="246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83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4" customFormat="1">
      <c r="B328" s="253"/>
      <c r="C328" s="254"/>
      <c r="D328" s="229" t="s">
        <v>182</v>
      </c>
      <c r="E328" s="255" t="s">
        <v>19</v>
      </c>
      <c r="F328" s="256" t="s">
        <v>189</v>
      </c>
      <c r="G328" s="254"/>
      <c r="H328" s="257">
        <v>4.1399999999999997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182</v>
      </c>
      <c r="AU328" s="263" t="s">
        <v>83</v>
      </c>
      <c r="AV328" s="14" t="s">
        <v>151</v>
      </c>
      <c r="AW328" s="14" t="s">
        <v>35</v>
      </c>
      <c r="AX328" s="14" t="s">
        <v>81</v>
      </c>
      <c r="AY328" s="263" t="s">
        <v>152</v>
      </c>
    </row>
    <row r="329" s="1" customFormat="1" ht="36" customHeight="1">
      <c r="B329" s="38"/>
      <c r="C329" s="211" t="s">
        <v>659</v>
      </c>
      <c r="D329" s="211" t="s">
        <v>155</v>
      </c>
      <c r="E329" s="212" t="s">
        <v>1927</v>
      </c>
      <c r="F329" s="213" t="s">
        <v>1928</v>
      </c>
      <c r="G329" s="214" t="s">
        <v>254</v>
      </c>
      <c r="H329" s="215">
        <v>4</v>
      </c>
      <c r="I329" s="216"/>
      <c r="J329" s="217">
        <f>ROUND(I329*H329,2)</f>
        <v>0</v>
      </c>
      <c r="K329" s="213" t="s">
        <v>1385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0.0062199999999999998</v>
      </c>
      <c r="R329" s="227">
        <f>Q329*H329</f>
        <v>0.024879999999999999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1929</v>
      </c>
    </row>
    <row r="330" s="1" customFormat="1" ht="24" customHeight="1">
      <c r="B330" s="38"/>
      <c r="C330" s="264" t="s">
        <v>1031</v>
      </c>
      <c r="D330" s="264" t="s">
        <v>323</v>
      </c>
      <c r="E330" s="265" t="s">
        <v>1930</v>
      </c>
      <c r="F330" s="266" t="s">
        <v>1931</v>
      </c>
      <c r="G330" s="267" t="s">
        <v>1932</v>
      </c>
      <c r="H330" s="268">
        <v>35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223" t="s">
        <v>233</v>
      </c>
      <c r="AT330" s="223" t="s">
        <v>323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1933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424</v>
      </c>
      <c r="G331" s="243"/>
      <c r="H331" s="246">
        <v>35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83</v>
      </c>
      <c r="AV331" s="13" t="s">
        <v>83</v>
      </c>
      <c r="AW331" s="13" t="s">
        <v>35</v>
      </c>
      <c r="AX331" s="13" t="s">
        <v>81</v>
      </c>
      <c r="AY331" s="252" t="s">
        <v>152</v>
      </c>
    </row>
    <row r="332" s="1" customFormat="1" ht="16.5" customHeight="1">
      <c r="B332" s="38"/>
      <c r="C332" s="264" t="s">
        <v>1036</v>
      </c>
      <c r="D332" s="264" t="s">
        <v>323</v>
      </c>
      <c r="E332" s="265" t="s">
        <v>1934</v>
      </c>
      <c r="F332" s="266" t="s">
        <v>1935</v>
      </c>
      <c r="G332" s="267" t="s">
        <v>1936</v>
      </c>
      <c r="H332" s="268">
        <v>12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233</v>
      </c>
      <c r="AT332" s="223" t="s">
        <v>323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1937</v>
      </c>
    </row>
    <row r="333" s="1" customFormat="1" ht="36" customHeight="1">
      <c r="B333" s="38"/>
      <c r="C333" s="264" t="s">
        <v>1043</v>
      </c>
      <c r="D333" s="264" t="s">
        <v>323</v>
      </c>
      <c r="E333" s="265" t="s">
        <v>1938</v>
      </c>
      <c r="F333" s="266" t="s">
        <v>1939</v>
      </c>
      <c r="G333" s="267" t="s">
        <v>1936</v>
      </c>
      <c r="H333" s="268">
        <v>4</v>
      </c>
      <c r="I333" s="269"/>
      <c r="J333" s="270">
        <f>ROUND(I333*H333,2)</f>
        <v>0</v>
      </c>
      <c r="K333" s="266" t="s">
        <v>19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223" t="s">
        <v>233</v>
      </c>
      <c r="AT333" s="223" t="s">
        <v>323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1940</v>
      </c>
    </row>
    <row r="334" s="1" customFormat="1" ht="16.5" customHeight="1">
      <c r="B334" s="38"/>
      <c r="C334" s="264" t="s">
        <v>1054</v>
      </c>
      <c r="D334" s="264" t="s">
        <v>323</v>
      </c>
      <c r="E334" s="265" t="s">
        <v>1941</v>
      </c>
      <c r="F334" s="266" t="s">
        <v>1942</v>
      </c>
      <c r="G334" s="267" t="s">
        <v>1936</v>
      </c>
      <c r="H334" s="268">
        <v>50</v>
      </c>
      <c r="I334" s="269"/>
      <c r="J334" s="270">
        <f>ROUND(I334*H334,2)</f>
        <v>0</v>
      </c>
      <c r="K334" s="266" t="s">
        <v>19</v>
      </c>
      <c r="L334" s="271"/>
      <c r="M334" s="272" t="s">
        <v>19</v>
      </c>
      <c r="N334" s="273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233</v>
      </c>
      <c r="AT334" s="223" t="s">
        <v>323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1943</v>
      </c>
    </row>
    <row r="335" s="1" customFormat="1" ht="16.5" customHeight="1">
      <c r="B335" s="38"/>
      <c r="C335" s="264" t="s">
        <v>1060</v>
      </c>
      <c r="D335" s="264" t="s">
        <v>323</v>
      </c>
      <c r="E335" s="265" t="s">
        <v>1944</v>
      </c>
      <c r="F335" s="266" t="s">
        <v>1945</v>
      </c>
      <c r="G335" s="267" t="s">
        <v>254</v>
      </c>
      <c r="H335" s="268">
        <v>3</v>
      </c>
      <c r="I335" s="269"/>
      <c r="J335" s="270">
        <f>ROUND(I335*H335,2)</f>
        <v>0</v>
      </c>
      <c r="K335" s="266" t="s">
        <v>19</v>
      </c>
      <c r="L335" s="271"/>
      <c r="M335" s="272" t="s">
        <v>19</v>
      </c>
      <c r="N335" s="273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233</v>
      </c>
      <c r="AT335" s="223" t="s">
        <v>323</v>
      </c>
      <c r="AU335" s="223" t="s">
        <v>83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1946</v>
      </c>
    </row>
    <row r="336" s="1" customFormat="1" ht="16.5" customHeight="1">
      <c r="B336" s="38"/>
      <c r="C336" s="264" t="s">
        <v>1069</v>
      </c>
      <c r="D336" s="264" t="s">
        <v>323</v>
      </c>
      <c r="E336" s="265" t="s">
        <v>1947</v>
      </c>
      <c r="F336" s="266" t="s">
        <v>1948</v>
      </c>
      <c r="G336" s="267" t="s">
        <v>254</v>
      </c>
      <c r="H336" s="268">
        <v>2</v>
      </c>
      <c r="I336" s="269"/>
      <c r="J336" s="270">
        <f>ROUND(I336*H336,2)</f>
        <v>0</v>
      </c>
      <c r="K336" s="266" t="s">
        <v>19</v>
      </c>
      <c r="L336" s="271"/>
      <c r="M336" s="272" t="s">
        <v>19</v>
      </c>
      <c r="N336" s="273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233</v>
      </c>
      <c r="AT336" s="223" t="s">
        <v>323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1949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83</v>
      </c>
      <c r="G337" s="243"/>
      <c r="H337" s="246">
        <v>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81</v>
      </c>
      <c r="AY337" s="252" t="s">
        <v>152</v>
      </c>
    </row>
    <row r="338" s="1" customFormat="1" ht="24" customHeight="1">
      <c r="B338" s="38"/>
      <c r="C338" s="264" t="s">
        <v>1078</v>
      </c>
      <c r="D338" s="264" t="s">
        <v>323</v>
      </c>
      <c r="E338" s="265" t="s">
        <v>1950</v>
      </c>
      <c r="F338" s="266" t="s">
        <v>1951</v>
      </c>
      <c r="G338" s="267" t="s">
        <v>254</v>
      </c>
      <c r="H338" s="268">
        <v>35</v>
      </c>
      <c r="I338" s="269"/>
      <c r="J338" s="270">
        <f>ROUND(I338*H338,2)</f>
        <v>0</v>
      </c>
      <c r="K338" s="266" t="s">
        <v>19</v>
      </c>
      <c r="L338" s="271"/>
      <c r="M338" s="272" t="s">
        <v>19</v>
      </c>
      <c r="N338" s="273" t="s">
        <v>44</v>
      </c>
      <c r="O338" s="83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223" t="s">
        <v>233</v>
      </c>
      <c r="AT338" s="223" t="s">
        <v>323</v>
      </c>
      <c r="AU338" s="223" t="s">
        <v>83</v>
      </c>
      <c r="AY338" s="17" t="s">
        <v>152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151</v>
      </c>
      <c r="BM338" s="223" t="s">
        <v>1952</v>
      </c>
    </row>
    <row r="339" s="13" customFormat="1">
      <c r="B339" s="242"/>
      <c r="C339" s="243"/>
      <c r="D339" s="229" t="s">
        <v>182</v>
      </c>
      <c r="E339" s="244" t="s">
        <v>19</v>
      </c>
      <c r="F339" s="245" t="s">
        <v>424</v>
      </c>
      <c r="G339" s="243"/>
      <c r="H339" s="246">
        <v>35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182</v>
      </c>
      <c r="AU339" s="252" t="s">
        <v>83</v>
      </c>
      <c r="AV339" s="13" t="s">
        <v>83</v>
      </c>
      <c r="AW339" s="13" t="s">
        <v>35</v>
      </c>
      <c r="AX339" s="13" t="s">
        <v>81</v>
      </c>
      <c r="AY339" s="252" t="s">
        <v>152</v>
      </c>
    </row>
    <row r="340" s="1" customFormat="1" ht="16.5" customHeight="1">
      <c r="B340" s="38"/>
      <c r="C340" s="264" t="s">
        <v>1085</v>
      </c>
      <c r="D340" s="264" t="s">
        <v>323</v>
      </c>
      <c r="E340" s="265" t="s">
        <v>1953</v>
      </c>
      <c r="F340" s="266" t="s">
        <v>1954</v>
      </c>
      <c r="G340" s="267" t="s">
        <v>254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323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1955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424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1093</v>
      </c>
      <c r="D342" s="264" t="s">
        <v>323</v>
      </c>
      <c r="E342" s="265" t="s">
        <v>1956</v>
      </c>
      <c r="F342" s="266" t="s">
        <v>1957</v>
      </c>
      <c r="G342" s="267" t="s">
        <v>1936</v>
      </c>
      <c r="H342" s="268">
        <v>4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323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1958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151</v>
      </c>
      <c r="G343" s="243"/>
      <c r="H343" s="246">
        <v>4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83</v>
      </c>
      <c r="AV343" s="13" t="s">
        <v>83</v>
      </c>
      <c r="AW343" s="13" t="s">
        <v>35</v>
      </c>
      <c r="AX343" s="13" t="s">
        <v>81</v>
      </c>
      <c r="AY343" s="252" t="s">
        <v>152</v>
      </c>
    </row>
    <row r="344" s="1" customFormat="1" ht="24" customHeight="1">
      <c r="B344" s="38"/>
      <c r="C344" s="264" t="s">
        <v>1103</v>
      </c>
      <c r="D344" s="264" t="s">
        <v>323</v>
      </c>
      <c r="E344" s="265" t="s">
        <v>1959</v>
      </c>
      <c r="F344" s="266" t="s">
        <v>1960</v>
      </c>
      <c r="G344" s="267" t="s">
        <v>267</v>
      </c>
      <c r="H344" s="268">
        <v>4</v>
      </c>
      <c r="I344" s="269"/>
      <c r="J344" s="270">
        <f>ROUND(I344*H344,2)</f>
        <v>0</v>
      </c>
      <c r="K344" s="266" t="s">
        <v>1380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0.00010000000000000001</v>
      </c>
      <c r="R344" s="227">
        <f>Q344*H344</f>
        <v>0.00040000000000000002</v>
      </c>
      <c r="S344" s="227">
        <v>0</v>
      </c>
      <c r="T344" s="228">
        <f>S344*H344</f>
        <v>0</v>
      </c>
      <c r="AR344" s="223" t="s">
        <v>233</v>
      </c>
      <c r="AT344" s="223" t="s">
        <v>323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1961</v>
      </c>
    </row>
    <row r="345" s="1" customFormat="1" ht="16.5" customHeight="1">
      <c r="B345" s="38"/>
      <c r="C345" s="264" t="s">
        <v>1107</v>
      </c>
      <c r="D345" s="264" t="s">
        <v>323</v>
      </c>
      <c r="E345" s="265" t="s">
        <v>1962</v>
      </c>
      <c r="F345" s="266" t="s">
        <v>1963</v>
      </c>
      <c r="G345" s="267" t="s">
        <v>1936</v>
      </c>
      <c r="H345" s="268">
        <v>1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323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1964</v>
      </c>
    </row>
    <row r="346" s="1" customFormat="1" ht="16.5" customHeight="1">
      <c r="B346" s="38"/>
      <c r="C346" s="264" t="s">
        <v>1111</v>
      </c>
      <c r="D346" s="264" t="s">
        <v>323</v>
      </c>
      <c r="E346" s="265" t="s">
        <v>1965</v>
      </c>
      <c r="F346" s="266" t="s">
        <v>1966</v>
      </c>
      <c r="G346" s="267" t="s">
        <v>1936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1967</v>
      </c>
    </row>
    <row r="347" s="1" customFormat="1" ht="16.5" customHeight="1">
      <c r="B347" s="38"/>
      <c r="C347" s="264" t="s">
        <v>1116</v>
      </c>
      <c r="D347" s="264" t="s">
        <v>323</v>
      </c>
      <c r="E347" s="265" t="s">
        <v>1968</v>
      </c>
      <c r="F347" s="266" t="s">
        <v>1969</v>
      </c>
      <c r="G347" s="267" t="s">
        <v>254</v>
      </c>
      <c r="H347" s="268">
        <v>10</v>
      </c>
      <c r="I347" s="269"/>
      <c r="J347" s="270">
        <f>ROUND(I347*H347,2)</f>
        <v>0</v>
      </c>
      <c r="K347" s="266" t="s">
        <v>19</v>
      </c>
      <c r="L347" s="271"/>
      <c r="M347" s="272" t="s">
        <v>19</v>
      </c>
      <c r="N347" s="273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233</v>
      </c>
      <c r="AT347" s="223" t="s">
        <v>323</v>
      </c>
      <c r="AU347" s="223" t="s">
        <v>83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1970</v>
      </c>
    </row>
    <row r="348" s="1" customFormat="1" ht="16.5" customHeight="1">
      <c r="B348" s="38"/>
      <c r="C348" s="264" t="s">
        <v>1124</v>
      </c>
      <c r="D348" s="264" t="s">
        <v>323</v>
      </c>
      <c r="E348" s="265" t="s">
        <v>1971</v>
      </c>
      <c r="F348" s="266" t="s">
        <v>1972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323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1973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424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1131</v>
      </c>
      <c r="D350" s="264" t="s">
        <v>323</v>
      </c>
      <c r="E350" s="265" t="s">
        <v>1974</v>
      </c>
      <c r="F350" s="266" t="s">
        <v>1975</v>
      </c>
      <c r="G350" s="267" t="s">
        <v>1936</v>
      </c>
      <c r="H350" s="268">
        <v>3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323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1976</v>
      </c>
    </row>
    <row r="351" s="1" customFormat="1" ht="16.5" customHeight="1">
      <c r="B351" s="38"/>
      <c r="C351" s="264" t="s">
        <v>1139</v>
      </c>
      <c r="D351" s="264" t="s">
        <v>323</v>
      </c>
      <c r="E351" s="265" t="s">
        <v>1977</v>
      </c>
      <c r="F351" s="266" t="s">
        <v>1978</v>
      </c>
      <c r="G351" s="267" t="s">
        <v>1936</v>
      </c>
      <c r="H351" s="268">
        <v>2</v>
      </c>
      <c r="I351" s="269"/>
      <c r="J351" s="270">
        <f>ROUND(I351*H351,2)</f>
        <v>0</v>
      </c>
      <c r="K351" s="266" t="s">
        <v>19</v>
      </c>
      <c r="L351" s="271"/>
      <c r="M351" s="272" t="s">
        <v>19</v>
      </c>
      <c r="N351" s="273" t="s">
        <v>44</v>
      </c>
      <c r="O351" s="83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223" t="s">
        <v>233</v>
      </c>
      <c r="AT351" s="223" t="s">
        <v>323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151</v>
      </c>
      <c r="BM351" s="223" t="s">
        <v>1979</v>
      </c>
    </row>
    <row r="352" s="1" customFormat="1" ht="16.5" customHeight="1">
      <c r="B352" s="38"/>
      <c r="C352" s="264" t="s">
        <v>1148</v>
      </c>
      <c r="D352" s="264" t="s">
        <v>323</v>
      </c>
      <c r="E352" s="265" t="s">
        <v>1980</v>
      </c>
      <c r="F352" s="266" t="s">
        <v>1981</v>
      </c>
      <c r="G352" s="267" t="s">
        <v>1936</v>
      </c>
      <c r="H352" s="268">
        <v>1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323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1982</v>
      </c>
    </row>
    <row r="353" s="1" customFormat="1" ht="24" customHeight="1">
      <c r="B353" s="38"/>
      <c r="C353" s="264" t="s">
        <v>1152</v>
      </c>
      <c r="D353" s="264" t="s">
        <v>323</v>
      </c>
      <c r="E353" s="265" t="s">
        <v>1983</v>
      </c>
      <c r="F353" s="266" t="s">
        <v>1984</v>
      </c>
      <c r="G353" s="267" t="s">
        <v>1936</v>
      </c>
      <c r="H353" s="268">
        <v>1</v>
      </c>
      <c r="I353" s="269"/>
      <c r="J353" s="270">
        <f>ROUND(I353*H353,2)</f>
        <v>0</v>
      </c>
      <c r="K353" s="266" t="s">
        <v>19</v>
      </c>
      <c r="L353" s="271"/>
      <c r="M353" s="272" t="s">
        <v>19</v>
      </c>
      <c r="N353" s="273" t="s">
        <v>44</v>
      </c>
      <c r="O353" s="83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223" t="s">
        <v>233</v>
      </c>
      <c r="AT353" s="223" t="s">
        <v>323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1985</v>
      </c>
    </row>
    <row r="354" s="1" customFormat="1" ht="16.5" customHeight="1">
      <c r="B354" s="38"/>
      <c r="C354" s="264" t="s">
        <v>1156</v>
      </c>
      <c r="D354" s="264" t="s">
        <v>323</v>
      </c>
      <c r="E354" s="265" t="s">
        <v>1986</v>
      </c>
      <c r="F354" s="266" t="s">
        <v>1987</v>
      </c>
      <c r="G354" s="267" t="s">
        <v>1936</v>
      </c>
      <c r="H354" s="268">
        <v>3</v>
      </c>
      <c r="I354" s="269"/>
      <c r="J354" s="270">
        <f>ROUND(I354*H354,2)</f>
        <v>0</v>
      </c>
      <c r="K354" s="266" t="s">
        <v>19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223" t="s">
        <v>233</v>
      </c>
      <c r="AT354" s="223" t="s">
        <v>323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1988</v>
      </c>
    </row>
    <row r="355" s="1" customFormat="1" ht="16.5" customHeight="1">
      <c r="B355" s="38"/>
      <c r="C355" s="264" t="s">
        <v>1163</v>
      </c>
      <c r="D355" s="264" t="s">
        <v>323</v>
      </c>
      <c r="E355" s="265" t="s">
        <v>1989</v>
      </c>
      <c r="F355" s="266" t="s">
        <v>1990</v>
      </c>
      <c r="G355" s="267" t="s">
        <v>1936</v>
      </c>
      <c r="H355" s="268">
        <v>32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323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1991</v>
      </c>
    </row>
    <row r="356" s="1" customFormat="1" ht="16.5" customHeight="1">
      <c r="B356" s="38"/>
      <c r="C356" s="264" t="s">
        <v>1167</v>
      </c>
      <c r="D356" s="264" t="s">
        <v>323</v>
      </c>
      <c r="E356" s="265" t="s">
        <v>1992</v>
      </c>
      <c r="F356" s="266" t="s">
        <v>1993</v>
      </c>
      <c r="G356" s="267" t="s">
        <v>1936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1994</v>
      </c>
    </row>
    <row r="357" s="1" customFormat="1" ht="16.5" customHeight="1">
      <c r="B357" s="38"/>
      <c r="C357" s="264" t="s">
        <v>1174</v>
      </c>
      <c r="D357" s="264" t="s">
        <v>323</v>
      </c>
      <c r="E357" s="265" t="s">
        <v>1995</v>
      </c>
      <c r="F357" s="266" t="s">
        <v>1996</v>
      </c>
      <c r="G357" s="267" t="s">
        <v>223</v>
      </c>
      <c r="H357" s="268">
        <v>0.26000000000000001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323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1997</v>
      </c>
    </row>
    <row r="358" s="11" customFormat="1" ht="22.8" customHeight="1">
      <c r="B358" s="195"/>
      <c r="C358" s="196"/>
      <c r="D358" s="197" t="s">
        <v>72</v>
      </c>
      <c r="E358" s="209" t="s">
        <v>240</v>
      </c>
      <c r="F358" s="209" t="s">
        <v>1484</v>
      </c>
      <c r="G358" s="196"/>
      <c r="H358" s="196"/>
      <c r="I358" s="199"/>
      <c r="J358" s="210">
        <f>BK358</f>
        <v>0</v>
      </c>
      <c r="K358" s="196"/>
      <c r="L358" s="201"/>
      <c r="M358" s="202"/>
      <c r="N358" s="203"/>
      <c r="O358" s="203"/>
      <c r="P358" s="204">
        <f>SUM(P359:P412)</f>
        <v>0</v>
      </c>
      <c r="Q358" s="203"/>
      <c r="R358" s="204">
        <f>SUM(R359:R412)</f>
        <v>0.048719999999999999</v>
      </c>
      <c r="S358" s="203"/>
      <c r="T358" s="205">
        <f>SUM(T359:T412)</f>
        <v>85.5</v>
      </c>
      <c r="AR358" s="206" t="s">
        <v>81</v>
      </c>
      <c r="AT358" s="207" t="s">
        <v>72</v>
      </c>
      <c r="AU358" s="207" t="s">
        <v>81</v>
      </c>
      <c r="AY358" s="206" t="s">
        <v>152</v>
      </c>
      <c r="BK358" s="208">
        <f>SUM(BK359:BK412)</f>
        <v>0</v>
      </c>
    </row>
    <row r="359" s="1" customFormat="1" ht="48" customHeight="1">
      <c r="B359" s="38"/>
      <c r="C359" s="211" t="s">
        <v>1179</v>
      </c>
      <c r="D359" s="211" t="s">
        <v>155</v>
      </c>
      <c r="E359" s="212" t="s">
        <v>1998</v>
      </c>
      <c r="F359" s="213" t="s">
        <v>1999</v>
      </c>
      <c r="G359" s="214" t="s">
        <v>177</v>
      </c>
      <c r="H359" s="215">
        <v>11.699999999999999</v>
      </c>
      <c r="I359" s="216"/>
      <c r="J359" s="217">
        <f>ROUND(I359*H359,2)</f>
        <v>0</v>
      </c>
      <c r="K359" s="213" t="s">
        <v>1380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</v>
      </c>
      <c r="R359" s="227">
        <f>Q359*H359</f>
        <v>0</v>
      </c>
      <c r="S359" s="227">
        <v>1.8</v>
      </c>
      <c r="T359" s="228">
        <f>S359*H359</f>
        <v>21.059999999999999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2000</v>
      </c>
    </row>
    <row r="360" s="13" customFormat="1">
      <c r="B360" s="242"/>
      <c r="C360" s="243"/>
      <c r="D360" s="229" t="s">
        <v>182</v>
      </c>
      <c r="E360" s="244" t="s">
        <v>19</v>
      </c>
      <c r="F360" s="245" t="s">
        <v>2001</v>
      </c>
      <c r="G360" s="243"/>
      <c r="H360" s="246">
        <v>1.8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182</v>
      </c>
      <c r="AU360" s="252" t="s">
        <v>83</v>
      </c>
      <c r="AV360" s="13" t="s">
        <v>83</v>
      </c>
      <c r="AW360" s="13" t="s">
        <v>35</v>
      </c>
      <c r="AX360" s="13" t="s">
        <v>73</v>
      </c>
      <c r="AY360" s="252" t="s">
        <v>152</v>
      </c>
    </row>
    <row r="361" s="13" customFormat="1">
      <c r="B361" s="242"/>
      <c r="C361" s="243"/>
      <c r="D361" s="229" t="s">
        <v>182</v>
      </c>
      <c r="E361" s="244" t="s">
        <v>19</v>
      </c>
      <c r="F361" s="245" t="s">
        <v>2002</v>
      </c>
      <c r="G361" s="243"/>
      <c r="H361" s="246">
        <v>7.5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182</v>
      </c>
      <c r="AU361" s="252" t="s">
        <v>83</v>
      </c>
      <c r="AV361" s="13" t="s">
        <v>83</v>
      </c>
      <c r="AW361" s="13" t="s">
        <v>35</v>
      </c>
      <c r="AX361" s="13" t="s">
        <v>73</v>
      </c>
      <c r="AY361" s="252" t="s">
        <v>152</v>
      </c>
    </row>
    <row r="362" s="13" customFormat="1">
      <c r="B362" s="242"/>
      <c r="C362" s="243"/>
      <c r="D362" s="229" t="s">
        <v>182</v>
      </c>
      <c r="E362" s="244" t="s">
        <v>19</v>
      </c>
      <c r="F362" s="245" t="s">
        <v>2003</v>
      </c>
      <c r="G362" s="243"/>
      <c r="H362" s="246">
        <v>2.3999999999999999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182</v>
      </c>
      <c r="AU362" s="252" t="s">
        <v>83</v>
      </c>
      <c r="AV362" s="13" t="s">
        <v>83</v>
      </c>
      <c r="AW362" s="13" t="s">
        <v>35</v>
      </c>
      <c r="AX362" s="13" t="s">
        <v>73</v>
      </c>
      <c r="AY362" s="252" t="s">
        <v>152</v>
      </c>
    </row>
    <row r="363" s="14" customFormat="1">
      <c r="B363" s="253"/>
      <c r="C363" s="254"/>
      <c r="D363" s="229" t="s">
        <v>182</v>
      </c>
      <c r="E363" s="255" t="s">
        <v>19</v>
      </c>
      <c r="F363" s="256" t="s">
        <v>189</v>
      </c>
      <c r="G363" s="254"/>
      <c r="H363" s="257">
        <v>11.699999999999999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182</v>
      </c>
      <c r="AU363" s="263" t="s">
        <v>83</v>
      </c>
      <c r="AV363" s="14" t="s">
        <v>151</v>
      </c>
      <c r="AW363" s="14" t="s">
        <v>35</v>
      </c>
      <c r="AX363" s="14" t="s">
        <v>81</v>
      </c>
      <c r="AY363" s="263" t="s">
        <v>152</v>
      </c>
    </row>
    <row r="364" s="1" customFormat="1" ht="24" customHeight="1">
      <c r="B364" s="38"/>
      <c r="C364" s="211" t="s">
        <v>1183</v>
      </c>
      <c r="D364" s="211" t="s">
        <v>155</v>
      </c>
      <c r="E364" s="212" t="s">
        <v>2004</v>
      </c>
      <c r="F364" s="213" t="s">
        <v>2005</v>
      </c>
      <c r="G364" s="214" t="s">
        <v>177</v>
      </c>
      <c r="H364" s="215">
        <v>26.875</v>
      </c>
      <c r="I364" s="216"/>
      <c r="J364" s="217">
        <f>ROUND(I364*H364,2)</f>
        <v>0</v>
      </c>
      <c r="K364" s="213" t="s">
        <v>1380</v>
      </c>
      <c r="L364" s="43"/>
      <c r="M364" s="225" t="s">
        <v>19</v>
      </c>
      <c r="N364" s="226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2.2000000000000002</v>
      </c>
      <c r="T364" s="228">
        <f>S364*H364</f>
        <v>59.125000000000007</v>
      </c>
      <c r="AR364" s="223" t="s">
        <v>151</v>
      </c>
      <c r="AT364" s="223" t="s">
        <v>155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2006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2007</v>
      </c>
      <c r="G365" s="243"/>
      <c r="H365" s="246">
        <v>26.875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4" customFormat="1">
      <c r="B366" s="253"/>
      <c r="C366" s="254"/>
      <c r="D366" s="229" t="s">
        <v>182</v>
      </c>
      <c r="E366" s="255" t="s">
        <v>19</v>
      </c>
      <c r="F366" s="256" t="s">
        <v>189</v>
      </c>
      <c r="G366" s="254"/>
      <c r="H366" s="257">
        <v>26.875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182</v>
      </c>
      <c r="AU366" s="263" t="s">
        <v>83</v>
      </c>
      <c r="AV366" s="14" t="s">
        <v>151</v>
      </c>
      <c r="AW366" s="14" t="s">
        <v>35</v>
      </c>
      <c r="AX366" s="14" t="s">
        <v>81</v>
      </c>
      <c r="AY366" s="263" t="s">
        <v>152</v>
      </c>
    </row>
    <row r="367" s="1" customFormat="1" ht="36" customHeight="1">
      <c r="B367" s="38"/>
      <c r="C367" s="211" t="s">
        <v>1192</v>
      </c>
      <c r="D367" s="211" t="s">
        <v>155</v>
      </c>
      <c r="E367" s="212" t="s">
        <v>2008</v>
      </c>
      <c r="F367" s="213" t="s">
        <v>2009</v>
      </c>
      <c r="G367" s="214" t="s">
        <v>236</v>
      </c>
      <c r="H367" s="215">
        <v>86</v>
      </c>
      <c r="I367" s="216"/>
      <c r="J367" s="217">
        <f>ROUND(I367*H367,2)</f>
        <v>0</v>
      </c>
      <c r="K367" s="213" t="s">
        <v>1385</v>
      </c>
      <c r="L367" s="43"/>
      <c r="M367" s="225" t="s">
        <v>19</v>
      </c>
      <c r="N367" s="226" t="s">
        <v>44</v>
      </c>
      <c r="O367" s="83"/>
      <c r="P367" s="227">
        <f>O367*H367</f>
        <v>0</v>
      </c>
      <c r="Q367" s="227">
        <v>0.00012999999999999999</v>
      </c>
      <c r="R367" s="227">
        <f>Q367*H367</f>
        <v>0.011179999999999999</v>
      </c>
      <c r="S367" s="227">
        <v>0</v>
      </c>
      <c r="T367" s="228">
        <f>S367*H367</f>
        <v>0</v>
      </c>
      <c r="AR367" s="223" t="s">
        <v>151</v>
      </c>
      <c r="AT367" s="223" t="s">
        <v>155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2010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2011</v>
      </c>
      <c r="G368" s="243"/>
      <c r="H368" s="246">
        <v>86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86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83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1200</v>
      </c>
      <c r="D370" s="211" t="s">
        <v>155</v>
      </c>
      <c r="E370" s="212" t="s">
        <v>2012</v>
      </c>
      <c r="F370" s="213" t="s">
        <v>2013</v>
      </c>
      <c r="G370" s="214" t="s">
        <v>236</v>
      </c>
      <c r="H370" s="215">
        <v>86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4.0000000000000003E-05</v>
      </c>
      <c r="R370" s="227">
        <f>Q370*H370</f>
        <v>0.0034400000000000003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83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2014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2011</v>
      </c>
      <c r="G371" s="243"/>
      <c r="H371" s="246">
        <v>86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4" customFormat="1">
      <c r="B372" s="253"/>
      <c r="C372" s="254"/>
      <c r="D372" s="229" t="s">
        <v>182</v>
      </c>
      <c r="E372" s="255" t="s">
        <v>19</v>
      </c>
      <c r="F372" s="256" t="s">
        <v>189</v>
      </c>
      <c r="G372" s="254"/>
      <c r="H372" s="257">
        <v>86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182</v>
      </c>
      <c r="AU372" s="263" t="s">
        <v>83</v>
      </c>
      <c r="AV372" s="14" t="s">
        <v>151</v>
      </c>
      <c r="AW372" s="14" t="s">
        <v>35</v>
      </c>
      <c r="AX372" s="14" t="s">
        <v>81</v>
      </c>
      <c r="AY372" s="263" t="s">
        <v>152</v>
      </c>
    </row>
    <row r="373" s="1" customFormat="1" ht="24" customHeight="1">
      <c r="B373" s="38"/>
      <c r="C373" s="211" t="s">
        <v>1207</v>
      </c>
      <c r="D373" s="211" t="s">
        <v>155</v>
      </c>
      <c r="E373" s="212" t="s">
        <v>2015</v>
      </c>
      <c r="F373" s="213" t="s">
        <v>2016</v>
      </c>
      <c r="G373" s="214" t="s">
        <v>267</v>
      </c>
      <c r="H373" s="215">
        <v>2</v>
      </c>
      <c r="I373" s="216"/>
      <c r="J373" s="217">
        <f>ROUND(I373*H373,2)</f>
        <v>0</v>
      </c>
      <c r="K373" s="213" t="s">
        <v>1380</v>
      </c>
      <c r="L373" s="43"/>
      <c r="M373" s="225" t="s">
        <v>19</v>
      </c>
      <c r="N373" s="226" t="s">
        <v>44</v>
      </c>
      <c r="O373" s="83"/>
      <c r="P373" s="227">
        <f>O373*H373</f>
        <v>0</v>
      </c>
      <c r="Q373" s="227">
        <v>0.0045900000000000003</v>
      </c>
      <c r="R373" s="227">
        <f>Q373*H373</f>
        <v>0.0091800000000000007</v>
      </c>
      <c r="S373" s="227">
        <v>0</v>
      </c>
      <c r="T373" s="228">
        <f>S373*H373</f>
        <v>0</v>
      </c>
      <c r="AR373" s="223" t="s">
        <v>151</v>
      </c>
      <c r="AT373" s="223" t="s">
        <v>155</v>
      </c>
      <c r="AU373" s="223" t="s">
        <v>83</v>
      </c>
      <c r="AY373" s="17" t="s">
        <v>152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151</v>
      </c>
      <c r="BM373" s="223" t="s">
        <v>2017</v>
      </c>
    </row>
    <row r="374" s="13" customFormat="1">
      <c r="B374" s="242"/>
      <c r="C374" s="243"/>
      <c r="D374" s="229" t="s">
        <v>182</v>
      </c>
      <c r="E374" s="244" t="s">
        <v>19</v>
      </c>
      <c r="F374" s="245" t="s">
        <v>83</v>
      </c>
      <c r="G374" s="243"/>
      <c r="H374" s="246">
        <v>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182</v>
      </c>
      <c r="AU374" s="252" t="s">
        <v>83</v>
      </c>
      <c r="AV374" s="13" t="s">
        <v>83</v>
      </c>
      <c r="AW374" s="13" t="s">
        <v>35</v>
      </c>
      <c r="AX374" s="13" t="s">
        <v>81</v>
      </c>
      <c r="AY374" s="252" t="s">
        <v>152</v>
      </c>
    </row>
    <row r="375" s="1" customFormat="1" ht="36" customHeight="1">
      <c r="B375" s="38"/>
      <c r="C375" s="211" t="s">
        <v>1213</v>
      </c>
      <c r="D375" s="211" t="s">
        <v>155</v>
      </c>
      <c r="E375" s="212" t="s">
        <v>2018</v>
      </c>
      <c r="F375" s="213" t="s">
        <v>1928</v>
      </c>
      <c r="G375" s="214" t="s">
        <v>254</v>
      </c>
      <c r="H375" s="215">
        <v>4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0.0062300000000000003</v>
      </c>
      <c r="R375" s="227">
        <f>Q375*H375</f>
        <v>0.024920000000000001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2019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151</v>
      </c>
      <c r="G376" s="243"/>
      <c r="H376" s="246">
        <v>4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" customFormat="1" ht="16.5" customHeight="1">
      <c r="B377" s="38"/>
      <c r="C377" s="211" t="s">
        <v>1219</v>
      </c>
      <c r="D377" s="211" t="s">
        <v>155</v>
      </c>
      <c r="E377" s="212" t="s">
        <v>2020</v>
      </c>
      <c r="F377" s="213" t="s">
        <v>2021</v>
      </c>
      <c r="G377" s="214" t="s">
        <v>177</v>
      </c>
      <c r="H377" s="215">
        <v>2</v>
      </c>
      <c r="I377" s="216"/>
      <c r="J377" s="217">
        <f>ROUND(I377*H377,2)</f>
        <v>0</v>
      </c>
      <c r="K377" s="213" t="s">
        <v>1380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2.3999999999999999</v>
      </c>
      <c r="T377" s="228">
        <f>S377*H377</f>
        <v>4.7999999999999998</v>
      </c>
      <c r="AR377" s="223" t="s">
        <v>285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285</v>
      </c>
      <c r="BM377" s="223" t="s">
        <v>2022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83</v>
      </c>
      <c r="G378" s="243"/>
      <c r="H378" s="246">
        <v>2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81</v>
      </c>
      <c r="AY378" s="252" t="s">
        <v>152</v>
      </c>
    </row>
    <row r="379" s="1" customFormat="1" ht="144" customHeight="1">
      <c r="B379" s="38"/>
      <c r="C379" s="211" t="s">
        <v>1224</v>
      </c>
      <c r="D379" s="211" t="s">
        <v>155</v>
      </c>
      <c r="E379" s="212" t="s">
        <v>2023</v>
      </c>
      <c r="F379" s="213" t="s">
        <v>2024</v>
      </c>
      <c r="G379" s="214" t="s">
        <v>2025</v>
      </c>
      <c r="H379" s="215">
        <v>1</v>
      </c>
      <c r="I379" s="216"/>
      <c r="J379" s="217">
        <f>ROUND(I379*H379,2)</f>
        <v>0</v>
      </c>
      <c r="K379" s="213" t="s">
        <v>1834</v>
      </c>
      <c r="L379" s="43"/>
      <c r="M379" s="225" t="s">
        <v>19</v>
      </c>
      <c r="N379" s="226" t="s">
        <v>44</v>
      </c>
      <c r="O379" s="83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223" t="s">
        <v>285</v>
      </c>
      <c r="AT379" s="223" t="s">
        <v>155</v>
      </c>
      <c r="AU379" s="223" t="s">
        <v>83</v>
      </c>
      <c r="AY379" s="17" t="s">
        <v>152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285</v>
      </c>
      <c r="BM379" s="223" t="s">
        <v>2026</v>
      </c>
    </row>
    <row r="380" s="13" customFormat="1">
      <c r="B380" s="242"/>
      <c r="C380" s="243"/>
      <c r="D380" s="229" t="s">
        <v>182</v>
      </c>
      <c r="E380" s="244" t="s">
        <v>19</v>
      </c>
      <c r="F380" s="245" t="s">
        <v>81</v>
      </c>
      <c r="G380" s="243"/>
      <c r="H380" s="246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182</v>
      </c>
      <c r="AU380" s="252" t="s">
        <v>83</v>
      </c>
      <c r="AV380" s="13" t="s">
        <v>83</v>
      </c>
      <c r="AW380" s="13" t="s">
        <v>35</v>
      </c>
      <c r="AX380" s="13" t="s">
        <v>81</v>
      </c>
      <c r="AY380" s="252" t="s">
        <v>152</v>
      </c>
    </row>
    <row r="381" s="1" customFormat="1" ht="16.5" customHeight="1">
      <c r="B381" s="38"/>
      <c r="C381" s="211" t="s">
        <v>1229</v>
      </c>
      <c r="D381" s="211" t="s">
        <v>155</v>
      </c>
      <c r="E381" s="212" t="s">
        <v>2027</v>
      </c>
      <c r="F381" s="213" t="s">
        <v>2028</v>
      </c>
      <c r="G381" s="214" t="s">
        <v>254</v>
      </c>
      <c r="H381" s="215">
        <v>5</v>
      </c>
      <c r="I381" s="216"/>
      <c r="J381" s="217">
        <f>ROUND(I381*H381,2)</f>
        <v>0</v>
      </c>
      <c r="K381" s="213" t="s">
        <v>19</v>
      </c>
      <c r="L381" s="43"/>
      <c r="M381" s="225" t="s">
        <v>19</v>
      </c>
      <c r="N381" s="226" t="s">
        <v>44</v>
      </c>
      <c r="O381" s="83"/>
      <c r="P381" s="227">
        <f>O381*H381</f>
        <v>0</v>
      </c>
      <c r="Q381" s="227">
        <v>0</v>
      </c>
      <c r="R381" s="227">
        <f>Q381*H381</f>
        <v>0</v>
      </c>
      <c r="S381" s="227">
        <v>0.10000000000000001</v>
      </c>
      <c r="T381" s="228">
        <f>S381*H381</f>
        <v>0.5</v>
      </c>
      <c r="AR381" s="223" t="s">
        <v>151</v>
      </c>
      <c r="AT381" s="223" t="s">
        <v>155</v>
      </c>
      <c r="AU381" s="223" t="s">
        <v>83</v>
      </c>
      <c r="AY381" s="17" t="s">
        <v>152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151</v>
      </c>
      <c r="BM381" s="223" t="s">
        <v>2029</v>
      </c>
    </row>
    <row r="382" s="1" customFormat="1">
      <c r="B382" s="38"/>
      <c r="C382" s="39"/>
      <c r="D382" s="229" t="s">
        <v>1400</v>
      </c>
      <c r="E382" s="39"/>
      <c r="F382" s="230" t="s">
        <v>2030</v>
      </c>
      <c r="G382" s="39"/>
      <c r="H382" s="39"/>
      <c r="I382" s="135"/>
      <c r="J382" s="39"/>
      <c r="K382" s="39"/>
      <c r="L382" s="43"/>
      <c r="M382" s="231"/>
      <c r="N382" s="83"/>
      <c r="O382" s="83"/>
      <c r="P382" s="83"/>
      <c r="Q382" s="83"/>
      <c r="R382" s="83"/>
      <c r="S382" s="83"/>
      <c r="T382" s="84"/>
      <c r="AT382" s="17" t="s">
        <v>1400</v>
      </c>
      <c r="AU382" s="17" t="s">
        <v>83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215</v>
      </c>
      <c r="G383" s="243"/>
      <c r="H383" s="246">
        <v>5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1233</v>
      </c>
      <c r="D384" s="211" t="s">
        <v>155</v>
      </c>
      <c r="E384" s="212" t="s">
        <v>2031</v>
      </c>
      <c r="F384" s="213" t="s">
        <v>2032</v>
      </c>
      <c r="G384" s="214" t="s">
        <v>267</v>
      </c>
      <c r="H384" s="215">
        <v>5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0.001</v>
      </c>
      <c r="T384" s="228">
        <f>S384*H384</f>
        <v>0.0050000000000000001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2033</v>
      </c>
    </row>
    <row r="385" s="13" customFormat="1">
      <c r="B385" s="242"/>
      <c r="C385" s="243"/>
      <c r="D385" s="229" t="s">
        <v>182</v>
      </c>
      <c r="E385" s="244" t="s">
        <v>19</v>
      </c>
      <c r="F385" s="245" t="s">
        <v>215</v>
      </c>
      <c r="G385" s="243"/>
      <c r="H385" s="246">
        <v>5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182</v>
      </c>
      <c r="AU385" s="252" t="s">
        <v>83</v>
      </c>
      <c r="AV385" s="13" t="s">
        <v>83</v>
      </c>
      <c r="AW385" s="13" t="s">
        <v>35</v>
      </c>
      <c r="AX385" s="13" t="s">
        <v>81</v>
      </c>
      <c r="AY385" s="252" t="s">
        <v>152</v>
      </c>
    </row>
    <row r="386" s="1" customFormat="1" ht="36" customHeight="1">
      <c r="B386" s="38"/>
      <c r="C386" s="211" t="s">
        <v>1239</v>
      </c>
      <c r="D386" s="211" t="s">
        <v>155</v>
      </c>
      <c r="E386" s="212" t="s">
        <v>2034</v>
      </c>
      <c r="F386" s="213" t="s">
        <v>2035</v>
      </c>
      <c r="G386" s="214" t="s">
        <v>254</v>
      </c>
      <c r="H386" s="215">
        <v>10</v>
      </c>
      <c r="I386" s="216"/>
      <c r="J386" s="217">
        <f>ROUND(I386*H386,2)</f>
        <v>0</v>
      </c>
      <c r="K386" s="213" t="s">
        <v>178</v>
      </c>
      <c r="L386" s="43"/>
      <c r="M386" s="225" t="s">
        <v>19</v>
      </c>
      <c r="N386" s="226" t="s">
        <v>44</v>
      </c>
      <c r="O386" s="83"/>
      <c r="P386" s="227">
        <f>O386*H386</f>
        <v>0</v>
      </c>
      <c r="Q386" s="227">
        <v>0</v>
      </c>
      <c r="R386" s="227">
        <f>Q386*H386</f>
        <v>0</v>
      </c>
      <c r="S386" s="227">
        <v>0.001</v>
      </c>
      <c r="T386" s="228">
        <f>S386*H386</f>
        <v>0.01</v>
      </c>
      <c r="AR386" s="223" t="s">
        <v>151</v>
      </c>
      <c r="AT386" s="223" t="s">
        <v>155</v>
      </c>
      <c r="AU386" s="223" t="s">
        <v>83</v>
      </c>
      <c r="AY386" s="17" t="s">
        <v>152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151</v>
      </c>
      <c r="BM386" s="223" t="s">
        <v>2036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245</v>
      </c>
      <c r="G387" s="243"/>
      <c r="H387" s="246">
        <v>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08" customHeight="1">
      <c r="B388" s="38"/>
      <c r="C388" s="211" t="s">
        <v>1248</v>
      </c>
      <c r="D388" s="211" t="s">
        <v>155</v>
      </c>
      <c r="E388" s="212" t="s">
        <v>2037</v>
      </c>
      <c r="F388" s="213" t="s">
        <v>2038</v>
      </c>
      <c r="G388" s="214" t="s">
        <v>1833</v>
      </c>
      <c r="H388" s="215">
        <v>20</v>
      </c>
      <c r="I388" s="216"/>
      <c r="J388" s="217">
        <f>ROUND(I388*H388,2)</f>
        <v>0</v>
      </c>
      <c r="K388" s="213" t="s">
        <v>1834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285</v>
      </c>
      <c r="AT388" s="223" t="s">
        <v>155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285</v>
      </c>
      <c r="BM388" s="223" t="s">
        <v>2039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322</v>
      </c>
      <c r="G389" s="243"/>
      <c r="H389" s="246">
        <v>20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4" customFormat="1">
      <c r="B390" s="253"/>
      <c r="C390" s="254"/>
      <c r="D390" s="229" t="s">
        <v>182</v>
      </c>
      <c r="E390" s="255" t="s">
        <v>19</v>
      </c>
      <c r="F390" s="256" t="s">
        <v>189</v>
      </c>
      <c r="G390" s="254"/>
      <c r="H390" s="257">
        <v>20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182</v>
      </c>
      <c r="AU390" s="263" t="s">
        <v>83</v>
      </c>
      <c r="AV390" s="14" t="s">
        <v>151</v>
      </c>
      <c r="AW390" s="14" t="s">
        <v>35</v>
      </c>
      <c r="AX390" s="14" t="s">
        <v>81</v>
      </c>
      <c r="AY390" s="263" t="s">
        <v>152</v>
      </c>
    </row>
    <row r="391" s="1" customFormat="1" ht="108" customHeight="1">
      <c r="B391" s="38"/>
      <c r="C391" s="211" t="s">
        <v>1254</v>
      </c>
      <c r="D391" s="211" t="s">
        <v>155</v>
      </c>
      <c r="E391" s="212" t="s">
        <v>2040</v>
      </c>
      <c r="F391" s="213" t="s">
        <v>2038</v>
      </c>
      <c r="G391" s="214" t="s">
        <v>1833</v>
      </c>
      <c r="H391" s="215">
        <v>20</v>
      </c>
      <c r="I391" s="216"/>
      <c r="J391" s="217">
        <f>ROUND(I391*H391,2)</f>
        <v>0</v>
      </c>
      <c r="K391" s="213" t="s">
        <v>1834</v>
      </c>
      <c r="L391" s="43"/>
      <c r="M391" s="225" t="s">
        <v>19</v>
      </c>
      <c r="N391" s="226" t="s">
        <v>44</v>
      </c>
      <c r="O391" s="83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223" t="s">
        <v>285</v>
      </c>
      <c r="AT391" s="223" t="s">
        <v>155</v>
      </c>
      <c r="AU391" s="223" t="s">
        <v>83</v>
      </c>
      <c r="AY391" s="17" t="s">
        <v>152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285</v>
      </c>
      <c r="BM391" s="223" t="s">
        <v>2041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322</v>
      </c>
      <c r="G392" s="243"/>
      <c r="H392" s="246">
        <v>20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" customFormat="1" ht="24" customHeight="1">
      <c r="B393" s="38"/>
      <c r="C393" s="211" t="s">
        <v>1259</v>
      </c>
      <c r="D393" s="211" t="s">
        <v>155</v>
      </c>
      <c r="E393" s="212" t="s">
        <v>1485</v>
      </c>
      <c r="F393" s="213" t="s">
        <v>1486</v>
      </c>
      <c r="G393" s="214" t="s">
        <v>223</v>
      </c>
      <c r="H393" s="215">
        <v>2.3999999999999999</v>
      </c>
      <c r="I393" s="216"/>
      <c r="J393" s="217">
        <f>ROUND(I393*H393,2)</f>
        <v>0</v>
      </c>
      <c r="K393" s="213" t="s">
        <v>1380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223" t="s">
        <v>285</v>
      </c>
      <c r="AT393" s="223" t="s">
        <v>155</v>
      </c>
      <c r="AU393" s="223" t="s">
        <v>83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285</v>
      </c>
      <c r="BM393" s="223" t="s">
        <v>2042</v>
      </c>
    </row>
    <row r="394" s="13" customFormat="1">
      <c r="B394" s="242"/>
      <c r="C394" s="243"/>
      <c r="D394" s="229" t="s">
        <v>182</v>
      </c>
      <c r="E394" s="244" t="s">
        <v>19</v>
      </c>
      <c r="F394" s="245" t="s">
        <v>2043</v>
      </c>
      <c r="G394" s="243"/>
      <c r="H394" s="246">
        <v>2.3999999999999999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182</v>
      </c>
      <c r="AU394" s="252" t="s">
        <v>83</v>
      </c>
      <c r="AV394" s="13" t="s">
        <v>83</v>
      </c>
      <c r="AW394" s="13" t="s">
        <v>35</v>
      </c>
      <c r="AX394" s="13" t="s">
        <v>81</v>
      </c>
      <c r="AY394" s="252" t="s">
        <v>152</v>
      </c>
    </row>
    <row r="395" s="1" customFormat="1" ht="36" customHeight="1">
      <c r="B395" s="38"/>
      <c r="C395" s="211" t="s">
        <v>1263</v>
      </c>
      <c r="D395" s="211" t="s">
        <v>155</v>
      </c>
      <c r="E395" s="212" t="s">
        <v>2044</v>
      </c>
      <c r="F395" s="213" t="s">
        <v>2045</v>
      </c>
      <c r="G395" s="214" t="s">
        <v>223</v>
      </c>
      <c r="H395" s="215">
        <v>2.3999999999999999</v>
      </c>
      <c r="I395" s="216"/>
      <c r="J395" s="217">
        <f>ROUND(I395*H395,2)</f>
        <v>0</v>
      </c>
      <c r="K395" s="213" t="s">
        <v>1380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285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285</v>
      </c>
      <c r="BM395" s="223" t="s">
        <v>2046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2043</v>
      </c>
      <c r="G396" s="243"/>
      <c r="H396" s="246">
        <v>2.3999999999999999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81</v>
      </c>
      <c r="AY396" s="252" t="s">
        <v>152</v>
      </c>
    </row>
    <row r="397" s="1" customFormat="1" ht="16.5" customHeight="1">
      <c r="B397" s="38"/>
      <c r="C397" s="211" t="s">
        <v>1268</v>
      </c>
      <c r="D397" s="211" t="s">
        <v>155</v>
      </c>
      <c r="E397" s="212" t="s">
        <v>2047</v>
      </c>
      <c r="F397" s="213" t="s">
        <v>2048</v>
      </c>
      <c r="G397" s="214" t="s">
        <v>1540</v>
      </c>
      <c r="H397" s="215">
        <v>10</v>
      </c>
      <c r="I397" s="216"/>
      <c r="J397" s="217">
        <f>ROUND(I397*H397,2)</f>
        <v>0</v>
      </c>
      <c r="K397" s="213" t="s">
        <v>19</v>
      </c>
      <c r="L397" s="43"/>
      <c r="M397" s="225" t="s">
        <v>19</v>
      </c>
      <c r="N397" s="226" t="s">
        <v>44</v>
      </c>
      <c r="O397" s="83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223" t="s">
        <v>151</v>
      </c>
      <c r="AT397" s="223" t="s">
        <v>155</v>
      </c>
      <c r="AU397" s="223" t="s">
        <v>83</v>
      </c>
      <c r="AY397" s="17" t="s">
        <v>152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151</v>
      </c>
      <c r="BM397" s="223" t="s">
        <v>2049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245</v>
      </c>
      <c r="G398" s="243"/>
      <c r="H398" s="246">
        <v>10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81</v>
      </c>
      <c r="AY398" s="252" t="s">
        <v>152</v>
      </c>
    </row>
    <row r="399" s="1" customFormat="1" ht="16.5" customHeight="1">
      <c r="B399" s="38"/>
      <c r="C399" s="264" t="s">
        <v>1272</v>
      </c>
      <c r="D399" s="264" t="s">
        <v>323</v>
      </c>
      <c r="E399" s="265" t="s">
        <v>2050</v>
      </c>
      <c r="F399" s="266" t="s">
        <v>2051</v>
      </c>
      <c r="G399" s="267" t="s">
        <v>254</v>
      </c>
      <c r="H399" s="268">
        <v>25</v>
      </c>
      <c r="I399" s="269"/>
      <c r="J399" s="270">
        <f>ROUND(I399*H399,2)</f>
        <v>0</v>
      </c>
      <c r="K399" s="266" t="s">
        <v>19</v>
      </c>
      <c r="L399" s="271"/>
      <c r="M399" s="272" t="s">
        <v>19</v>
      </c>
      <c r="N399" s="273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233</v>
      </c>
      <c r="AT399" s="223" t="s">
        <v>323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2052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2053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2054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2" customFormat="1">
      <c r="B402" s="232"/>
      <c r="C402" s="233"/>
      <c r="D402" s="229" t="s">
        <v>182</v>
      </c>
      <c r="E402" s="234" t="s">
        <v>19</v>
      </c>
      <c r="F402" s="235" t="s">
        <v>2055</v>
      </c>
      <c r="G402" s="233"/>
      <c r="H402" s="234" t="s">
        <v>19</v>
      </c>
      <c r="I402" s="236"/>
      <c r="J402" s="233"/>
      <c r="K402" s="233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182</v>
      </c>
      <c r="AU402" s="241" t="s">
        <v>83</v>
      </c>
      <c r="AV402" s="12" t="s">
        <v>81</v>
      </c>
      <c r="AW402" s="12" t="s">
        <v>35</v>
      </c>
      <c r="AX402" s="12" t="s">
        <v>73</v>
      </c>
      <c r="AY402" s="241" t="s">
        <v>152</v>
      </c>
    </row>
    <row r="403" s="12" customFormat="1">
      <c r="B403" s="232"/>
      <c r="C403" s="233"/>
      <c r="D403" s="229" t="s">
        <v>182</v>
      </c>
      <c r="E403" s="234" t="s">
        <v>19</v>
      </c>
      <c r="F403" s="235" t="s">
        <v>2056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182</v>
      </c>
      <c r="AU403" s="241" t="s">
        <v>83</v>
      </c>
      <c r="AV403" s="12" t="s">
        <v>81</v>
      </c>
      <c r="AW403" s="12" t="s">
        <v>35</v>
      </c>
      <c r="AX403" s="12" t="s">
        <v>73</v>
      </c>
      <c r="AY403" s="241" t="s">
        <v>152</v>
      </c>
    </row>
    <row r="404" s="12" customFormat="1">
      <c r="B404" s="232"/>
      <c r="C404" s="233"/>
      <c r="D404" s="229" t="s">
        <v>182</v>
      </c>
      <c r="E404" s="234" t="s">
        <v>19</v>
      </c>
      <c r="F404" s="235" t="s">
        <v>2057</v>
      </c>
      <c r="G404" s="233"/>
      <c r="H404" s="234" t="s">
        <v>19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182</v>
      </c>
      <c r="AU404" s="241" t="s">
        <v>83</v>
      </c>
      <c r="AV404" s="12" t="s">
        <v>81</v>
      </c>
      <c r="AW404" s="12" t="s">
        <v>35</v>
      </c>
      <c r="AX404" s="12" t="s">
        <v>73</v>
      </c>
      <c r="AY404" s="241" t="s">
        <v>152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2058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2059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2" customFormat="1">
      <c r="B407" s="232"/>
      <c r="C407" s="233"/>
      <c r="D407" s="229" t="s">
        <v>182</v>
      </c>
      <c r="E407" s="234" t="s">
        <v>19</v>
      </c>
      <c r="F407" s="235" t="s">
        <v>2060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182</v>
      </c>
      <c r="AU407" s="241" t="s">
        <v>83</v>
      </c>
      <c r="AV407" s="12" t="s">
        <v>81</v>
      </c>
      <c r="AW407" s="12" t="s">
        <v>35</v>
      </c>
      <c r="AX407" s="12" t="s">
        <v>73</v>
      </c>
      <c r="AY407" s="241" t="s">
        <v>152</v>
      </c>
    </row>
    <row r="408" s="12" customFormat="1">
      <c r="B408" s="232"/>
      <c r="C408" s="233"/>
      <c r="D408" s="229" t="s">
        <v>182</v>
      </c>
      <c r="E408" s="234" t="s">
        <v>19</v>
      </c>
      <c r="F408" s="235" t="s">
        <v>2061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182</v>
      </c>
      <c r="AU408" s="241" t="s">
        <v>83</v>
      </c>
      <c r="AV408" s="12" t="s">
        <v>81</v>
      </c>
      <c r="AW408" s="12" t="s">
        <v>35</v>
      </c>
      <c r="AX408" s="12" t="s">
        <v>73</v>
      </c>
      <c r="AY408" s="241" t="s">
        <v>152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2062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3" customFormat="1">
      <c r="B410" s="242"/>
      <c r="C410" s="243"/>
      <c r="D410" s="229" t="s">
        <v>182</v>
      </c>
      <c r="E410" s="244" t="s">
        <v>19</v>
      </c>
      <c r="F410" s="245" t="s">
        <v>356</v>
      </c>
      <c r="G410" s="243"/>
      <c r="H410" s="246">
        <v>25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182</v>
      </c>
      <c r="AU410" s="252" t="s">
        <v>83</v>
      </c>
      <c r="AV410" s="13" t="s">
        <v>83</v>
      </c>
      <c r="AW410" s="13" t="s">
        <v>35</v>
      </c>
      <c r="AX410" s="13" t="s">
        <v>81</v>
      </c>
      <c r="AY410" s="252" t="s">
        <v>152</v>
      </c>
    </row>
    <row r="411" s="1" customFormat="1" ht="16.5" customHeight="1">
      <c r="B411" s="38"/>
      <c r="C411" s="264" t="s">
        <v>2063</v>
      </c>
      <c r="D411" s="264" t="s">
        <v>323</v>
      </c>
      <c r="E411" s="265" t="s">
        <v>2064</v>
      </c>
      <c r="F411" s="266" t="s">
        <v>2065</v>
      </c>
      <c r="G411" s="267" t="s">
        <v>236</v>
      </c>
      <c r="H411" s="268">
        <v>150</v>
      </c>
      <c r="I411" s="269"/>
      <c r="J411" s="270">
        <f>ROUND(I411*H411,2)</f>
        <v>0</v>
      </c>
      <c r="K411" s="266" t="s">
        <v>19</v>
      </c>
      <c r="L411" s="271"/>
      <c r="M411" s="272" t="s">
        <v>19</v>
      </c>
      <c r="N411" s="273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233</v>
      </c>
      <c r="AT411" s="223" t="s">
        <v>323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2066</v>
      </c>
    </row>
    <row r="412" s="1" customFormat="1" ht="16.5" customHeight="1">
      <c r="B412" s="38"/>
      <c r="C412" s="264" t="s">
        <v>2067</v>
      </c>
      <c r="D412" s="264" t="s">
        <v>323</v>
      </c>
      <c r="E412" s="265" t="s">
        <v>2068</v>
      </c>
      <c r="F412" s="266" t="s">
        <v>2069</v>
      </c>
      <c r="G412" s="267" t="s">
        <v>2070</v>
      </c>
      <c r="H412" s="268">
        <v>1</v>
      </c>
      <c r="I412" s="269"/>
      <c r="J412" s="270">
        <f>ROUND(I412*H412,2)</f>
        <v>0</v>
      </c>
      <c r="K412" s="266" t="s">
        <v>19</v>
      </c>
      <c r="L412" s="271"/>
      <c r="M412" s="272" t="s">
        <v>19</v>
      </c>
      <c r="N412" s="273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233</v>
      </c>
      <c r="AT412" s="223" t="s">
        <v>323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151</v>
      </c>
      <c r="BM412" s="223" t="s">
        <v>2071</v>
      </c>
    </row>
    <row r="413" s="11" customFormat="1" ht="22.8" customHeight="1">
      <c r="B413" s="195"/>
      <c r="C413" s="196"/>
      <c r="D413" s="197" t="s">
        <v>72</v>
      </c>
      <c r="E413" s="209" t="s">
        <v>605</v>
      </c>
      <c r="F413" s="209" t="s">
        <v>2072</v>
      </c>
      <c r="G413" s="196"/>
      <c r="H413" s="196"/>
      <c r="I413" s="199"/>
      <c r="J413" s="210">
        <f>BK413</f>
        <v>0</v>
      </c>
      <c r="K413" s="196"/>
      <c r="L413" s="201"/>
      <c r="M413" s="202"/>
      <c r="N413" s="203"/>
      <c r="O413" s="203"/>
      <c r="P413" s="204">
        <f>SUM(P414:P459)</f>
        <v>0</v>
      </c>
      <c r="Q413" s="203"/>
      <c r="R413" s="204">
        <f>SUM(R414:R459)</f>
        <v>0</v>
      </c>
      <c r="S413" s="203"/>
      <c r="T413" s="205">
        <f>SUM(T414:T459)</f>
        <v>0</v>
      </c>
      <c r="AR413" s="206" t="s">
        <v>81</v>
      </c>
      <c r="AT413" s="207" t="s">
        <v>72</v>
      </c>
      <c r="AU413" s="207" t="s">
        <v>81</v>
      </c>
      <c r="AY413" s="206" t="s">
        <v>152</v>
      </c>
      <c r="BK413" s="208">
        <f>SUM(BK414:BK459)</f>
        <v>0</v>
      </c>
    </row>
    <row r="414" s="1" customFormat="1" ht="24" customHeight="1">
      <c r="B414" s="38"/>
      <c r="C414" s="211" t="s">
        <v>2073</v>
      </c>
      <c r="D414" s="211" t="s">
        <v>155</v>
      </c>
      <c r="E414" s="212" t="s">
        <v>1512</v>
      </c>
      <c r="F414" s="213" t="s">
        <v>1513</v>
      </c>
      <c r="G414" s="214" t="s">
        <v>223</v>
      </c>
      <c r="H414" s="215">
        <v>93.930000000000007</v>
      </c>
      <c r="I414" s="216"/>
      <c r="J414" s="217">
        <f>ROUND(I414*H414,2)</f>
        <v>0</v>
      </c>
      <c r="K414" s="213" t="s">
        <v>1380</v>
      </c>
      <c r="L414" s="43"/>
      <c r="M414" s="225" t="s">
        <v>19</v>
      </c>
      <c r="N414" s="226" t="s">
        <v>44</v>
      </c>
      <c r="O414" s="83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223" t="s">
        <v>151</v>
      </c>
      <c r="AT414" s="223" t="s">
        <v>155</v>
      </c>
      <c r="AU414" s="223" t="s">
        <v>83</v>
      </c>
      <c r="AY414" s="17" t="s">
        <v>152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151</v>
      </c>
      <c r="BM414" s="223" t="s">
        <v>2074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2075</v>
      </c>
      <c r="G415" s="243"/>
      <c r="H415" s="246">
        <v>64.5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2076</v>
      </c>
      <c r="G416" s="243"/>
      <c r="H416" s="246">
        <v>4.7999999999999998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2043</v>
      </c>
      <c r="G417" s="243"/>
      <c r="H417" s="246">
        <v>2.3999999999999999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2077</v>
      </c>
      <c r="G418" s="243"/>
      <c r="H418" s="246">
        <v>3.4199999999999999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83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2078</v>
      </c>
      <c r="G419" s="243"/>
      <c r="H419" s="246">
        <v>14.25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83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2079</v>
      </c>
      <c r="G420" s="243"/>
      <c r="H420" s="246">
        <v>4.5599999999999996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4" customFormat="1">
      <c r="B421" s="253"/>
      <c r="C421" s="254"/>
      <c r="D421" s="229" t="s">
        <v>182</v>
      </c>
      <c r="E421" s="255" t="s">
        <v>19</v>
      </c>
      <c r="F421" s="256" t="s">
        <v>189</v>
      </c>
      <c r="G421" s="254"/>
      <c r="H421" s="257">
        <v>93.930000000000007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182</v>
      </c>
      <c r="AU421" s="263" t="s">
        <v>83</v>
      </c>
      <c r="AV421" s="14" t="s">
        <v>151</v>
      </c>
      <c r="AW421" s="14" t="s">
        <v>35</v>
      </c>
      <c r="AX421" s="14" t="s">
        <v>81</v>
      </c>
      <c r="AY421" s="263" t="s">
        <v>152</v>
      </c>
    </row>
    <row r="422" s="1" customFormat="1" ht="36" customHeight="1">
      <c r="B422" s="38"/>
      <c r="C422" s="211" t="s">
        <v>2080</v>
      </c>
      <c r="D422" s="211" t="s">
        <v>155</v>
      </c>
      <c r="E422" s="212" t="s">
        <v>1515</v>
      </c>
      <c r="F422" s="213" t="s">
        <v>1516</v>
      </c>
      <c r="G422" s="214" t="s">
        <v>223</v>
      </c>
      <c r="H422" s="215">
        <v>93.930000000000007</v>
      </c>
      <c r="I422" s="216"/>
      <c r="J422" s="217">
        <f>ROUND(I422*H422,2)</f>
        <v>0</v>
      </c>
      <c r="K422" s="213" t="s">
        <v>1380</v>
      </c>
      <c r="L422" s="43"/>
      <c r="M422" s="225" t="s">
        <v>19</v>
      </c>
      <c r="N422" s="226" t="s">
        <v>44</v>
      </c>
      <c r="O422" s="83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223" t="s">
        <v>151</v>
      </c>
      <c r="AT422" s="223" t="s">
        <v>155</v>
      </c>
      <c r="AU422" s="223" t="s">
        <v>83</v>
      </c>
      <c r="AY422" s="17" t="s">
        <v>152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81</v>
      </c>
      <c r="BK422" s="224">
        <f>ROUND(I422*H422,2)</f>
        <v>0</v>
      </c>
      <c r="BL422" s="17" t="s">
        <v>151</v>
      </c>
      <c r="BM422" s="223" t="s">
        <v>2081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2075</v>
      </c>
      <c r="G423" s="243"/>
      <c r="H423" s="246">
        <v>64.5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2076</v>
      </c>
      <c r="G424" s="243"/>
      <c r="H424" s="246">
        <v>4.7999999999999998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2043</v>
      </c>
      <c r="G425" s="243"/>
      <c r="H425" s="246">
        <v>2.3999999999999999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83</v>
      </c>
      <c r="AV425" s="13" t="s">
        <v>83</v>
      </c>
      <c r="AW425" s="13" t="s">
        <v>35</v>
      </c>
      <c r="AX425" s="13" t="s">
        <v>73</v>
      </c>
      <c r="AY425" s="252" t="s">
        <v>152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2077</v>
      </c>
      <c r="G426" s="243"/>
      <c r="H426" s="246">
        <v>3.4199999999999999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73</v>
      </c>
      <c r="AY426" s="252" t="s">
        <v>152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2078</v>
      </c>
      <c r="G427" s="243"/>
      <c r="H427" s="246">
        <v>14.25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83</v>
      </c>
      <c r="AV427" s="13" t="s">
        <v>83</v>
      </c>
      <c r="AW427" s="13" t="s">
        <v>35</v>
      </c>
      <c r="AX427" s="13" t="s">
        <v>73</v>
      </c>
      <c r="AY427" s="252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2079</v>
      </c>
      <c r="G428" s="243"/>
      <c r="H428" s="246">
        <v>4.5599999999999996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73</v>
      </c>
      <c r="AY428" s="252" t="s">
        <v>152</v>
      </c>
    </row>
    <row r="429" s="14" customFormat="1">
      <c r="B429" s="253"/>
      <c r="C429" s="254"/>
      <c r="D429" s="229" t="s">
        <v>182</v>
      </c>
      <c r="E429" s="255" t="s">
        <v>19</v>
      </c>
      <c r="F429" s="256" t="s">
        <v>189</v>
      </c>
      <c r="G429" s="254"/>
      <c r="H429" s="257">
        <v>93.930000000000007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182</v>
      </c>
      <c r="AU429" s="263" t="s">
        <v>83</v>
      </c>
      <c r="AV429" s="14" t="s">
        <v>151</v>
      </c>
      <c r="AW429" s="14" t="s">
        <v>35</v>
      </c>
      <c r="AX429" s="14" t="s">
        <v>81</v>
      </c>
      <c r="AY429" s="263" t="s">
        <v>152</v>
      </c>
    </row>
    <row r="430" s="1" customFormat="1" ht="24" customHeight="1">
      <c r="B430" s="38"/>
      <c r="C430" s="211" t="s">
        <v>2082</v>
      </c>
      <c r="D430" s="211" t="s">
        <v>155</v>
      </c>
      <c r="E430" s="212" t="s">
        <v>2083</v>
      </c>
      <c r="F430" s="213" t="s">
        <v>2084</v>
      </c>
      <c r="G430" s="214" t="s">
        <v>223</v>
      </c>
      <c r="H430" s="215">
        <v>1878.5999999999999</v>
      </c>
      <c r="I430" s="216"/>
      <c r="J430" s="217">
        <f>ROUND(I430*H430,2)</f>
        <v>0</v>
      </c>
      <c r="K430" s="213" t="s">
        <v>19</v>
      </c>
      <c r="L430" s="43"/>
      <c r="M430" s="225" t="s">
        <v>19</v>
      </c>
      <c r="N430" s="226" t="s">
        <v>44</v>
      </c>
      <c r="O430" s="83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AR430" s="223" t="s">
        <v>151</v>
      </c>
      <c r="AT430" s="223" t="s">
        <v>155</v>
      </c>
      <c r="AU430" s="223" t="s">
        <v>83</v>
      </c>
      <c r="AY430" s="17" t="s">
        <v>152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151</v>
      </c>
      <c r="BM430" s="223" t="s">
        <v>2085</v>
      </c>
    </row>
    <row r="431" s="13" customFormat="1">
      <c r="B431" s="242"/>
      <c r="C431" s="243"/>
      <c r="D431" s="229" t="s">
        <v>182</v>
      </c>
      <c r="E431" s="244" t="s">
        <v>19</v>
      </c>
      <c r="F431" s="245" t="s">
        <v>2086</v>
      </c>
      <c r="G431" s="243"/>
      <c r="H431" s="246">
        <v>1290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182</v>
      </c>
      <c r="AU431" s="252" t="s">
        <v>83</v>
      </c>
      <c r="AV431" s="13" t="s">
        <v>83</v>
      </c>
      <c r="AW431" s="13" t="s">
        <v>35</v>
      </c>
      <c r="AX431" s="13" t="s">
        <v>73</v>
      </c>
      <c r="AY431" s="252" t="s">
        <v>152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2087</v>
      </c>
      <c r="G432" s="243"/>
      <c r="H432" s="246">
        <v>96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83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2088</v>
      </c>
      <c r="G433" s="243"/>
      <c r="H433" s="246">
        <v>48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2089</v>
      </c>
      <c r="G434" s="243"/>
      <c r="H434" s="246">
        <v>68.400000000000006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83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3" customFormat="1">
      <c r="B435" s="242"/>
      <c r="C435" s="243"/>
      <c r="D435" s="229" t="s">
        <v>182</v>
      </c>
      <c r="E435" s="244" t="s">
        <v>19</v>
      </c>
      <c r="F435" s="245" t="s">
        <v>2090</v>
      </c>
      <c r="G435" s="243"/>
      <c r="H435" s="246">
        <v>285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182</v>
      </c>
      <c r="AU435" s="252" t="s">
        <v>83</v>
      </c>
      <c r="AV435" s="13" t="s">
        <v>83</v>
      </c>
      <c r="AW435" s="13" t="s">
        <v>35</v>
      </c>
      <c r="AX435" s="13" t="s">
        <v>73</v>
      </c>
      <c r="AY435" s="252" t="s">
        <v>152</v>
      </c>
    </row>
    <row r="436" s="13" customFormat="1">
      <c r="B436" s="242"/>
      <c r="C436" s="243"/>
      <c r="D436" s="229" t="s">
        <v>182</v>
      </c>
      <c r="E436" s="244" t="s">
        <v>19</v>
      </c>
      <c r="F436" s="245" t="s">
        <v>2091</v>
      </c>
      <c r="G436" s="243"/>
      <c r="H436" s="246">
        <v>91.200000000000003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AT436" s="252" t="s">
        <v>182</v>
      </c>
      <c r="AU436" s="252" t="s">
        <v>83</v>
      </c>
      <c r="AV436" s="13" t="s">
        <v>83</v>
      </c>
      <c r="AW436" s="13" t="s">
        <v>35</v>
      </c>
      <c r="AX436" s="13" t="s">
        <v>73</v>
      </c>
      <c r="AY436" s="252" t="s">
        <v>152</v>
      </c>
    </row>
    <row r="437" s="14" customFormat="1">
      <c r="B437" s="253"/>
      <c r="C437" s="254"/>
      <c r="D437" s="229" t="s">
        <v>182</v>
      </c>
      <c r="E437" s="255" t="s">
        <v>19</v>
      </c>
      <c r="F437" s="256" t="s">
        <v>189</v>
      </c>
      <c r="G437" s="254"/>
      <c r="H437" s="257">
        <v>1878.6000000000001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182</v>
      </c>
      <c r="AU437" s="263" t="s">
        <v>83</v>
      </c>
      <c r="AV437" s="14" t="s">
        <v>151</v>
      </c>
      <c r="AW437" s="14" t="s">
        <v>35</v>
      </c>
      <c r="AX437" s="14" t="s">
        <v>81</v>
      </c>
      <c r="AY437" s="263" t="s">
        <v>152</v>
      </c>
    </row>
    <row r="438" s="1" customFormat="1" ht="24" customHeight="1">
      <c r="B438" s="38"/>
      <c r="C438" s="211" t="s">
        <v>2092</v>
      </c>
      <c r="D438" s="211" t="s">
        <v>155</v>
      </c>
      <c r="E438" s="212" t="s">
        <v>1490</v>
      </c>
      <c r="F438" s="213" t="s">
        <v>1491</v>
      </c>
      <c r="G438" s="214" t="s">
        <v>223</v>
      </c>
      <c r="H438" s="215">
        <v>71.700000000000003</v>
      </c>
      <c r="I438" s="216"/>
      <c r="J438" s="217">
        <f>ROUND(I438*H438,2)</f>
        <v>0</v>
      </c>
      <c r="K438" s="213" t="s">
        <v>1380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223" t="s">
        <v>151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151</v>
      </c>
      <c r="BM438" s="223" t="s">
        <v>2093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2075</v>
      </c>
      <c r="G439" s="243"/>
      <c r="H439" s="246">
        <v>64.5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83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2076</v>
      </c>
      <c r="G440" s="243"/>
      <c r="H440" s="246">
        <v>4.7999999999999998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73</v>
      </c>
      <c r="AY440" s="252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2043</v>
      </c>
      <c r="G441" s="243"/>
      <c r="H441" s="246">
        <v>2.3999999999999999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83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4" customFormat="1">
      <c r="B442" s="253"/>
      <c r="C442" s="254"/>
      <c r="D442" s="229" t="s">
        <v>182</v>
      </c>
      <c r="E442" s="255" t="s">
        <v>19</v>
      </c>
      <c r="F442" s="256" t="s">
        <v>189</v>
      </c>
      <c r="G442" s="254"/>
      <c r="H442" s="257">
        <v>71.700000000000003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182</v>
      </c>
      <c r="AU442" s="263" t="s">
        <v>83</v>
      </c>
      <c r="AV442" s="14" t="s">
        <v>151</v>
      </c>
      <c r="AW442" s="14" t="s">
        <v>35</v>
      </c>
      <c r="AX442" s="14" t="s">
        <v>81</v>
      </c>
      <c r="AY442" s="263" t="s">
        <v>152</v>
      </c>
    </row>
    <row r="443" s="1" customFormat="1" ht="24" customHeight="1">
      <c r="B443" s="38"/>
      <c r="C443" s="211" t="s">
        <v>2094</v>
      </c>
      <c r="D443" s="211" t="s">
        <v>155</v>
      </c>
      <c r="E443" s="212" t="s">
        <v>2095</v>
      </c>
      <c r="F443" s="213" t="s">
        <v>2096</v>
      </c>
      <c r="G443" s="214" t="s">
        <v>223</v>
      </c>
      <c r="H443" s="215">
        <v>22.23</v>
      </c>
      <c r="I443" s="216"/>
      <c r="J443" s="217">
        <f>ROUND(I443*H443,2)</f>
        <v>0</v>
      </c>
      <c r="K443" s="213" t="s">
        <v>19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223" t="s">
        <v>151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151</v>
      </c>
      <c r="BM443" s="223" t="s">
        <v>2097</v>
      </c>
    </row>
    <row r="444" s="1" customFormat="1">
      <c r="B444" s="38"/>
      <c r="C444" s="39"/>
      <c r="D444" s="229" t="s">
        <v>1400</v>
      </c>
      <c r="E444" s="39"/>
      <c r="F444" s="230" t="s">
        <v>2098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1400</v>
      </c>
      <c r="AU444" s="17" t="s">
        <v>83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2077</v>
      </c>
      <c r="G445" s="243"/>
      <c r="H445" s="246">
        <v>3.4199999999999999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2078</v>
      </c>
      <c r="G446" s="243"/>
      <c r="H446" s="246">
        <v>14.25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2079</v>
      </c>
      <c r="G447" s="243"/>
      <c r="H447" s="246">
        <v>4.5599999999999996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4" customFormat="1">
      <c r="B448" s="253"/>
      <c r="C448" s="254"/>
      <c r="D448" s="229" t="s">
        <v>182</v>
      </c>
      <c r="E448" s="255" t="s">
        <v>19</v>
      </c>
      <c r="F448" s="256" t="s">
        <v>189</v>
      </c>
      <c r="G448" s="254"/>
      <c r="H448" s="257">
        <v>22.23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182</v>
      </c>
      <c r="AU448" s="263" t="s">
        <v>83</v>
      </c>
      <c r="AV448" s="14" t="s">
        <v>151</v>
      </c>
      <c r="AW448" s="14" t="s">
        <v>35</v>
      </c>
      <c r="AX448" s="14" t="s">
        <v>81</v>
      </c>
      <c r="AY448" s="263" t="s">
        <v>152</v>
      </c>
    </row>
    <row r="449" s="1" customFormat="1" ht="24" customHeight="1">
      <c r="B449" s="38"/>
      <c r="C449" s="211" t="s">
        <v>2099</v>
      </c>
      <c r="D449" s="211" t="s">
        <v>155</v>
      </c>
      <c r="E449" s="212" t="s">
        <v>830</v>
      </c>
      <c r="F449" s="213" t="s">
        <v>1496</v>
      </c>
      <c r="G449" s="214" t="s">
        <v>223</v>
      </c>
      <c r="H449" s="215">
        <v>108.319</v>
      </c>
      <c r="I449" s="216"/>
      <c r="J449" s="217">
        <f>ROUND(I449*H449,2)</f>
        <v>0</v>
      </c>
      <c r="K449" s="213" t="s">
        <v>1380</v>
      </c>
      <c r="L449" s="43"/>
      <c r="M449" s="225" t="s">
        <v>19</v>
      </c>
      <c r="N449" s="226" t="s">
        <v>44</v>
      </c>
      <c r="O449" s="83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AR449" s="223" t="s">
        <v>151</v>
      </c>
      <c r="AT449" s="223" t="s">
        <v>155</v>
      </c>
      <c r="AU449" s="223" t="s">
        <v>83</v>
      </c>
      <c r="AY449" s="17" t="s">
        <v>152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151</v>
      </c>
      <c r="BM449" s="223" t="s">
        <v>2100</v>
      </c>
    </row>
    <row r="450" s="13" customFormat="1">
      <c r="B450" s="242"/>
      <c r="C450" s="243"/>
      <c r="D450" s="229" t="s">
        <v>182</v>
      </c>
      <c r="E450" s="244" t="s">
        <v>19</v>
      </c>
      <c r="F450" s="245" t="s">
        <v>2101</v>
      </c>
      <c r="G450" s="243"/>
      <c r="H450" s="246">
        <v>23.327999999999999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182</v>
      </c>
      <c r="AU450" s="252" t="s">
        <v>83</v>
      </c>
      <c r="AV450" s="13" t="s">
        <v>83</v>
      </c>
      <c r="AW450" s="13" t="s">
        <v>35</v>
      </c>
      <c r="AX450" s="13" t="s">
        <v>73</v>
      </c>
      <c r="AY450" s="252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2102</v>
      </c>
      <c r="G451" s="243"/>
      <c r="H451" s="246">
        <v>16.951000000000001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3" customFormat="1">
      <c r="B452" s="242"/>
      <c r="C452" s="243"/>
      <c r="D452" s="229" t="s">
        <v>182</v>
      </c>
      <c r="E452" s="244" t="s">
        <v>19</v>
      </c>
      <c r="F452" s="245" t="s">
        <v>2103</v>
      </c>
      <c r="G452" s="243"/>
      <c r="H452" s="246">
        <v>68.040000000000006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182</v>
      </c>
      <c r="AU452" s="252" t="s">
        <v>83</v>
      </c>
      <c r="AV452" s="13" t="s">
        <v>83</v>
      </c>
      <c r="AW452" s="13" t="s">
        <v>35</v>
      </c>
      <c r="AX452" s="13" t="s">
        <v>73</v>
      </c>
      <c r="AY452" s="252" t="s">
        <v>152</v>
      </c>
    </row>
    <row r="453" s="14" customFormat="1">
      <c r="B453" s="253"/>
      <c r="C453" s="254"/>
      <c r="D453" s="229" t="s">
        <v>182</v>
      </c>
      <c r="E453" s="255" t="s">
        <v>19</v>
      </c>
      <c r="F453" s="256" t="s">
        <v>189</v>
      </c>
      <c r="G453" s="254"/>
      <c r="H453" s="257">
        <v>108.319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182</v>
      </c>
      <c r="AU453" s="263" t="s">
        <v>83</v>
      </c>
      <c r="AV453" s="14" t="s">
        <v>151</v>
      </c>
      <c r="AW453" s="14" t="s">
        <v>35</v>
      </c>
      <c r="AX453" s="14" t="s">
        <v>81</v>
      </c>
      <c r="AY453" s="263" t="s">
        <v>152</v>
      </c>
    </row>
    <row r="454" s="1" customFormat="1" ht="24" customHeight="1">
      <c r="B454" s="38"/>
      <c r="C454" s="211" t="s">
        <v>2104</v>
      </c>
      <c r="D454" s="211" t="s">
        <v>155</v>
      </c>
      <c r="E454" s="212" t="s">
        <v>2105</v>
      </c>
      <c r="F454" s="213" t="s">
        <v>2106</v>
      </c>
      <c r="G454" s="214" t="s">
        <v>223</v>
      </c>
      <c r="H454" s="215">
        <v>74.212999999999994</v>
      </c>
      <c r="I454" s="216"/>
      <c r="J454" s="217">
        <f>ROUND(I454*H454,2)</f>
        <v>0</v>
      </c>
      <c r="K454" s="213" t="s">
        <v>19</v>
      </c>
      <c r="L454" s="43"/>
      <c r="M454" s="225" t="s">
        <v>19</v>
      </c>
      <c r="N454" s="226" t="s">
        <v>44</v>
      </c>
      <c r="O454" s="83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AR454" s="223" t="s">
        <v>151</v>
      </c>
      <c r="AT454" s="223" t="s">
        <v>155</v>
      </c>
      <c r="AU454" s="223" t="s">
        <v>83</v>
      </c>
      <c r="AY454" s="17" t="s">
        <v>152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151</v>
      </c>
      <c r="BM454" s="223" t="s">
        <v>2107</v>
      </c>
    </row>
    <row r="455" s="1" customFormat="1">
      <c r="B455" s="38"/>
      <c r="C455" s="39"/>
      <c r="D455" s="229" t="s">
        <v>1400</v>
      </c>
      <c r="E455" s="39"/>
      <c r="F455" s="230" t="s">
        <v>2108</v>
      </c>
      <c r="G455" s="39"/>
      <c r="H455" s="39"/>
      <c r="I455" s="135"/>
      <c r="J455" s="39"/>
      <c r="K455" s="39"/>
      <c r="L455" s="43"/>
      <c r="M455" s="231"/>
      <c r="N455" s="83"/>
      <c r="O455" s="83"/>
      <c r="P455" s="83"/>
      <c r="Q455" s="83"/>
      <c r="R455" s="83"/>
      <c r="S455" s="83"/>
      <c r="T455" s="84"/>
      <c r="AT455" s="17" t="s">
        <v>1400</v>
      </c>
      <c r="AU455" s="17" t="s">
        <v>83</v>
      </c>
    </row>
    <row r="456" s="13" customFormat="1">
      <c r="B456" s="242"/>
      <c r="C456" s="243"/>
      <c r="D456" s="229" t="s">
        <v>182</v>
      </c>
      <c r="E456" s="244" t="s">
        <v>19</v>
      </c>
      <c r="F456" s="245" t="s">
        <v>2109</v>
      </c>
      <c r="G456" s="243"/>
      <c r="H456" s="246">
        <v>15.552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182</v>
      </c>
      <c r="AU456" s="252" t="s">
        <v>83</v>
      </c>
      <c r="AV456" s="13" t="s">
        <v>83</v>
      </c>
      <c r="AW456" s="13" t="s">
        <v>35</v>
      </c>
      <c r="AX456" s="13" t="s">
        <v>73</v>
      </c>
      <c r="AY456" s="252" t="s">
        <v>152</v>
      </c>
    </row>
    <row r="457" s="13" customFormat="1">
      <c r="B457" s="242"/>
      <c r="C457" s="243"/>
      <c r="D457" s="229" t="s">
        <v>182</v>
      </c>
      <c r="E457" s="244" t="s">
        <v>19</v>
      </c>
      <c r="F457" s="245" t="s">
        <v>2110</v>
      </c>
      <c r="G457" s="243"/>
      <c r="H457" s="246">
        <v>13.301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182</v>
      </c>
      <c r="AU457" s="252" t="s">
        <v>83</v>
      </c>
      <c r="AV457" s="13" t="s">
        <v>83</v>
      </c>
      <c r="AW457" s="13" t="s">
        <v>35</v>
      </c>
      <c r="AX457" s="13" t="s">
        <v>73</v>
      </c>
      <c r="AY457" s="252" t="s">
        <v>152</v>
      </c>
    </row>
    <row r="458" s="13" customFormat="1">
      <c r="B458" s="242"/>
      <c r="C458" s="243"/>
      <c r="D458" s="229" t="s">
        <v>182</v>
      </c>
      <c r="E458" s="244" t="s">
        <v>19</v>
      </c>
      <c r="F458" s="245" t="s">
        <v>2111</v>
      </c>
      <c r="G458" s="243"/>
      <c r="H458" s="246">
        <v>45.359999999999999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182</v>
      </c>
      <c r="AU458" s="252" t="s">
        <v>83</v>
      </c>
      <c r="AV458" s="13" t="s">
        <v>83</v>
      </c>
      <c r="AW458" s="13" t="s">
        <v>35</v>
      </c>
      <c r="AX458" s="13" t="s">
        <v>73</v>
      </c>
      <c r="AY458" s="252" t="s">
        <v>152</v>
      </c>
    </row>
    <row r="459" s="14" customFormat="1">
      <c r="B459" s="253"/>
      <c r="C459" s="254"/>
      <c r="D459" s="229" t="s">
        <v>182</v>
      </c>
      <c r="E459" s="255" t="s">
        <v>19</v>
      </c>
      <c r="F459" s="256" t="s">
        <v>189</v>
      </c>
      <c r="G459" s="254"/>
      <c r="H459" s="257">
        <v>74.212999999999994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182</v>
      </c>
      <c r="AU459" s="263" t="s">
        <v>83</v>
      </c>
      <c r="AV459" s="14" t="s">
        <v>151</v>
      </c>
      <c r="AW459" s="14" t="s">
        <v>35</v>
      </c>
      <c r="AX459" s="14" t="s">
        <v>81</v>
      </c>
      <c r="AY459" s="263" t="s">
        <v>152</v>
      </c>
    </row>
    <row r="460" s="11" customFormat="1" ht="22.8" customHeight="1">
      <c r="B460" s="195"/>
      <c r="C460" s="196"/>
      <c r="D460" s="197" t="s">
        <v>72</v>
      </c>
      <c r="E460" s="209" t="s">
        <v>1833</v>
      </c>
      <c r="F460" s="209" t="s">
        <v>2112</v>
      </c>
      <c r="G460" s="196"/>
      <c r="H460" s="196"/>
      <c r="I460" s="199"/>
      <c r="J460" s="210">
        <f>BK460</f>
        <v>0</v>
      </c>
      <c r="K460" s="196"/>
      <c r="L460" s="201"/>
      <c r="M460" s="202"/>
      <c r="N460" s="203"/>
      <c r="O460" s="203"/>
      <c r="P460" s="204">
        <f>SUM(P461:P515)</f>
        <v>0</v>
      </c>
      <c r="Q460" s="203"/>
      <c r="R460" s="204">
        <f>SUM(R461:R515)</f>
        <v>1.2214200000000002</v>
      </c>
      <c r="S460" s="203"/>
      <c r="T460" s="205">
        <f>SUM(T461:T515)</f>
        <v>0</v>
      </c>
      <c r="AR460" s="206" t="s">
        <v>81</v>
      </c>
      <c r="AT460" s="207" t="s">
        <v>72</v>
      </c>
      <c r="AU460" s="207" t="s">
        <v>81</v>
      </c>
      <c r="AY460" s="206" t="s">
        <v>152</v>
      </c>
      <c r="BK460" s="208">
        <f>SUM(BK461:BK515)</f>
        <v>0</v>
      </c>
    </row>
    <row r="461" s="1" customFormat="1" ht="24" customHeight="1">
      <c r="B461" s="38"/>
      <c r="C461" s="211" t="s">
        <v>2113</v>
      </c>
      <c r="D461" s="211" t="s">
        <v>155</v>
      </c>
      <c r="E461" s="212" t="s">
        <v>2114</v>
      </c>
      <c r="F461" s="213" t="s">
        <v>2115</v>
      </c>
      <c r="G461" s="214" t="s">
        <v>267</v>
      </c>
      <c r="H461" s="215">
        <v>2</v>
      </c>
      <c r="I461" s="216"/>
      <c r="J461" s="217">
        <f>ROUND(I461*H461,2)</f>
        <v>0</v>
      </c>
      <c r="K461" s="213" t="s">
        <v>1380</v>
      </c>
      <c r="L461" s="43"/>
      <c r="M461" s="225" t="s">
        <v>19</v>
      </c>
      <c r="N461" s="226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643</v>
      </c>
      <c r="AT461" s="223" t="s">
        <v>155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643</v>
      </c>
      <c r="BM461" s="223" t="s">
        <v>2116</v>
      </c>
    </row>
    <row r="462" s="1" customFormat="1" ht="24" customHeight="1">
      <c r="B462" s="38"/>
      <c r="C462" s="211" t="s">
        <v>2117</v>
      </c>
      <c r="D462" s="211" t="s">
        <v>155</v>
      </c>
      <c r="E462" s="212" t="s">
        <v>2118</v>
      </c>
      <c r="F462" s="213" t="s">
        <v>2119</v>
      </c>
      <c r="G462" s="214" t="s">
        <v>267</v>
      </c>
      <c r="H462" s="215">
        <v>5</v>
      </c>
      <c r="I462" s="216"/>
      <c r="J462" s="217">
        <f>ROUND(I462*H462,2)</f>
        <v>0</v>
      </c>
      <c r="K462" s="213" t="s">
        <v>1380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223" t="s">
        <v>643</v>
      </c>
      <c r="AT462" s="223" t="s">
        <v>155</v>
      </c>
      <c r="AU462" s="223" t="s">
        <v>83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643</v>
      </c>
      <c r="BM462" s="223" t="s">
        <v>2120</v>
      </c>
    </row>
    <row r="463" s="1" customFormat="1" ht="24" customHeight="1">
      <c r="B463" s="38"/>
      <c r="C463" s="211" t="s">
        <v>822</v>
      </c>
      <c r="D463" s="211" t="s">
        <v>155</v>
      </c>
      <c r="E463" s="212" t="s">
        <v>2121</v>
      </c>
      <c r="F463" s="213" t="s">
        <v>2122</v>
      </c>
      <c r="G463" s="214" t="s">
        <v>2123</v>
      </c>
      <c r="H463" s="215">
        <v>1</v>
      </c>
      <c r="I463" s="216"/>
      <c r="J463" s="217">
        <f>ROUND(I463*H463,2)</f>
        <v>0</v>
      </c>
      <c r="K463" s="213" t="s">
        <v>1380</v>
      </c>
      <c r="L463" s="43"/>
      <c r="M463" s="225" t="s">
        <v>19</v>
      </c>
      <c r="N463" s="226" t="s">
        <v>44</v>
      </c>
      <c r="O463" s="83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223" t="s">
        <v>643</v>
      </c>
      <c r="AT463" s="223" t="s">
        <v>155</v>
      </c>
      <c r="AU463" s="223" t="s">
        <v>83</v>
      </c>
      <c r="AY463" s="17" t="s">
        <v>152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643</v>
      </c>
      <c r="BM463" s="223" t="s">
        <v>2124</v>
      </c>
    </row>
    <row r="464" s="1" customFormat="1" ht="36" customHeight="1">
      <c r="B464" s="38"/>
      <c r="C464" s="211" t="s">
        <v>2125</v>
      </c>
      <c r="D464" s="211" t="s">
        <v>155</v>
      </c>
      <c r="E464" s="212" t="s">
        <v>2126</v>
      </c>
      <c r="F464" s="213" t="s">
        <v>2127</v>
      </c>
      <c r="G464" s="214" t="s">
        <v>254</v>
      </c>
      <c r="H464" s="215">
        <v>4</v>
      </c>
      <c r="I464" s="216"/>
      <c r="J464" s="217">
        <f>ROUND(I464*H464,2)</f>
        <v>0</v>
      </c>
      <c r="K464" s="213" t="s">
        <v>1380</v>
      </c>
      <c r="L464" s="43"/>
      <c r="M464" s="225" t="s">
        <v>19</v>
      </c>
      <c r="N464" s="226" t="s">
        <v>44</v>
      </c>
      <c r="O464" s="83"/>
      <c r="P464" s="227">
        <f>O464*H464</f>
        <v>0</v>
      </c>
      <c r="Q464" s="227">
        <v>0.20300000000000001</v>
      </c>
      <c r="R464" s="227">
        <f>Q464*H464</f>
        <v>0.81200000000000006</v>
      </c>
      <c r="S464" s="227">
        <v>0</v>
      </c>
      <c r="T464" s="228">
        <f>S464*H464</f>
        <v>0</v>
      </c>
      <c r="AR464" s="223" t="s">
        <v>151</v>
      </c>
      <c r="AT464" s="223" t="s">
        <v>155</v>
      </c>
      <c r="AU464" s="223" t="s">
        <v>83</v>
      </c>
      <c r="AY464" s="17" t="s">
        <v>152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151</v>
      </c>
      <c r="BM464" s="223" t="s">
        <v>2128</v>
      </c>
    </row>
    <row r="465" s="1" customFormat="1" ht="16.5" customHeight="1">
      <c r="B465" s="38"/>
      <c r="C465" s="264" t="s">
        <v>2129</v>
      </c>
      <c r="D465" s="264" t="s">
        <v>323</v>
      </c>
      <c r="E465" s="265" t="s">
        <v>2130</v>
      </c>
      <c r="F465" s="266" t="s">
        <v>2131</v>
      </c>
      <c r="G465" s="267" t="s">
        <v>254</v>
      </c>
      <c r="H465" s="268">
        <v>70</v>
      </c>
      <c r="I465" s="269"/>
      <c r="J465" s="270">
        <f>ROUND(I465*H465,2)</f>
        <v>0</v>
      </c>
      <c r="K465" s="266" t="s">
        <v>1380</v>
      </c>
      <c r="L465" s="271"/>
      <c r="M465" s="272" t="s">
        <v>19</v>
      </c>
      <c r="N465" s="273" t="s">
        <v>44</v>
      </c>
      <c r="O465" s="83"/>
      <c r="P465" s="227">
        <f>O465*H465</f>
        <v>0</v>
      </c>
      <c r="Q465" s="227">
        <v>0.00089999999999999998</v>
      </c>
      <c r="R465" s="227">
        <f>Q465*H465</f>
        <v>0.063</v>
      </c>
      <c r="S465" s="227">
        <v>0</v>
      </c>
      <c r="T465" s="228">
        <f>S465*H465</f>
        <v>0</v>
      </c>
      <c r="AR465" s="223" t="s">
        <v>1147</v>
      </c>
      <c r="AT465" s="223" t="s">
        <v>323</v>
      </c>
      <c r="AU465" s="223" t="s">
        <v>83</v>
      </c>
      <c r="AY465" s="17" t="s">
        <v>152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643</v>
      </c>
      <c r="BM465" s="223" t="s">
        <v>2132</v>
      </c>
    </row>
    <row r="466" s="1" customFormat="1" ht="36" customHeight="1">
      <c r="B466" s="38"/>
      <c r="C466" s="211" t="s">
        <v>2133</v>
      </c>
      <c r="D466" s="211" t="s">
        <v>155</v>
      </c>
      <c r="E466" s="212" t="s">
        <v>2134</v>
      </c>
      <c r="F466" s="213" t="s">
        <v>2135</v>
      </c>
      <c r="G466" s="214" t="s">
        <v>254</v>
      </c>
      <c r="H466" s="215">
        <v>4</v>
      </c>
      <c r="I466" s="216"/>
      <c r="J466" s="217">
        <f>ROUND(I466*H466,2)</f>
        <v>0</v>
      </c>
      <c r="K466" s="213" t="s">
        <v>1380</v>
      </c>
      <c r="L466" s="43"/>
      <c r="M466" s="225" t="s">
        <v>19</v>
      </c>
      <c r="N466" s="226" t="s">
        <v>44</v>
      </c>
      <c r="O466" s="83"/>
      <c r="P466" s="227">
        <f>O466*H466</f>
        <v>0</v>
      </c>
      <c r="Q466" s="227">
        <v>9.0000000000000006E-05</v>
      </c>
      <c r="R466" s="227">
        <f>Q466*H466</f>
        <v>0.00036000000000000002</v>
      </c>
      <c r="S466" s="227">
        <v>0</v>
      </c>
      <c r="T466" s="228">
        <f>S466*H466</f>
        <v>0</v>
      </c>
      <c r="AR466" s="223" t="s">
        <v>151</v>
      </c>
      <c r="AT466" s="223" t="s">
        <v>155</v>
      </c>
      <c r="AU466" s="223" t="s">
        <v>83</v>
      </c>
      <c r="AY466" s="17" t="s">
        <v>152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151</v>
      </c>
      <c r="BM466" s="223" t="s">
        <v>2136</v>
      </c>
    </row>
    <row r="467" s="1" customFormat="1" ht="48" customHeight="1">
      <c r="B467" s="38"/>
      <c r="C467" s="211" t="s">
        <v>2137</v>
      </c>
      <c r="D467" s="211" t="s">
        <v>155</v>
      </c>
      <c r="E467" s="212" t="s">
        <v>2138</v>
      </c>
      <c r="F467" s="213" t="s">
        <v>2139</v>
      </c>
      <c r="G467" s="214" t="s">
        <v>254</v>
      </c>
      <c r="H467" s="215">
        <v>2</v>
      </c>
      <c r="I467" s="216"/>
      <c r="J467" s="217">
        <f>ROUND(I467*H467,2)</f>
        <v>0</v>
      </c>
      <c r="K467" s="213" t="s">
        <v>1380</v>
      </c>
      <c r="L467" s="43"/>
      <c r="M467" s="225" t="s">
        <v>19</v>
      </c>
      <c r="N467" s="226" t="s">
        <v>44</v>
      </c>
      <c r="O467" s="83"/>
      <c r="P467" s="227">
        <f>O467*H467</f>
        <v>0</v>
      </c>
      <c r="Q467" s="227">
        <v>0.108</v>
      </c>
      <c r="R467" s="227">
        <f>Q467*H467</f>
        <v>0.216</v>
      </c>
      <c r="S467" s="227">
        <v>0</v>
      </c>
      <c r="T467" s="228">
        <f>S467*H467</f>
        <v>0</v>
      </c>
      <c r="AR467" s="223" t="s">
        <v>151</v>
      </c>
      <c r="AT467" s="223" t="s">
        <v>155</v>
      </c>
      <c r="AU467" s="223" t="s">
        <v>83</v>
      </c>
      <c r="AY467" s="17" t="s">
        <v>152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151</v>
      </c>
      <c r="BM467" s="223" t="s">
        <v>2140</v>
      </c>
    </row>
    <row r="468" s="1" customFormat="1" ht="24" customHeight="1">
      <c r="B468" s="38"/>
      <c r="C468" s="264" t="s">
        <v>2141</v>
      </c>
      <c r="D468" s="264" t="s">
        <v>323</v>
      </c>
      <c r="E468" s="265" t="s">
        <v>2142</v>
      </c>
      <c r="F468" s="266" t="s">
        <v>2143</v>
      </c>
      <c r="G468" s="267" t="s">
        <v>267</v>
      </c>
      <c r="H468" s="268">
        <v>2</v>
      </c>
      <c r="I468" s="269"/>
      <c r="J468" s="270">
        <f>ROUND(I468*H468,2)</f>
        <v>0</v>
      </c>
      <c r="K468" s="266" t="s">
        <v>19</v>
      </c>
      <c r="L468" s="271"/>
      <c r="M468" s="272" t="s">
        <v>19</v>
      </c>
      <c r="N468" s="273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233</v>
      </c>
      <c r="AT468" s="223" t="s">
        <v>323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151</v>
      </c>
      <c r="BM468" s="223" t="s">
        <v>2144</v>
      </c>
    </row>
    <row r="469" s="1" customFormat="1" ht="48" customHeight="1">
      <c r="B469" s="38"/>
      <c r="C469" s="211" t="s">
        <v>2145</v>
      </c>
      <c r="D469" s="211" t="s">
        <v>155</v>
      </c>
      <c r="E469" s="212" t="s">
        <v>2146</v>
      </c>
      <c r="F469" s="213" t="s">
        <v>2147</v>
      </c>
      <c r="G469" s="214" t="s">
        <v>267</v>
      </c>
      <c r="H469" s="215">
        <v>2</v>
      </c>
      <c r="I469" s="216"/>
      <c r="J469" s="217">
        <f>ROUND(I469*H469,2)</f>
        <v>0</v>
      </c>
      <c r="K469" s="213" t="s">
        <v>1380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0.065030000000000004</v>
      </c>
      <c r="R469" s="227">
        <f>Q469*H469</f>
        <v>0.13006000000000001</v>
      </c>
      <c r="S469" s="227">
        <v>0</v>
      </c>
      <c r="T469" s="228">
        <f>S469*H469</f>
        <v>0</v>
      </c>
      <c r="AR469" s="223" t="s">
        <v>151</v>
      </c>
      <c r="AT469" s="223" t="s">
        <v>155</v>
      </c>
      <c r="AU469" s="223" t="s">
        <v>83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151</v>
      </c>
      <c r="BM469" s="223" t="s">
        <v>2148</v>
      </c>
    </row>
    <row r="470" s="1" customFormat="1" ht="16.5" customHeight="1">
      <c r="B470" s="38"/>
      <c r="C470" s="264" t="s">
        <v>2149</v>
      </c>
      <c r="D470" s="264" t="s">
        <v>323</v>
      </c>
      <c r="E470" s="265" t="s">
        <v>2150</v>
      </c>
      <c r="F470" s="266" t="s">
        <v>2151</v>
      </c>
      <c r="G470" s="267" t="s">
        <v>267</v>
      </c>
      <c r="H470" s="268">
        <v>1</v>
      </c>
      <c r="I470" s="269"/>
      <c r="J470" s="270">
        <f>ROUND(I470*H470,2)</f>
        <v>0</v>
      </c>
      <c r="K470" s="266" t="s">
        <v>19</v>
      </c>
      <c r="L470" s="271"/>
      <c r="M470" s="272" t="s">
        <v>19</v>
      </c>
      <c r="N470" s="273" t="s">
        <v>44</v>
      </c>
      <c r="O470" s="83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AR470" s="223" t="s">
        <v>233</v>
      </c>
      <c r="AT470" s="223" t="s">
        <v>323</v>
      </c>
      <c r="AU470" s="223" t="s">
        <v>83</v>
      </c>
      <c r="AY470" s="17" t="s">
        <v>152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151</v>
      </c>
      <c r="BM470" s="223" t="s">
        <v>2152</v>
      </c>
    </row>
    <row r="471" s="1" customFormat="1" ht="36" customHeight="1">
      <c r="B471" s="38"/>
      <c r="C471" s="211" t="s">
        <v>2153</v>
      </c>
      <c r="D471" s="211" t="s">
        <v>155</v>
      </c>
      <c r="E471" s="212" t="s">
        <v>2154</v>
      </c>
      <c r="F471" s="213" t="s">
        <v>2155</v>
      </c>
      <c r="G471" s="214" t="s">
        <v>254</v>
      </c>
      <c r="H471" s="215">
        <v>20</v>
      </c>
      <c r="I471" s="216"/>
      <c r="J471" s="217">
        <f>ROUND(I471*H471,2)</f>
        <v>0</v>
      </c>
      <c r="K471" s="213" t="s">
        <v>1380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83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2156</v>
      </c>
    </row>
    <row r="472" s="1" customFormat="1" ht="36" customHeight="1">
      <c r="B472" s="38"/>
      <c r="C472" s="211" t="s">
        <v>2157</v>
      </c>
      <c r="D472" s="211" t="s">
        <v>155</v>
      </c>
      <c r="E472" s="212" t="s">
        <v>2158</v>
      </c>
      <c r="F472" s="213" t="s">
        <v>2159</v>
      </c>
      <c r="G472" s="214" t="s">
        <v>267</v>
      </c>
      <c r="H472" s="215">
        <v>1</v>
      </c>
      <c r="I472" s="216"/>
      <c r="J472" s="217">
        <f>ROUND(I472*H472,2)</f>
        <v>0</v>
      </c>
      <c r="K472" s="213" t="s">
        <v>1380</v>
      </c>
      <c r="L472" s="43"/>
      <c r="M472" s="225" t="s">
        <v>19</v>
      </c>
      <c r="N472" s="226" t="s">
        <v>44</v>
      </c>
      <c r="O472" s="83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AR472" s="223" t="s">
        <v>151</v>
      </c>
      <c r="AT472" s="223" t="s">
        <v>155</v>
      </c>
      <c r="AU472" s="223" t="s">
        <v>83</v>
      </c>
      <c r="AY472" s="17" t="s">
        <v>152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151</v>
      </c>
      <c r="BM472" s="223" t="s">
        <v>2160</v>
      </c>
    </row>
    <row r="473" s="1" customFormat="1" ht="16.5" customHeight="1">
      <c r="B473" s="38"/>
      <c r="C473" s="211" t="s">
        <v>2161</v>
      </c>
      <c r="D473" s="211" t="s">
        <v>155</v>
      </c>
      <c r="E473" s="212" t="s">
        <v>2162</v>
      </c>
      <c r="F473" s="213" t="s">
        <v>2163</v>
      </c>
      <c r="G473" s="214" t="s">
        <v>267</v>
      </c>
      <c r="H473" s="215">
        <v>2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151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151</v>
      </c>
      <c r="BM473" s="223" t="s">
        <v>2164</v>
      </c>
    </row>
    <row r="474" s="1" customFormat="1" ht="16.5" customHeight="1">
      <c r="B474" s="38"/>
      <c r="C474" s="211" t="s">
        <v>2165</v>
      </c>
      <c r="D474" s="211" t="s">
        <v>155</v>
      </c>
      <c r="E474" s="212" t="s">
        <v>2166</v>
      </c>
      <c r="F474" s="213" t="s">
        <v>2167</v>
      </c>
      <c r="G474" s="214" t="s">
        <v>267</v>
      </c>
      <c r="H474" s="215">
        <v>2</v>
      </c>
      <c r="I474" s="216"/>
      <c r="J474" s="217">
        <f>ROUND(I474*H474,2)</f>
        <v>0</v>
      </c>
      <c r="K474" s="213" t="s">
        <v>19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151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151</v>
      </c>
      <c r="BM474" s="223" t="s">
        <v>2168</v>
      </c>
    </row>
    <row r="475" s="1" customFormat="1" ht="24" customHeight="1">
      <c r="B475" s="38"/>
      <c r="C475" s="211" t="s">
        <v>1212</v>
      </c>
      <c r="D475" s="211" t="s">
        <v>155</v>
      </c>
      <c r="E475" s="212" t="s">
        <v>2169</v>
      </c>
      <c r="F475" s="213" t="s">
        <v>2170</v>
      </c>
      <c r="G475" s="214" t="s">
        <v>267</v>
      </c>
      <c r="H475" s="215">
        <v>2</v>
      </c>
      <c r="I475" s="216"/>
      <c r="J475" s="217">
        <f>ROUND(I475*H475,2)</f>
        <v>0</v>
      </c>
      <c r="K475" s="213" t="s">
        <v>19</v>
      </c>
      <c r="L475" s="43"/>
      <c r="M475" s="225" t="s">
        <v>19</v>
      </c>
      <c r="N475" s="226" t="s">
        <v>44</v>
      </c>
      <c r="O475" s="83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223" t="s">
        <v>151</v>
      </c>
      <c r="AT475" s="223" t="s">
        <v>155</v>
      </c>
      <c r="AU475" s="223" t="s">
        <v>83</v>
      </c>
      <c r="AY475" s="17" t="s">
        <v>152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151</v>
      </c>
      <c r="BM475" s="223" t="s">
        <v>2171</v>
      </c>
    </row>
    <row r="476" s="1" customFormat="1" ht="168" customHeight="1">
      <c r="B476" s="38"/>
      <c r="C476" s="211" t="s">
        <v>2172</v>
      </c>
      <c r="D476" s="211" t="s">
        <v>155</v>
      </c>
      <c r="E476" s="212" t="s">
        <v>2173</v>
      </c>
      <c r="F476" s="213" t="s">
        <v>2174</v>
      </c>
      <c r="G476" s="214" t="s">
        <v>267</v>
      </c>
      <c r="H476" s="215">
        <v>1</v>
      </c>
      <c r="I476" s="216"/>
      <c r="J476" s="217">
        <f>ROUND(I476*H476,2)</f>
        <v>0</v>
      </c>
      <c r="K476" s="213" t="s">
        <v>19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83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2175</v>
      </c>
    </row>
    <row r="477" s="1" customFormat="1" ht="16.5" customHeight="1">
      <c r="B477" s="38"/>
      <c r="C477" s="211" t="s">
        <v>2176</v>
      </c>
      <c r="D477" s="211" t="s">
        <v>155</v>
      </c>
      <c r="E477" s="212" t="s">
        <v>2177</v>
      </c>
      <c r="F477" s="213" t="s">
        <v>2178</v>
      </c>
      <c r="G477" s="214" t="s">
        <v>267</v>
      </c>
      <c r="H477" s="215">
        <v>2</v>
      </c>
      <c r="I477" s="216"/>
      <c r="J477" s="217">
        <f>ROUND(I477*H477,2)</f>
        <v>0</v>
      </c>
      <c r="K477" s="213" t="s">
        <v>19</v>
      </c>
      <c r="L477" s="43"/>
      <c r="M477" s="225" t="s">
        <v>19</v>
      </c>
      <c r="N477" s="226" t="s">
        <v>44</v>
      </c>
      <c r="O477" s="83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AR477" s="223" t="s">
        <v>643</v>
      </c>
      <c r="AT477" s="223" t="s">
        <v>155</v>
      </c>
      <c r="AU477" s="223" t="s">
        <v>83</v>
      </c>
      <c r="AY477" s="17" t="s">
        <v>152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81</v>
      </c>
      <c r="BK477" s="224">
        <f>ROUND(I477*H477,2)</f>
        <v>0</v>
      </c>
      <c r="BL477" s="17" t="s">
        <v>643</v>
      </c>
      <c r="BM477" s="223" t="s">
        <v>2179</v>
      </c>
    </row>
    <row r="478" s="1" customFormat="1" ht="16.5" customHeight="1">
      <c r="B478" s="38"/>
      <c r="C478" s="211" t="s">
        <v>2180</v>
      </c>
      <c r="D478" s="211" t="s">
        <v>155</v>
      </c>
      <c r="E478" s="212" t="s">
        <v>2181</v>
      </c>
      <c r="F478" s="213" t="s">
        <v>2182</v>
      </c>
      <c r="G478" s="214" t="s">
        <v>267</v>
      </c>
      <c r="H478" s="215">
        <v>2</v>
      </c>
      <c r="I478" s="216"/>
      <c r="J478" s="217">
        <f>ROUND(I478*H478,2)</f>
        <v>0</v>
      </c>
      <c r="K478" s="213" t="s">
        <v>19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643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643</v>
      </c>
      <c r="BM478" s="223" t="s">
        <v>2183</v>
      </c>
    </row>
    <row r="479" s="1" customFormat="1" ht="24" customHeight="1">
      <c r="B479" s="38"/>
      <c r="C479" s="211" t="s">
        <v>2184</v>
      </c>
      <c r="D479" s="211" t="s">
        <v>155</v>
      </c>
      <c r="E479" s="212" t="s">
        <v>2185</v>
      </c>
      <c r="F479" s="213" t="s">
        <v>2186</v>
      </c>
      <c r="G479" s="214" t="s">
        <v>1072</v>
      </c>
      <c r="H479" s="215">
        <v>35</v>
      </c>
      <c r="I479" s="216"/>
      <c r="J479" s="217">
        <f>ROUND(I479*H479,2)</f>
        <v>0</v>
      </c>
      <c r="K479" s="213" t="s">
        <v>19</v>
      </c>
      <c r="L479" s="43"/>
      <c r="M479" s="225" t="s">
        <v>19</v>
      </c>
      <c r="N479" s="226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643</v>
      </c>
      <c r="AT479" s="223" t="s">
        <v>155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643</v>
      </c>
      <c r="BM479" s="223" t="s">
        <v>2187</v>
      </c>
    </row>
    <row r="480" s="1" customFormat="1" ht="16.5" customHeight="1">
      <c r="B480" s="38"/>
      <c r="C480" s="211" t="s">
        <v>2188</v>
      </c>
      <c r="D480" s="211" t="s">
        <v>155</v>
      </c>
      <c r="E480" s="212" t="s">
        <v>2189</v>
      </c>
      <c r="F480" s="213" t="s">
        <v>2190</v>
      </c>
      <c r="G480" s="214" t="s">
        <v>267</v>
      </c>
      <c r="H480" s="215">
        <v>10</v>
      </c>
      <c r="I480" s="216"/>
      <c r="J480" s="217">
        <f>ROUND(I480*H480,2)</f>
        <v>0</v>
      </c>
      <c r="K480" s="213" t="s">
        <v>19</v>
      </c>
      <c r="L480" s="43"/>
      <c r="M480" s="225" t="s">
        <v>19</v>
      </c>
      <c r="N480" s="226" t="s">
        <v>44</v>
      </c>
      <c r="O480" s="83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223" t="s">
        <v>643</v>
      </c>
      <c r="AT480" s="223" t="s">
        <v>155</v>
      </c>
      <c r="AU480" s="223" t="s">
        <v>83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643</v>
      </c>
      <c r="BM480" s="223" t="s">
        <v>2191</v>
      </c>
    </row>
    <row r="481" s="1" customFormat="1" ht="16.5" customHeight="1">
      <c r="B481" s="38"/>
      <c r="C481" s="211" t="s">
        <v>2192</v>
      </c>
      <c r="D481" s="211" t="s">
        <v>155</v>
      </c>
      <c r="E481" s="212" t="s">
        <v>2193</v>
      </c>
      <c r="F481" s="213" t="s">
        <v>2194</v>
      </c>
      <c r="G481" s="214" t="s">
        <v>267</v>
      </c>
      <c r="H481" s="215">
        <v>10</v>
      </c>
      <c r="I481" s="216"/>
      <c r="J481" s="217">
        <f>ROUND(I481*H481,2)</f>
        <v>0</v>
      </c>
      <c r="K481" s="213" t="s">
        <v>19</v>
      </c>
      <c r="L481" s="43"/>
      <c r="M481" s="225" t="s">
        <v>19</v>
      </c>
      <c r="N481" s="226" t="s">
        <v>44</v>
      </c>
      <c r="O481" s="83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223" t="s">
        <v>643</v>
      </c>
      <c r="AT481" s="223" t="s">
        <v>155</v>
      </c>
      <c r="AU481" s="223" t="s">
        <v>83</v>
      </c>
      <c r="AY481" s="17" t="s">
        <v>152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643</v>
      </c>
      <c r="BM481" s="223" t="s">
        <v>2195</v>
      </c>
    </row>
    <row r="482" s="1" customFormat="1" ht="16.5" customHeight="1">
      <c r="B482" s="38"/>
      <c r="C482" s="211" t="s">
        <v>2196</v>
      </c>
      <c r="D482" s="211" t="s">
        <v>155</v>
      </c>
      <c r="E482" s="212" t="s">
        <v>2197</v>
      </c>
      <c r="F482" s="213" t="s">
        <v>2198</v>
      </c>
      <c r="G482" s="214" t="s">
        <v>267</v>
      </c>
      <c r="H482" s="215">
        <v>3</v>
      </c>
      <c r="I482" s="216"/>
      <c r="J482" s="217">
        <f>ROUND(I482*H482,2)</f>
        <v>0</v>
      </c>
      <c r="K482" s="213" t="s">
        <v>19</v>
      </c>
      <c r="L482" s="43"/>
      <c r="M482" s="225" t="s">
        <v>19</v>
      </c>
      <c r="N482" s="226" t="s">
        <v>44</v>
      </c>
      <c r="O482" s="83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AR482" s="223" t="s">
        <v>643</v>
      </c>
      <c r="AT482" s="223" t="s">
        <v>155</v>
      </c>
      <c r="AU482" s="223" t="s">
        <v>83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643</v>
      </c>
      <c r="BM482" s="223" t="s">
        <v>2199</v>
      </c>
    </row>
    <row r="483" s="1" customFormat="1" ht="16.5" customHeight="1">
      <c r="B483" s="38"/>
      <c r="C483" s="211" t="s">
        <v>2200</v>
      </c>
      <c r="D483" s="211" t="s">
        <v>155</v>
      </c>
      <c r="E483" s="212" t="s">
        <v>2201</v>
      </c>
      <c r="F483" s="213" t="s">
        <v>2202</v>
      </c>
      <c r="G483" s="214" t="s">
        <v>267</v>
      </c>
      <c r="H483" s="215">
        <v>2</v>
      </c>
      <c r="I483" s="216"/>
      <c r="J483" s="217">
        <f>ROUND(I483*H483,2)</f>
        <v>0</v>
      </c>
      <c r="K483" s="213" t="s">
        <v>19</v>
      </c>
      <c r="L483" s="43"/>
      <c r="M483" s="225" t="s">
        <v>19</v>
      </c>
      <c r="N483" s="226" t="s">
        <v>44</v>
      </c>
      <c r="O483" s="83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223" t="s">
        <v>643</v>
      </c>
      <c r="AT483" s="223" t="s">
        <v>155</v>
      </c>
      <c r="AU483" s="223" t="s">
        <v>83</v>
      </c>
      <c r="AY483" s="17" t="s">
        <v>152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643</v>
      </c>
      <c r="BM483" s="223" t="s">
        <v>2203</v>
      </c>
    </row>
    <row r="484" s="1" customFormat="1" ht="16.5" customHeight="1">
      <c r="B484" s="38"/>
      <c r="C484" s="211" t="s">
        <v>2204</v>
      </c>
      <c r="D484" s="211" t="s">
        <v>155</v>
      </c>
      <c r="E484" s="212" t="s">
        <v>2205</v>
      </c>
      <c r="F484" s="213" t="s">
        <v>2206</v>
      </c>
      <c r="G484" s="214" t="s">
        <v>267</v>
      </c>
      <c r="H484" s="215">
        <v>2</v>
      </c>
      <c r="I484" s="216"/>
      <c r="J484" s="217">
        <f>ROUND(I484*H484,2)</f>
        <v>0</v>
      </c>
      <c r="K484" s="213" t="s">
        <v>19</v>
      </c>
      <c r="L484" s="43"/>
      <c r="M484" s="225" t="s">
        <v>19</v>
      </c>
      <c r="N484" s="226" t="s">
        <v>44</v>
      </c>
      <c r="O484" s="83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AR484" s="223" t="s">
        <v>643</v>
      </c>
      <c r="AT484" s="223" t="s">
        <v>155</v>
      </c>
      <c r="AU484" s="223" t="s">
        <v>83</v>
      </c>
      <c r="AY484" s="17" t="s">
        <v>152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643</v>
      </c>
      <c r="BM484" s="223" t="s">
        <v>2207</v>
      </c>
    </row>
    <row r="485" s="1" customFormat="1" ht="24" customHeight="1">
      <c r="B485" s="38"/>
      <c r="C485" s="211" t="s">
        <v>2208</v>
      </c>
      <c r="D485" s="211" t="s">
        <v>155</v>
      </c>
      <c r="E485" s="212" t="s">
        <v>2209</v>
      </c>
      <c r="F485" s="213" t="s">
        <v>2210</v>
      </c>
      <c r="G485" s="214" t="s">
        <v>267</v>
      </c>
      <c r="H485" s="215">
        <v>2</v>
      </c>
      <c r="I485" s="216"/>
      <c r="J485" s="217">
        <f>ROUND(I485*H485,2)</f>
        <v>0</v>
      </c>
      <c r="K485" s="213" t="s">
        <v>19</v>
      </c>
      <c r="L485" s="43"/>
      <c r="M485" s="225" t="s">
        <v>19</v>
      </c>
      <c r="N485" s="226" t="s">
        <v>44</v>
      </c>
      <c r="O485" s="83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223" t="s">
        <v>643</v>
      </c>
      <c r="AT485" s="223" t="s">
        <v>155</v>
      </c>
      <c r="AU485" s="223" t="s">
        <v>83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643</v>
      </c>
      <c r="BM485" s="223" t="s">
        <v>2211</v>
      </c>
    </row>
    <row r="486" s="1" customFormat="1" ht="24" customHeight="1">
      <c r="B486" s="38"/>
      <c r="C486" s="211" t="s">
        <v>2212</v>
      </c>
      <c r="D486" s="211" t="s">
        <v>155</v>
      </c>
      <c r="E486" s="212" t="s">
        <v>2213</v>
      </c>
      <c r="F486" s="213" t="s">
        <v>2214</v>
      </c>
      <c r="G486" s="214" t="s">
        <v>267</v>
      </c>
      <c r="H486" s="215">
        <v>2</v>
      </c>
      <c r="I486" s="216"/>
      <c r="J486" s="217">
        <f>ROUND(I486*H486,2)</f>
        <v>0</v>
      </c>
      <c r="K486" s="213" t="s">
        <v>19</v>
      </c>
      <c r="L486" s="43"/>
      <c r="M486" s="225" t="s">
        <v>19</v>
      </c>
      <c r="N486" s="226" t="s">
        <v>44</v>
      </c>
      <c r="O486" s="83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AR486" s="223" t="s">
        <v>643</v>
      </c>
      <c r="AT486" s="223" t="s">
        <v>155</v>
      </c>
      <c r="AU486" s="223" t="s">
        <v>83</v>
      </c>
      <c r="AY486" s="17" t="s">
        <v>152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643</v>
      </c>
      <c r="BM486" s="223" t="s">
        <v>2215</v>
      </c>
    </row>
    <row r="487" s="1" customFormat="1" ht="16.5" customHeight="1">
      <c r="B487" s="38"/>
      <c r="C487" s="264" t="s">
        <v>2216</v>
      </c>
      <c r="D487" s="264" t="s">
        <v>323</v>
      </c>
      <c r="E487" s="265" t="s">
        <v>2217</v>
      </c>
      <c r="F487" s="266" t="s">
        <v>2218</v>
      </c>
      <c r="G487" s="267" t="s">
        <v>1540</v>
      </c>
      <c r="H487" s="268">
        <v>11</v>
      </c>
      <c r="I487" s="269"/>
      <c r="J487" s="270">
        <f>ROUND(I487*H487,2)</f>
        <v>0</v>
      </c>
      <c r="K487" s="266" t="s">
        <v>19</v>
      </c>
      <c r="L487" s="271"/>
      <c r="M487" s="272" t="s">
        <v>19</v>
      </c>
      <c r="N487" s="273" t="s">
        <v>44</v>
      </c>
      <c r="O487" s="83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223" t="s">
        <v>405</v>
      </c>
      <c r="AT487" s="223" t="s">
        <v>323</v>
      </c>
      <c r="AU487" s="223" t="s">
        <v>83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2219</v>
      </c>
    </row>
    <row r="488" s="1" customFormat="1" ht="16.5" customHeight="1">
      <c r="B488" s="38"/>
      <c r="C488" s="264" t="s">
        <v>2220</v>
      </c>
      <c r="D488" s="264" t="s">
        <v>323</v>
      </c>
      <c r="E488" s="265" t="s">
        <v>2221</v>
      </c>
      <c r="F488" s="266" t="s">
        <v>2222</v>
      </c>
      <c r="G488" s="267" t="s">
        <v>254</v>
      </c>
      <c r="H488" s="268">
        <v>29</v>
      </c>
      <c r="I488" s="269"/>
      <c r="J488" s="270">
        <f>ROUND(I488*H488,2)</f>
        <v>0</v>
      </c>
      <c r="K488" s="266" t="s">
        <v>19</v>
      </c>
      <c r="L488" s="271"/>
      <c r="M488" s="272" t="s">
        <v>19</v>
      </c>
      <c r="N488" s="273" t="s">
        <v>44</v>
      </c>
      <c r="O488" s="83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AR488" s="223" t="s">
        <v>405</v>
      </c>
      <c r="AT488" s="223" t="s">
        <v>323</v>
      </c>
      <c r="AU488" s="223" t="s">
        <v>83</v>
      </c>
      <c r="AY488" s="17" t="s">
        <v>152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285</v>
      </c>
      <c r="BM488" s="223" t="s">
        <v>2223</v>
      </c>
    </row>
    <row r="489" s="1" customFormat="1" ht="16.5" customHeight="1">
      <c r="B489" s="38"/>
      <c r="C489" s="264" t="s">
        <v>2224</v>
      </c>
      <c r="D489" s="264" t="s">
        <v>323</v>
      </c>
      <c r="E489" s="265" t="s">
        <v>2225</v>
      </c>
      <c r="F489" s="266" t="s">
        <v>2226</v>
      </c>
      <c r="G489" s="267" t="s">
        <v>254</v>
      </c>
      <c r="H489" s="268">
        <v>34</v>
      </c>
      <c r="I489" s="269"/>
      <c r="J489" s="270">
        <f>ROUND(I489*H489,2)</f>
        <v>0</v>
      </c>
      <c r="K489" s="266" t="s">
        <v>19</v>
      </c>
      <c r="L489" s="271"/>
      <c r="M489" s="272" t="s">
        <v>19</v>
      </c>
      <c r="N489" s="273" t="s">
        <v>44</v>
      </c>
      <c r="O489" s="83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223" t="s">
        <v>405</v>
      </c>
      <c r="AT489" s="223" t="s">
        <v>323</v>
      </c>
      <c r="AU489" s="223" t="s">
        <v>83</v>
      </c>
      <c r="AY489" s="17" t="s">
        <v>152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81</v>
      </c>
      <c r="BK489" s="224">
        <f>ROUND(I489*H489,2)</f>
        <v>0</v>
      </c>
      <c r="BL489" s="17" t="s">
        <v>285</v>
      </c>
      <c r="BM489" s="223" t="s">
        <v>2227</v>
      </c>
    </row>
    <row r="490" s="1" customFormat="1" ht="16.5" customHeight="1">
      <c r="B490" s="38"/>
      <c r="C490" s="264" t="s">
        <v>2228</v>
      </c>
      <c r="D490" s="264" t="s">
        <v>323</v>
      </c>
      <c r="E490" s="265" t="s">
        <v>2229</v>
      </c>
      <c r="F490" s="266" t="s">
        <v>2230</v>
      </c>
      <c r="G490" s="267" t="s">
        <v>1540</v>
      </c>
      <c r="H490" s="268">
        <v>1</v>
      </c>
      <c r="I490" s="269"/>
      <c r="J490" s="270">
        <f>ROUND(I490*H490,2)</f>
        <v>0</v>
      </c>
      <c r="K490" s="266" t="s">
        <v>19</v>
      </c>
      <c r="L490" s="271"/>
      <c r="M490" s="272" t="s">
        <v>19</v>
      </c>
      <c r="N490" s="273" t="s">
        <v>44</v>
      </c>
      <c r="O490" s="83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223" t="s">
        <v>405</v>
      </c>
      <c r="AT490" s="223" t="s">
        <v>323</v>
      </c>
      <c r="AU490" s="223" t="s">
        <v>83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285</v>
      </c>
      <c r="BM490" s="223" t="s">
        <v>2231</v>
      </c>
    </row>
    <row r="491" s="1" customFormat="1" ht="16.5" customHeight="1">
      <c r="B491" s="38"/>
      <c r="C491" s="264" t="s">
        <v>2232</v>
      </c>
      <c r="D491" s="264" t="s">
        <v>323</v>
      </c>
      <c r="E491" s="265" t="s">
        <v>2233</v>
      </c>
      <c r="F491" s="266" t="s">
        <v>2234</v>
      </c>
      <c r="G491" s="267" t="s">
        <v>1540</v>
      </c>
      <c r="H491" s="268">
        <v>2</v>
      </c>
      <c r="I491" s="269"/>
      <c r="J491" s="270">
        <f>ROUND(I491*H491,2)</f>
        <v>0</v>
      </c>
      <c r="K491" s="266" t="s">
        <v>19</v>
      </c>
      <c r="L491" s="271"/>
      <c r="M491" s="272" t="s">
        <v>19</v>
      </c>
      <c r="N491" s="273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405</v>
      </c>
      <c r="AT491" s="223" t="s">
        <v>323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285</v>
      </c>
      <c r="BM491" s="223" t="s">
        <v>2235</v>
      </c>
    </row>
    <row r="492" s="1" customFormat="1" ht="16.5" customHeight="1">
      <c r="B492" s="38"/>
      <c r="C492" s="264" t="s">
        <v>2236</v>
      </c>
      <c r="D492" s="264" t="s">
        <v>323</v>
      </c>
      <c r="E492" s="265" t="s">
        <v>2237</v>
      </c>
      <c r="F492" s="266" t="s">
        <v>2238</v>
      </c>
      <c r="G492" s="267" t="s">
        <v>1540</v>
      </c>
      <c r="H492" s="268">
        <v>13</v>
      </c>
      <c r="I492" s="269"/>
      <c r="J492" s="270">
        <f>ROUND(I492*H492,2)</f>
        <v>0</v>
      </c>
      <c r="K492" s="266" t="s">
        <v>19</v>
      </c>
      <c r="L492" s="271"/>
      <c r="M492" s="272" t="s">
        <v>19</v>
      </c>
      <c r="N492" s="273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405</v>
      </c>
      <c r="AT492" s="223" t="s">
        <v>323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285</v>
      </c>
      <c r="BM492" s="223" t="s">
        <v>2239</v>
      </c>
    </row>
    <row r="493" s="13" customFormat="1">
      <c r="B493" s="242"/>
      <c r="C493" s="243"/>
      <c r="D493" s="229" t="s">
        <v>182</v>
      </c>
      <c r="E493" s="244" t="s">
        <v>19</v>
      </c>
      <c r="F493" s="245" t="s">
        <v>269</v>
      </c>
      <c r="G493" s="243"/>
      <c r="H493" s="246">
        <v>13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AT493" s="252" t="s">
        <v>182</v>
      </c>
      <c r="AU493" s="252" t="s">
        <v>83</v>
      </c>
      <c r="AV493" s="13" t="s">
        <v>83</v>
      </c>
      <c r="AW493" s="13" t="s">
        <v>35</v>
      </c>
      <c r="AX493" s="13" t="s">
        <v>81</v>
      </c>
      <c r="AY493" s="252" t="s">
        <v>152</v>
      </c>
    </row>
    <row r="494" s="1" customFormat="1" ht="16.5" customHeight="1">
      <c r="B494" s="38"/>
      <c r="C494" s="264" t="s">
        <v>2240</v>
      </c>
      <c r="D494" s="264" t="s">
        <v>323</v>
      </c>
      <c r="E494" s="265" t="s">
        <v>2241</v>
      </c>
      <c r="F494" s="266" t="s">
        <v>2242</v>
      </c>
      <c r="G494" s="267" t="s">
        <v>1540</v>
      </c>
      <c r="H494" s="268">
        <v>9</v>
      </c>
      <c r="I494" s="269"/>
      <c r="J494" s="270">
        <f>ROUND(I494*H494,2)</f>
        <v>0</v>
      </c>
      <c r="K494" s="266" t="s">
        <v>19</v>
      </c>
      <c r="L494" s="271"/>
      <c r="M494" s="272" t="s">
        <v>19</v>
      </c>
      <c r="N494" s="273" t="s">
        <v>44</v>
      </c>
      <c r="O494" s="83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AR494" s="223" t="s">
        <v>405</v>
      </c>
      <c r="AT494" s="223" t="s">
        <v>323</v>
      </c>
      <c r="AU494" s="223" t="s">
        <v>83</v>
      </c>
      <c r="AY494" s="17" t="s">
        <v>152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285</v>
      </c>
      <c r="BM494" s="223" t="s">
        <v>2243</v>
      </c>
    </row>
    <row r="495" s="13" customFormat="1">
      <c r="B495" s="242"/>
      <c r="C495" s="243"/>
      <c r="D495" s="229" t="s">
        <v>182</v>
      </c>
      <c r="E495" s="244" t="s">
        <v>19</v>
      </c>
      <c r="F495" s="245" t="s">
        <v>240</v>
      </c>
      <c r="G495" s="243"/>
      <c r="H495" s="246">
        <v>9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AT495" s="252" t="s">
        <v>182</v>
      </c>
      <c r="AU495" s="252" t="s">
        <v>83</v>
      </c>
      <c r="AV495" s="13" t="s">
        <v>83</v>
      </c>
      <c r="AW495" s="13" t="s">
        <v>35</v>
      </c>
      <c r="AX495" s="13" t="s">
        <v>81</v>
      </c>
      <c r="AY495" s="252" t="s">
        <v>152</v>
      </c>
    </row>
    <row r="496" s="1" customFormat="1" ht="16.5" customHeight="1">
      <c r="B496" s="38"/>
      <c r="C496" s="264" t="s">
        <v>2244</v>
      </c>
      <c r="D496" s="264" t="s">
        <v>323</v>
      </c>
      <c r="E496" s="265" t="s">
        <v>2245</v>
      </c>
      <c r="F496" s="266" t="s">
        <v>2246</v>
      </c>
      <c r="G496" s="267" t="s">
        <v>254</v>
      </c>
      <c r="H496" s="268">
        <v>58</v>
      </c>
      <c r="I496" s="269"/>
      <c r="J496" s="270">
        <f>ROUND(I496*H496,2)</f>
        <v>0</v>
      </c>
      <c r="K496" s="266" t="s">
        <v>19</v>
      </c>
      <c r="L496" s="271"/>
      <c r="M496" s="272" t="s">
        <v>19</v>
      </c>
      <c r="N496" s="273" t="s">
        <v>44</v>
      </c>
      <c r="O496" s="83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AR496" s="223" t="s">
        <v>405</v>
      </c>
      <c r="AT496" s="223" t="s">
        <v>323</v>
      </c>
      <c r="AU496" s="223" t="s">
        <v>83</v>
      </c>
      <c r="AY496" s="17" t="s">
        <v>152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285</v>
      </c>
      <c r="BM496" s="223" t="s">
        <v>2247</v>
      </c>
    </row>
    <row r="497" s="1" customFormat="1" ht="16.5" customHeight="1">
      <c r="B497" s="38"/>
      <c r="C497" s="264" t="s">
        <v>2248</v>
      </c>
      <c r="D497" s="264" t="s">
        <v>323</v>
      </c>
      <c r="E497" s="265" t="s">
        <v>2249</v>
      </c>
      <c r="F497" s="266" t="s">
        <v>2250</v>
      </c>
      <c r="G497" s="267" t="s">
        <v>254</v>
      </c>
      <c r="H497" s="268">
        <v>20</v>
      </c>
      <c r="I497" s="269"/>
      <c r="J497" s="270">
        <f>ROUND(I497*H497,2)</f>
        <v>0</v>
      </c>
      <c r="K497" s="266" t="s">
        <v>19</v>
      </c>
      <c r="L497" s="271"/>
      <c r="M497" s="272" t="s">
        <v>19</v>
      </c>
      <c r="N497" s="273" t="s">
        <v>44</v>
      </c>
      <c r="O497" s="83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223" t="s">
        <v>405</v>
      </c>
      <c r="AT497" s="223" t="s">
        <v>323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285</v>
      </c>
      <c r="BM497" s="223" t="s">
        <v>2251</v>
      </c>
    </row>
    <row r="498" s="1" customFormat="1" ht="16.5" customHeight="1">
      <c r="B498" s="38"/>
      <c r="C498" s="264" t="s">
        <v>2252</v>
      </c>
      <c r="D498" s="264" t="s">
        <v>323</v>
      </c>
      <c r="E498" s="265" t="s">
        <v>2253</v>
      </c>
      <c r="F498" s="266" t="s">
        <v>2254</v>
      </c>
      <c r="G498" s="267" t="s">
        <v>254</v>
      </c>
      <c r="H498" s="268">
        <v>60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405</v>
      </c>
      <c r="AT498" s="223" t="s">
        <v>323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285</v>
      </c>
      <c r="BM498" s="223" t="s">
        <v>2255</v>
      </c>
    </row>
    <row r="499" s="1" customFormat="1" ht="16.5" customHeight="1">
      <c r="B499" s="38"/>
      <c r="C499" s="264" t="s">
        <v>2256</v>
      </c>
      <c r="D499" s="264" t="s">
        <v>323</v>
      </c>
      <c r="E499" s="265" t="s">
        <v>2257</v>
      </c>
      <c r="F499" s="266" t="s">
        <v>2258</v>
      </c>
      <c r="G499" s="267" t="s">
        <v>1072</v>
      </c>
      <c r="H499" s="268">
        <v>10</v>
      </c>
      <c r="I499" s="269"/>
      <c r="J499" s="270">
        <f>ROUND(I499*H499,2)</f>
        <v>0</v>
      </c>
      <c r="K499" s="266" t="s">
        <v>19</v>
      </c>
      <c r="L499" s="271"/>
      <c r="M499" s="272" t="s">
        <v>19</v>
      </c>
      <c r="N499" s="273" t="s">
        <v>44</v>
      </c>
      <c r="O499" s="83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AR499" s="223" t="s">
        <v>405</v>
      </c>
      <c r="AT499" s="223" t="s">
        <v>323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285</v>
      </c>
      <c r="BM499" s="223" t="s">
        <v>2259</v>
      </c>
    </row>
    <row r="500" s="1" customFormat="1" ht="16.5" customHeight="1">
      <c r="B500" s="38"/>
      <c r="C500" s="264" t="s">
        <v>2260</v>
      </c>
      <c r="D500" s="264" t="s">
        <v>323</v>
      </c>
      <c r="E500" s="265" t="s">
        <v>2261</v>
      </c>
      <c r="F500" s="266" t="s">
        <v>2262</v>
      </c>
      <c r="G500" s="267" t="s">
        <v>1540</v>
      </c>
      <c r="H500" s="268">
        <v>14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405</v>
      </c>
      <c r="AT500" s="223" t="s">
        <v>323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285</v>
      </c>
      <c r="BM500" s="223" t="s">
        <v>2263</v>
      </c>
    </row>
    <row r="501" s="1" customFormat="1" ht="24" customHeight="1">
      <c r="B501" s="38"/>
      <c r="C501" s="264" t="s">
        <v>2264</v>
      </c>
      <c r="D501" s="264" t="s">
        <v>323</v>
      </c>
      <c r="E501" s="265" t="s">
        <v>2265</v>
      </c>
      <c r="F501" s="266" t="s">
        <v>2266</v>
      </c>
      <c r="G501" s="267" t="s">
        <v>1540</v>
      </c>
      <c r="H501" s="268">
        <v>8</v>
      </c>
      <c r="I501" s="269"/>
      <c r="J501" s="270">
        <f>ROUND(I501*H501,2)</f>
        <v>0</v>
      </c>
      <c r="K501" s="266" t="s">
        <v>19</v>
      </c>
      <c r="L501" s="271"/>
      <c r="M501" s="272" t="s">
        <v>19</v>
      </c>
      <c r="N501" s="273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405</v>
      </c>
      <c r="AT501" s="223" t="s">
        <v>323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285</v>
      </c>
      <c r="BM501" s="223" t="s">
        <v>2267</v>
      </c>
    </row>
    <row r="502" s="1" customFormat="1" ht="24" customHeight="1">
      <c r="B502" s="38"/>
      <c r="C502" s="264" t="s">
        <v>2268</v>
      </c>
      <c r="D502" s="264" t="s">
        <v>323</v>
      </c>
      <c r="E502" s="265" t="s">
        <v>2269</v>
      </c>
      <c r="F502" s="266" t="s">
        <v>2270</v>
      </c>
      <c r="G502" s="267" t="s">
        <v>1540</v>
      </c>
      <c r="H502" s="268">
        <v>11</v>
      </c>
      <c r="I502" s="269"/>
      <c r="J502" s="270">
        <f>ROUND(I502*H502,2)</f>
        <v>0</v>
      </c>
      <c r="K502" s="266" t="s">
        <v>19</v>
      </c>
      <c r="L502" s="271"/>
      <c r="M502" s="272" t="s">
        <v>19</v>
      </c>
      <c r="N502" s="273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405</v>
      </c>
      <c r="AT502" s="223" t="s">
        <v>323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285</v>
      </c>
      <c r="BM502" s="223" t="s">
        <v>2271</v>
      </c>
    </row>
    <row r="503" s="1" customFormat="1" ht="24" customHeight="1">
      <c r="B503" s="38"/>
      <c r="C503" s="264" t="s">
        <v>2272</v>
      </c>
      <c r="D503" s="264" t="s">
        <v>323</v>
      </c>
      <c r="E503" s="265" t="s">
        <v>2273</v>
      </c>
      <c r="F503" s="266" t="s">
        <v>2274</v>
      </c>
      <c r="G503" s="267" t="s">
        <v>1540</v>
      </c>
      <c r="H503" s="268">
        <v>2</v>
      </c>
      <c r="I503" s="269"/>
      <c r="J503" s="270">
        <f>ROUND(I503*H503,2)</f>
        <v>0</v>
      </c>
      <c r="K503" s="266" t="s">
        <v>19</v>
      </c>
      <c r="L503" s="271"/>
      <c r="M503" s="272" t="s">
        <v>19</v>
      </c>
      <c r="N503" s="273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405</v>
      </c>
      <c r="AT503" s="223" t="s">
        <v>323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285</v>
      </c>
      <c r="BM503" s="223" t="s">
        <v>2275</v>
      </c>
    </row>
    <row r="504" s="1" customFormat="1" ht="16.5" customHeight="1">
      <c r="B504" s="38"/>
      <c r="C504" s="264" t="s">
        <v>2276</v>
      </c>
      <c r="D504" s="264" t="s">
        <v>323</v>
      </c>
      <c r="E504" s="265" t="s">
        <v>2277</v>
      </c>
      <c r="F504" s="266" t="s">
        <v>2278</v>
      </c>
      <c r="G504" s="267" t="s">
        <v>1540</v>
      </c>
      <c r="H504" s="268">
        <v>5</v>
      </c>
      <c r="I504" s="269"/>
      <c r="J504" s="270">
        <f>ROUND(I504*H504,2)</f>
        <v>0</v>
      </c>
      <c r="K504" s="266" t="s">
        <v>19</v>
      </c>
      <c r="L504" s="271"/>
      <c r="M504" s="272" t="s">
        <v>19</v>
      </c>
      <c r="N504" s="273" t="s">
        <v>44</v>
      </c>
      <c r="O504" s="83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AR504" s="223" t="s">
        <v>405</v>
      </c>
      <c r="AT504" s="223" t="s">
        <v>323</v>
      </c>
      <c r="AU504" s="223" t="s">
        <v>83</v>
      </c>
      <c r="AY504" s="17" t="s">
        <v>152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285</v>
      </c>
      <c r="BM504" s="223" t="s">
        <v>2279</v>
      </c>
    </row>
    <row r="505" s="13" customFormat="1">
      <c r="B505" s="242"/>
      <c r="C505" s="243"/>
      <c r="D505" s="229" t="s">
        <v>182</v>
      </c>
      <c r="E505" s="244" t="s">
        <v>19</v>
      </c>
      <c r="F505" s="245" t="s">
        <v>215</v>
      </c>
      <c r="G505" s="243"/>
      <c r="H505" s="246">
        <v>5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182</v>
      </c>
      <c r="AU505" s="252" t="s">
        <v>83</v>
      </c>
      <c r="AV505" s="13" t="s">
        <v>83</v>
      </c>
      <c r="AW505" s="13" t="s">
        <v>35</v>
      </c>
      <c r="AX505" s="13" t="s">
        <v>81</v>
      </c>
      <c r="AY505" s="252" t="s">
        <v>152</v>
      </c>
    </row>
    <row r="506" s="1" customFormat="1" ht="16.5" customHeight="1">
      <c r="B506" s="38"/>
      <c r="C506" s="264" t="s">
        <v>2280</v>
      </c>
      <c r="D506" s="264" t="s">
        <v>323</v>
      </c>
      <c r="E506" s="265" t="s">
        <v>2281</v>
      </c>
      <c r="F506" s="266" t="s">
        <v>2282</v>
      </c>
      <c r="G506" s="267" t="s">
        <v>1540</v>
      </c>
      <c r="H506" s="268">
        <v>15</v>
      </c>
      <c r="I506" s="269"/>
      <c r="J506" s="270">
        <f>ROUND(I506*H506,2)</f>
        <v>0</v>
      </c>
      <c r="K506" s="266" t="s">
        <v>19</v>
      </c>
      <c r="L506" s="271"/>
      <c r="M506" s="272" t="s">
        <v>19</v>
      </c>
      <c r="N506" s="273" t="s">
        <v>44</v>
      </c>
      <c r="O506" s="83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223" t="s">
        <v>405</v>
      </c>
      <c r="AT506" s="223" t="s">
        <v>323</v>
      </c>
      <c r="AU506" s="223" t="s">
        <v>83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285</v>
      </c>
      <c r="BM506" s="223" t="s">
        <v>2283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</v>
      </c>
      <c r="G507" s="243"/>
      <c r="H507" s="246">
        <v>15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83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16.5" customHeight="1">
      <c r="B508" s="38"/>
      <c r="C508" s="264" t="s">
        <v>2284</v>
      </c>
      <c r="D508" s="264" t="s">
        <v>323</v>
      </c>
      <c r="E508" s="265" t="s">
        <v>2285</v>
      </c>
      <c r="F508" s="266" t="s">
        <v>2286</v>
      </c>
      <c r="G508" s="267" t="s">
        <v>1540</v>
      </c>
      <c r="H508" s="268">
        <v>22</v>
      </c>
      <c r="I508" s="269"/>
      <c r="J508" s="270">
        <f>ROUND(I508*H508,2)</f>
        <v>0</v>
      </c>
      <c r="K508" s="266" t="s">
        <v>19</v>
      </c>
      <c r="L508" s="271"/>
      <c r="M508" s="272" t="s">
        <v>19</v>
      </c>
      <c r="N508" s="273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405</v>
      </c>
      <c r="AT508" s="223" t="s">
        <v>323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285</v>
      </c>
      <c r="BM508" s="223" t="s">
        <v>2287</v>
      </c>
    </row>
    <row r="509" s="1" customFormat="1" ht="16.5" customHeight="1">
      <c r="B509" s="38"/>
      <c r="C509" s="264" t="s">
        <v>901</v>
      </c>
      <c r="D509" s="264" t="s">
        <v>323</v>
      </c>
      <c r="E509" s="265" t="s">
        <v>2288</v>
      </c>
      <c r="F509" s="266" t="s">
        <v>2289</v>
      </c>
      <c r="G509" s="267" t="s">
        <v>1540</v>
      </c>
      <c r="H509" s="268">
        <v>350</v>
      </c>
      <c r="I509" s="269"/>
      <c r="J509" s="270">
        <f>ROUND(I509*H509,2)</f>
        <v>0</v>
      </c>
      <c r="K509" s="266" t="s">
        <v>19</v>
      </c>
      <c r="L509" s="271"/>
      <c r="M509" s="272" t="s">
        <v>19</v>
      </c>
      <c r="N509" s="273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405</v>
      </c>
      <c r="AT509" s="223" t="s">
        <v>323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285</v>
      </c>
      <c r="BM509" s="223" t="s">
        <v>2290</v>
      </c>
    </row>
    <row r="510" s="1" customFormat="1" ht="24" customHeight="1">
      <c r="B510" s="38"/>
      <c r="C510" s="264" t="s">
        <v>2291</v>
      </c>
      <c r="D510" s="264" t="s">
        <v>323</v>
      </c>
      <c r="E510" s="265" t="s">
        <v>2292</v>
      </c>
      <c r="F510" s="266" t="s">
        <v>2293</v>
      </c>
      <c r="G510" s="267" t="s">
        <v>1540</v>
      </c>
      <c r="H510" s="268">
        <v>1</v>
      </c>
      <c r="I510" s="269"/>
      <c r="J510" s="270">
        <f>ROUND(I510*H510,2)</f>
        <v>0</v>
      </c>
      <c r="K510" s="266" t="s">
        <v>19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223" t="s">
        <v>405</v>
      </c>
      <c r="AT510" s="223" t="s">
        <v>323</v>
      </c>
      <c r="AU510" s="223" t="s">
        <v>83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285</v>
      </c>
      <c r="BM510" s="223" t="s">
        <v>2294</v>
      </c>
    </row>
    <row r="511" s="1" customFormat="1" ht="16.5" customHeight="1">
      <c r="B511" s="38"/>
      <c r="C511" s="264" t="s">
        <v>2295</v>
      </c>
      <c r="D511" s="264" t="s">
        <v>323</v>
      </c>
      <c r="E511" s="265" t="s">
        <v>2296</v>
      </c>
      <c r="F511" s="266" t="s">
        <v>2297</v>
      </c>
      <c r="G511" s="267" t="s">
        <v>1540</v>
      </c>
      <c r="H511" s="268">
        <v>1</v>
      </c>
      <c r="I511" s="269"/>
      <c r="J511" s="270">
        <f>ROUND(I511*H511,2)</f>
        <v>0</v>
      </c>
      <c r="K511" s="266" t="s">
        <v>19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223" t="s">
        <v>405</v>
      </c>
      <c r="AT511" s="223" t="s">
        <v>323</v>
      </c>
      <c r="AU511" s="223" t="s">
        <v>83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285</v>
      </c>
      <c r="BM511" s="223" t="s">
        <v>2298</v>
      </c>
    </row>
    <row r="512" s="1" customFormat="1" ht="16.5" customHeight="1">
      <c r="B512" s="38"/>
      <c r="C512" s="264" t="s">
        <v>2299</v>
      </c>
      <c r="D512" s="264" t="s">
        <v>323</v>
      </c>
      <c r="E512" s="265" t="s">
        <v>2300</v>
      </c>
      <c r="F512" s="266" t="s">
        <v>2301</v>
      </c>
      <c r="G512" s="267" t="s">
        <v>1540</v>
      </c>
      <c r="H512" s="268">
        <v>1</v>
      </c>
      <c r="I512" s="269"/>
      <c r="J512" s="270">
        <f>ROUND(I512*H512,2)</f>
        <v>0</v>
      </c>
      <c r="K512" s="266" t="s">
        <v>19</v>
      </c>
      <c r="L512" s="271"/>
      <c r="M512" s="272" t="s">
        <v>19</v>
      </c>
      <c r="N512" s="273" t="s">
        <v>44</v>
      </c>
      <c r="O512" s="83"/>
      <c r="P512" s="227">
        <f>O512*H512</f>
        <v>0</v>
      </c>
      <c r="Q512" s="227">
        <v>0</v>
      </c>
      <c r="R512" s="227">
        <f>Q512*H512</f>
        <v>0</v>
      </c>
      <c r="S512" s="227">
        <v>0</v>
      </c>
      <c r="T512" s="228">
        <f>S512*H512</f>
        <v>0</v>
      </c>
      <c r="AR512" s="223" t="s">
        <v>405</v>
      </c>
      <c r="AT512" s="223" t="s">
        <v>323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285</v>
      </c>
      <c r="BM512" s="223" t="s">
        <v>2302</v>
      </c>
    </row>
    <row r="513" s="1" customFormat="1" ht="16.5" customHeight="1">
      <c r="B513" s="38"/>
      <c r="C513" s="264" t="s">
        <v>2303</v>
      </c>
      <c r="D513" s="264" t="s">
        <v>323</v>
      </c>
      <c r="E513" s="265" t="s">
        <v>2304</v>
      </c>
      <c r="F513" s="266" t="s">
        <v>2305</v>
      </c>
      <c r="G513" s="267" t="s">
        <v>1661</v>
      </c>
      <c r="H513" s="268">
        <v>4</v>
      </c>
      <c r="I513" s="269"/>
      <c r="J513" s="270">
        <f>ROUND(I513*H513,2)</f>
        <v>0</v>
      </c>
      <c r="K513" s="266" t="s">
        <v>19</v>
      </c>
      <c r="L513" s="271"/>
      <c r="M513" s="272" t="s">
        <v>19</v>
      </c>
      <c r="N513" s="273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405</v>
      </c>
      <c r="AT513" s="223" t="s">
        <v>323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285</v>
      </c>
      <c r="BM513" s="223" t="s">
        <v>2306</v>
      </c>
    </row>
    <row r="514" s="1" customFormat="1" ht="16.5" customHeight="1">
      <c r="B514" s="38"/>
      <c r="C514" s="264" t="s">
        <v>2307</v>
      </c>
      <c r="D514" s="264" t="s">
        <v>323</v>
      </c>
      <c r="E514" s="265" t="s">
        <v>2308</v>
      </c>
      <c r="F514" s="266" t="s">
        <v>2309</v>
      </c>
      <c r="G514" s="267" t="s">
        <v>1540</v>
      </c>
      <c r="H514" s="268">
        <v>17</v>
      </c>
      <c r="I514" s="269"/>
      <c r="J514" s="270">
        <f>ROUND(I514*H514,2)</f>
        <v>0</v>
      </c>
      <c r="K514" s="266" t="s">
        <v>19</v>
      </c>
      <c r="L514" s="271"/>
      <c r="M514" s="272" t="s">
        <v>19</v>
      </c>
      <c r="N514" s="273" t="s">
        <v>44</v>
      </c>
      <c r="O514" s="83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AR514" s="223" t="s">
        <v>405</v>
      </c>
      <c r="AT514" s="223" t="s">
        <v>323</v>
      </c>
      <c r="AU514" s="223" t="s">
        <v>83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285</v>
      </c>
      <c r="BM514" s="223" t="s">
        <v>2310</v>
      </c>
    </row>
    <row r="515" s="13" customFormat="1">
      <c r="B515" s="242"/>
      <c r="C515" s="243"/>
      <c r="D515" s="229" t="s">
        <v>182</v>
      </c>
      <c r="E515" s="244" t="s">
        <v>19</v>
      </c>
      <c r="F515" s="245" t="s">
        <v>290</v>
      </c>
      <c r="G515" s="243"/>
      <c r="H515" s="246">
        <v>17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AT515" s="252" t="s">
        <v>182</v>
      </c>
      <c r="AU515" s="252" t="s">
        <v>83</v>
      </c>
      <c r="AV515" s="13" t="s">
        <v>83</v>
      </c>
      <c r="AW515" s="13" t="s">
        <v>35</v>
      </c>
      <c r="AX515" s="13" t="s">
        <v>81</v>
      </c>
      <c r="AY515" s="252" t="s">
        <v>152</v>
      </c>
    </row>
    <row r="516" s="11" customFormat="1" ht="25.92" customHeight="1">
      <c r="B516" s="195"/>
      <c r="C516" s="196"/>
      <c r="D516" s="197" t="s">
        <v>72</v>
      </c>
      <c r="E516" s="198" t="s">
        <v>1520</v>
      </c>
      <c r="F516" s="198" t="s">
        <v>1521</v>
      </c>
      <c r="G516" s="196"/>
      <c r="H516" s="196"/>
      <c r="I516" s="199"/>
      <c r="J516" s="200">
        <f>BK516</f>
        <v>0</v>
      </c>
      <c r="K516" s="196"/>
      <c r="L516" s="201"/>
      <c r="M516" s="202"/>
      <c r="N516" s="203"/>
      <c r="O516" s="203"/>
      <c r="P516" s="204">
        <f>P517+P538+P556+P568+P595+P610+P627+P634+P644+P651+P658+P669+P703+P714+P744+P751</f>
        <v>0</v>
      </c>
      <c r="Q516" s="203"/>
      <c r="R516" s="204">
        <f>R517+R538+R556+R568+R595+R610+R627+R634+R644+R651+R658+R669+R703+R714+R744+R751</f>
        <v>16.154331430000003</v>
      </c>
      <c r="S516" s="203"/>
      <c r="T516" s="205">
        <f>T517+T538+T556+T568+T595+T610+T627+T634+T644+T651+T658+T669+T703+T714+T744+T751</f>
        <v>17.593065000000003</v>
      </c>
      <c r="AR516" s="206" t="s">
        <v>83</v>
      </c>
      <c r="AT516" s="207" t="s">
        <v>72</v>
      </c>
      <c r="AU516" s="207" t="s">
        <v>73</v>
      </c>
      <c r="AY516" s="206" t="s">
        <v>152</v>
      </c>
      <c r="BK516" s="208">
        <f>BK517+BK538+BK556+BK568+BK595+BK610+BK627+BK634+BK644+BK651+BK658+BK669+BK703+BK714+BK744+BK751</f>
        <v>0</v>
      </c>
    </row>
    <row r="517" s="11" customFormat="1" ht="22.8" customHeight="1">
      <c r="B517" s="195"/>
      <c r="C517" s="196"/>
      <c r="D517" s="197" t="s">
        <v>72</v>
      </c>
      <c r="E517" s="209" t="s">
        <v>2311</v>
      </c>
      <c r="F517" s="209" t="s">
        <v>2312</v>
      </c>
      <c r="G517" s="196"/>
      <c r="H517" s="196"/>
      <c r="I517" s="199"/>
      <c r="J517" s="210">
        <f>BK517</f>
        <v>0</v>
      </c>
      <c r="K517" s="196"/>
      <c r="L517" s="201"/>
      <c r="M517" s="202"/>
      <c r="N517" s="203"/>
      <c r="O517" s="203"/>
      <c r="P517" s="204">
        <f>SUM(P518:P537)</f>
        <v>0</v>
      </c>
      <c r="Q517" s="203"/>
      <c r="R517" s="204">
        <f>SUM(R518:R537)</f>
        <v>1.54175</v>
      </c>
      <c r="S517" s="203"/>
      <c r="T517" s="205">
        <f>SUM(T518:T537)</f>
        <v>0</v>
      </c>
      <c r="AR517" s="206" t="s">
        <v>83</v>
      </c>
      <c r="AT517" s="207" t="s">
        <v>72</v>
      </c>
      <c r="AU517" s="207" t="s">
        <v>81</v>
      </c>
      <c r="AY517" s="206" t="s">
        <v>152</v>
      </c>
      <c r="BK517" s="208">
        <f>SUM(BK518:BK537)</f>
        <v>0</v>
      </c>
    </row>
    <row r="518" s="1" customFormat="1" ht="48" customHeight="1">
      <c r="B518" s="38"/>
      <c r="C518" s="264" t="s">
        <v>2313</v>
      </c>
      <c r="D518" s="264" t="s">
        <v>323</v>
      </c>
      <c r="E518" s="265" t="s">
        <v>2314</v>
      </c>
      <c r="F518" s="266" t="s">
        <v>2315</v>
      </c>
      <c r="G518" s="267" t="s">
        <v>223</v>
      </c>
      <c r="H518" s="268">
        <v>0.14799999999999999</v>
      </c>
      <c r="I518" s="269"/>
      <c r="J518" s="270">
        <f>ROUND(I518*H518,2)</f>
        <v>0</v>
      </c>
      <c r="K518" s="266" t="s">
        <v>1385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1</v>
      </c>
      <c r="R518" s="227">
        <f>Q518*H518</f>
        <v>0.14799999999999999</v>
      </c>
      <c r="S518" s="227">
        <v>0</v>
      </c>
      <c r="T518" s="228">
        <f>S518*H518</f>
        <v>0</v>
      </c>
      <c r="AR518" s="223" t="s">
        <v>405</v>
      </c>
      <c r="AT518" s="223" t="s">
        <v>323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2316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2317</v>
      </c>
      <c r="G519" s="243"/>
      <c r="H519" s="246">
        <v>0.14799999999999999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81</v>
      </c>
      <c r="AY519" s="252" t="s">
        <v>152</v>
      </c>
    </row>
    <row r="520" s="1" customFormat="1" ht="36" customHeight="1">
      <c r="B520" s="38"/>
      <c r="C520" s="211" t="s">
        <v>2318</v>
      </c>
      <c r="D520" s="211" t="s">
        <v>155</v>
      </c>
      <c r="E520" s="212" t="s">
        <v>2319</v>
      </c>
      <c r="F520" s="213" t="s">
        <v>2320</v>
      </c>
      <c r="G520" s="214" t="s">
        <v>236</v>
      </c>
      <c r="H520" s="215">
        <v>107.5</v>
      </c>
      <c r="I520" s="216"/>
      <c r="J520" s="217">
        <f>ROUND(I520*H520,2)</f>
        <v>0</v>
      </c>
      <c r="K520" s="213" t="s">
        <v>178</v>
      </c>
      <c r="L520" s="43"/>
      <c r="M520" s="225" t="s">
        <v>19</v>
      </c>
      <c r="N520" s="226" t="s">
        <v>44</v>
      </c>
      <c r="O520" s="83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AR520" s="223" t="s">
        <v>285</v>
      </c>
      <c r="AT520" s="223" t="s">
        <v>155</v>
      </c>
      <c r="AU520" s="223" t="s">
        <v>83</v>
      </c>
      <c r="AY520" s="17" t="s">
        <v>152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285</v>
      </c>
      <c r="BM520" s="223" t="s">
        <v>2321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1874</v>
      </c>
      <c r="G521" s="243"/>
      <c r="H521" s="246">
        <v>107.5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107.5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36" customHeight="1">
      <c r="B523" s="38"/>
      <c r="C523" s="211" t="s">
        <v>2322</v>
      </c>
      <c r="D523" s="211" t="s">
        <v>155</v>
      </c>
      <c r="E523" s="212" t="s">
        <v>2323</v>
      </c>
      <c r="F523" s="213" t="s">
        <v>2324</v>
      </c>
      <c r="G523" s="214" t="s">
        <v>236</v>
      </c>
      <c r="H523" s="215">
        <v>107.5</v>
      </c>
      <c r="I523" s="216"/>
      <c r="J523" s="217">
        <f>ROUND(I523*H523,2)</f>
        <v>0</v>
      </c>
      <c r="K523" s="213" t="s">
        <v>1385</v>
      </c>
      <c r="L523" s="43"/>
      <c r="M523" s="225" t="s">
        <v>19</v>
      </c>
      <c r="N523" s="226" t="s">
        <v>44</v>
      </c>
      <c r="O523" s="83"/>
      <c r="P523" s="227">
        <f>O523*H523</f>
        <v>0</v>
      </c>
      <c r="Q523" s="227">
        <v>0.0040000000000000001</v>
      </c>
      <c r="R523" s="227">
        <f>Q523*H523</f>
        <v>0.42999999999999999</v>
      </c>
      <c r="S523" s="227">
        <v>0</v>
      </c>
      <c r="T523" s="228">
        <f>S523*H523</f>
        <v>0</v>
      </c>
      <c r="AR523" s="223" t="s">
        <v>285</v>
      </c>
      <c r="AT523" s="223" t="s">
        <v>155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285</v>
      </c>
      <c r="BM523" s="223" t="s">
        <v>2325</v>
      </c>
    </row>
    <row r="524" s="13" customFormat="1">
      <c r="B524" s="242"/>
      <c r="C524" s="243"/>
      <c r="D524" s="229" t="s">
        <v>182</v>
      </c>
      <c r="E524" s="244" t="s">
        <v>19</v>
      </c>
      <c r="F524" s="245" t="s">
        <v>1874</v>
      </c>
      <c r="G524" s="243"/>
      <c r="H524" s="246">
        <v>107.5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AT524" s="252" t="s">
        <v>182</v>
      </c>
      <c r="AU524" s="252" t="s">
        <v>83</v>
      </c>
      <c r="AV524" s="13" t="s">
        <v>83</v>
      </c>
      <c r="AW524" s="13" t="s">
        <v>35</v>
      </c>
      <c r="AX524" s="13" t="s">
        <v>73</v>
      </c>
      <c r="AY524" s="252" t="s">
        <v>152</v>
      </c>
    </row>
    <row r="525" s="14" customFormat="1">
      <c r="B525" s="253"/>
      <c r="C525" s="254"/>
      <c r="D525" s="229" t="s">
        <v>182</v>
      </c>
      <c r="E525" s="255" t="s">
        <v>19</v>
      </c>
      <c r="F525" s="256" t="s">
        <v>189</v>
      </c>
      <c r="G525" s="254"/>
      <c r="H525" s="257">
        <v>107.5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182</v>
      </c>
      <c r="AU525" s="263" t="s">
        <v>83</v>
      </c>
      <c r="AV525" s="14" t="s">
        <v>151</v>
      </c>
      <c r="AW525" s="14" t="s">
        <v>35</v>
      </c>
      <c r="AX525" s="14" t="s">
        <v>81</v>
      </c>
      <c r="AY525" s="263" t="s">
        <v>152</v>
      </c>
    </row>
    <row r="526" s="1" customFormat="1" ht="36" customHeight="1">
      <c r="B526" s="38"/>
      <c r="C526" s="211" t="s">
        <v>2326</v>
      </c>
      <c r="D526" s="211" t="s">
        <v>155</v>
      </c>
      <c r="E526" s="212" t="s">
        <v>2327</v>
      </c>
      <c r="F526" s="213" t="s">
        <v>2328</v>
      </c>
      <c r="G526" s="214" t="s">
        <v>236</v>
      </c>
      <c r="H526" s="215">
        <v>40</v>
      </c>
      <c r="I526" s="216"/>
      <c r="J526" s="217">
        <f>ROUND(I526*H526,2)</f>
        <v>0</v>
      </c>
      <c r="K526" s="213" t="s">
        <v>1385</v>
      </c>
      <c r="L526" s="43"/>
      <c r="M526" s="225" t="s">
        <v>19</v>
      </c>
      <c r="N526" s="226" t="s">
        <v>44</v>
      </c>
      <c r="O526" s="83"/>
      <c r="P526" s="227">
        <f>O526*H526</f>
        <v>0</v>
      </c>
      <c r="Q526" s="227">
        <v>0.0040000000000000001</v>
      </c>
      <c r="R526" s="227">
        <f>Q526*H526</f>
        <v>0.16</v>
      </c>
      <c r="S526" s="227">
        <v>0</v>
      </c>
      <c r="T526" s="228">
        <f>S526*H526</f>
        <v>0</v>
      </c>
      <c r="AR526" s="223" t="s">
        <v>285</v>
      </c>
      <c r="AT526" s="223" t="s">
        <v>155</v>
      </c>
      <c r="AU526" s="223" t="s">
        <v>83</v>
      </c>
      <c r="AY526" s="17" t="s">
        <v>152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285</v>
      </c>
      <c r="BM526" s="223" t="s">
        <v>2329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1830</v>
      </c>
      <c r="G527" s="243"/>
      <c r="H527" s="246">
        <v>40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83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4" customFormat="1">
      <c r="B528" s="253"/>
      <c r="C528" s="254"/>
      <c r="D528" s="229" t="s">
        <v>182</v>
      </c>
      <c r="E528" s="255" t="s">
        <v>19</v>
      </c>
      <c r="F528" s="256" t="s">
        <v>189</v>
      </c>
      <c r="G528" s="254"/>
      <c r="H528" s="257">
        <v>40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182</v>
      </c>
      <c r="AU528" s="263" t="s">
        <v>83</v>
      </c>
      <c r="AV528" s="14" t="s">
        <v>151</v>
      </c>
      <c r="AW528" s="14" t="s">
        <v>35</v>
      </c>
      <c r="AX528" s="14" t="s">
        <v>81</v>
      </c>
      <c r="AY528" s="263" t="s">
        <v>152</v>
      </c>
    </row>
    <row r="529" s="1" customFormat="1" ht="48" customHeight="1">
      <c r="B529" s="38"/>
      <c r="C529" s="264" t="s">
        <v>2330</v>
      </c>
      <c r="D529" s="264" t="s">
        <v>323</v>
      </c>
      <c r="E529" s="265" t="s">
        <v>2331</v>
      </c>
      <c r="F529" s="266" t="s">
        <v>2332</v>
      </c>
      <c r="G529" s="267" t="s">
        <v>236</v>
      </c>
      <c r="H529" s="268">
        <v>147.5</v>
      </c>
      <c r="I529" s="269"/>
      <c r="J529" s="270">
        <f>ROUND(I529*H529,2)</f>
        <v>0</v>
      </c>
      <c r="K529" s="266" t="s">
        <v>1385</v>
      </c>
      <c r="L529" s="271"/>
      <c r="M529" s="272" t="s">
        <v>19</v>
      </c>
      <c r="N529" s="273" t="s">
        <v>44</v>
      </c>
      <c r="O529" s="83"/>
      <c r="P529" s="227">
        <f>O529*H529</f>
        <v>0</v>
      </c>
      <c r="Q529" s="227">
        <v>0.0044999999999999997</v>
      </c>
      <c r="R529" s="227">
        <f>Q529*H529</f>
        <v>0.66374999999999995</v>
      </c>
      <c r="S529" s="227">
        <v>0</v>
      </c>
      <c r="T529" s="228">
        <f>S529*H529</f>
        <v>0</v>
      </c>
      <c r="AR529" s="223" t="s">
        <v>405</v>
      </c>
      <c r="AT529" s="223" t="s">
        <v>323</v>
      </c>
      <c r="AU529" s="223" t="s">
        <v>83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285</v>
      </c>
      <c r="BM529" s="223" t="s">
        <v>2333</v>
      </c>
    </row>
    <row r="530" s="13" customFormat="1">
      <c r="B530" s="242"/>
      <c r="C530" s="243"/>
      <c r="D530" s="229" t="s">
        <v>182</v>
      </c>
      <c r="E530" s="244" t="s">
        <v>19</v>
      </c>
      <c r="F530" s="245" t="s">
        <v>1830</v>
      </c>
      <c r="G530" s="243"/>
      <c r="H530" s="246">
        <v>40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182</v>
      </c>
      <c r="AU530" s="252" t="s">
        <v>83</v>
      </c>
      <c r="AV530" s="13" t="s">
        <v>83</v>
      </c>
      <c r="AW530" s="13" t="s">
        <v>35</v>
      </c>
      <c r="AX530" s="13" t="s">
        <v>73</v>
      </c>
      <c r="AY530" s="252" t="s">
        <v>152</v>
      </c>
    </row>
    <row r="531" s="13" customFormat="1">
      <c r="B531" s="242"/>
      <c r="C531" s="243"/>
      <c r="D531" s="229" t="s">
        <v>182</v>
      </c>
      <c r="E531" s="244" t="s">
        <v>19</v>
      </c>
      <c r="F531" s="245" t="s">
        <v>1874</v>
      </c>
      <c r="G531" s="243"/>
      <c r="H531" s="246">
        <v>107.5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AT531" s="252" t="s">
        <v>182</v>
      </c>
      <c r="AU531" s="252" t="s">
        <v>83</v>
      </c>
      <c r="AV531" s="13" t="s">
        <v>83</v>
      </c>
      <c r="AW531" s="13" t="s">
        <v>35</v>
      </c>
      <c r="AX531" s="13" t="s">
        <v>73</v>
      </c>
      <c r="AY531" s="252" t="s">
        <v>152</v>
      </c>
    </row>
    <row r="532" s="14" customFormat="1">
      <c r="B532" s="253"/>
      <c r="C532" s="254"/>
      <c r="D532" s="229" t="s">
        <v>182</v>
      </c>
      <c r="E532" s="255" t="s">
        <v>19</v>
      </c>
      <c r="F532" s="256" t="s">
        <v>189</v>
      </c>
      <c r="G532" s="254"/>
      <c r="H532" s="257">
        <v>147.5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182</v>
      </c>
      <c r="AU532" s="263" t="s">
        <v>83</v>
      </c>
      <c r="AV532" s="14" t="s">
        <v>151</v>
      </c>
      <c r="AW532" s="14" t="s">
        <v>35</v>
      </c>
      <c r="AX532" s="14" t="s">
        <v>81</v>
      </c>
      <c r="AY532" s="263" t="s">
        <v>152</v>
      </c>
    </row>
    <row r="533" s="1" customFormat="1" ht="24" customHeight="1">
      <c r="B533" s="38"/>
      <c r="C533" s="211" t="s">
        <v>2334</v>
      </c>
      <c r="D533" s="211" t="s">
        <v>155</v>
      </c>
      <c r="E533" s="212" t="s">
        <v>2335</v>
      </c>
      <c r="F533" s="213" t="s">
        <v>2336</v>
      </c>
      <c r="G533" s="214" t="s">
        <v>236</v>
      </c>
      <c r="H533" s="215">
        <v>40</v>
      </c>
      <c r="I533" s="216"/>
      <c r="J533" s="217">
        <f>ROUND(I533*H533,2)</f>
        <v>0</v>
      </c>
      <c r="K533" s="213" t="s">
        <v>178</v>
      </c>
      <c r="L533" s="43"/>
      <c r="M533" s="225" t="s">
        <v>19</v>
      </c>
      <c r="N533" s="226" t="s">
        <v>44</v>
      </c>
      <c r="O533" s="83"/>
      <c r="P533" s="227">
        <f>O533*H533</f>
        <v>0</v>
      </c>
      <c r="Q533" s="227">
        <v>0.0035000000000000001</v>
      </c>
      <c r="R533" s="227">
        <f>Q533*H533</f>
        <v>0.14000000000000001</v>
      </c>
      <c r="S533" s="227">
        <v>0</v>
      </c>
      <c r="T533" s="228">
        <f>S533*H533</f>
        <v>0</v>
      </c>
      <c r="AR533" s="223" t="s">
        <v>285</v>
      </c>
      <c r="AT533" s="223" t="s">
        <v>155</v>
      </c>
      <c r="AU533" s="223" t="s">
        <v>83</v>
      </c>
      <c r="AY533" s="17" t="s">
        <v>152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285</v>
      </c>
      <c r="BM533" s="223" t="s">
        <v>2337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1830</v>
      </c>
      <c r="G534" s="243"/>
      <c r="H534" s="246">
        <v>40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83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4" customFormat="1">
      <c r="B535" s="253"/>
      <c r="C535" s="254"/>
      <c r="D535" s="229" t="s">
        <v>182</v>
      </c>
      <c r="E535" s="255" t="s">
        <v>19</v>
      </c>
      <c r="F535" s="256" t="s">
        <v>189</v>
      </c>
      <c r="G535" s="254"/>
      <c r="H535" s="257">
        <v>40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182</v>
      </c>
      <c r="AU535" s="263" t="s">
        <v>83</v>
      </c>
      <c r="AV535" s="14" t="s">
        <v>151</v>
      </c>
      <c r="AW535" s="14" t="s">
        <v>35</v>
      </c>
      <c r="AX535" s="14" t="s">
        <v>81</v>
      </c>
      <c r="AY535" s="263" t="s">
        <v>152</v>
      </c>
    </row>
    <row r="536" s="1" customFormat="1" ht="48" customHeight="1">
      <c r="B536" s="38"/>
      <c r="C536" s="211" t="s">
        <v>2338</v>
      </c>
      <c r="D536" s="211" t="s">
        <v>155</v>
      </c>
      <c r="E536" s="212" t="s">
        <v>2339</v>
      </c>
      <c r="F536" s="213" t="s">
        <v>2340</v>
      </c>
      <c r="G536" s="214" t="s">
        <v>223</v>
      </c>
      <c r="H536" s="215">
        <v>3</v>
      </c>
      <c r="I536" s="216"/>
      <c r="J536" s="217">
        <f>ROUND(I536*H536,2)</f>
        <v>0</v>
      </c>
      <c r="K536" s="213" t="s">
        <v>178</v>
      </c>
      <c r="L536" s="43"/>
      <c r="M536" s="225" t="s">
        <v>19</v>
      </c>
      <c r="N536" s="226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223" t="s">
        <v>285</v>
      </c>
      <c r="AT536" s="223" t="s">
        <v>155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285</v>
      </c>
      <c r="BM536" s="223" t="s">
        <v>2341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196</v>
      </c>
      <c r="G537" s="243"/>
      <c r="H537" s="246">
        <v>3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1" customFormat="1" ht="22.8" customHeight="1">
      <c r="B538" s="195"/>
      <c r="C538" s="196"/>
      <c r="D538" s="197" t="s">
        <v>72</v>
      </c>
      <c r="E538" s="209" t="s">
        <v>2342</v>
      </c>
      <c r="F538" s="209" t="s">
        <v>2343</v>
      </c>
      <c r="G538" s="196"/>
      <c r="H538" s="196"/>
      <c r="I538" s="199"/>
      <c r="J538" s="210">
        <f>BK538</f>
        <v>0</v>
      </c>
      <c r="K538" s="196"/>
      <c r="L538" s="201"/>
      <c r="M538" s="202"/>
      <c r="N538" s="203"/>
      <c r="O538" s="203"/>
      <c r="P538" s="204">
        <f>SUM(P539:P555)</f>
        <v>0</v>
      </c>
      <c r="Q538" s="203"/>
      <c r="R538" s="204">
        <f>SUM(R539:R555)</f>
        <v>0.51976</v>
      </c>
      <c r="S538" s="203"/>
      <c r="T538" s="205">
        <f>SUM(T539:T555)</f>
        <v>16.632000000000001</v>
      </c>
      <c r="AR538" s="206" t="s">
        <v>83</v>
      </c>
      <c r="AT538" s="207" t="s">
        <v>72</v>
      </c>
      <c r="AU538" s="207" t="s">
        <v>81</v>
      </c>
      <c r="AY538" s="206" t="s">
        <v>152</v>
      </c>
      <c r="BK538" s="208">
        <f>SUM(BK539:BK555)</f>
        <v>0</v>
      </c>
    </row>
    <row r="539" s="1" customFormat="1" ht="16.5" customHeight="1">
      <c r="B539" s="38"/>
      <c r="C539" s="211" t="s">
        <v>2344</v>
      </c>
      <c r="D539" s="211" t="s">
        <v>155</v>
      </c>
      <c r="E539" s="212" t="s">
        <v>2345</v>
      </c>
      <c r="F539" s="213" t="s">
        <v>2346</v>
      </c>
      <c r="G539" s="214" t="s">
        <v>236</v>
      </c>
      <c r="H539" s="215">
        <v>0</v>
      </c>
      <c r="I539" s="216"/>
      <c r="J539" s="217">
        <f>ROUND(I539*H539,2)</f>
        <v>0</v>
      </c>
      <c r="K539" s="213" t="s">
        <v>19</v>
      </c>
      <c r="L539" s="43"/>
      <c r="M539" s="225" t="s">
        <v>19</v>
      </c>
      <c r="N539" s="226" t="s">
        <v>44</v>
      </c>
      <c r="O539" s="83"/>
      <c r="P539" s="227">
        <f>O539*H539</f>
        <v>0</v>
      </c>
      <c r="Q539" s="227">
        <v>3.0000000000000001E-05</v>
      </c>
      <c r="R539" s="227">
        <f>Q539*H539</f>
        <v>0</v>
      </c>
      <c r="S539" s="227">
        <v>0</v>
      </c>
      <c r="T539" s="228">
        <f>S539*H539</f>
        <v>0</v>
      </c>
      <c r="AR539" s="223" t="s">
        <v>151</v>
      </c>
      <c r="AT539" s="223" t="s">
        <v>155</v>
      </c>
      <c r="AU539" s="223" t="s">
        <v>83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2347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2348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2" customFormat="1">
      <c r="B541" s="232"/>
      <c r="C541" s="233"/>
      <c r="D541" s="229" t="s">
        <v>182</v>
      </c>
      <c r="E541" s="234" t="s">
        <v>19</v>
      </c>
      <c r="F541" s="235" t="s">
        <v>2349</v>
      </c>
      <c r="G541" s="233"/>
      <c r="H541" s="234" t="s">
        <v>19</v>
      </c>
      <c r="I541" s="236"/>
      <c r="J541" s="233"/>
      <c r="K541" s="233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182</v>
      </c>
      <c r="AU541" s="241" t="s">
        <v>83</v>
      </c>
      <c r="AV541" s="12" t="s">
        <v>81</v>
      </c>
      <c r="AW541" s="12" t="s">
        <v>35</v>
      </c>
      <c r="AX541" s="12" t="s">
        <v>73</v>
      </c>
      <c r="AY541" s="241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2350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2351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83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73</v>
      </c>
      <c r="G544" s="243"/>
      <c r="H544" s="246">
        <v>0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83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24" customHeight="1">
      <c r="B545" s="38"/>
      <c r="C545" s="211" t="s">
        <v>2352</v>
      </c>
      <c r="D545" s="211" t="s">
        <v>155</v>
      </c>
      <c r="E545" s="212" t="s">
        <v>2353</v>
      </c>
      <c r="F545" s="213" t="s">
        <v>2354</v>
      </c>
      <c r="G545" s="214" t="s">
        <v>236</v>
      </c>
      <c r="H545" s="215">
        <v>198</v>
      </c>
      <c r="I545" s="216"/>
      <c r="J545" s="217">
        <f>ROUND(I545*H545,2)</f>
        <v>0</v>
      </c>
      <c r="K545" s="213" t="s">
        <v>1380</v>
      </c>
      <c r="L545" s="43"/>
      <c r="M545" s="225" t="s">
        <v>19</v>
      </c>
      <c r="N545" s="226" t="s">
        <v>44</v>
      </c>
      <c r="O545" s="83"/>
      <c r="P545" s="227">
        <f>O545*H545</f>
        <v>0</v>
      </c>
      <c r="Q545" s="227">
        <v>0.00072000000000000005</v>
      </c>
      <c r="R545" s="227">
        <f>Q545*H545</f>
        <v>0.14256000000000002</v>
      </c>
      <c r="S545" s="227">
        <v>0</v>
      </c>
      <c r="T545" s="228">
        <f>S545*H545</f>
        <v>0</v>
      </c>
      <c r="AR545" s="223" t="s">
        <v>285</v>
      </c>
      <c r="AT545" s="223" t="s">
        <v>155</v>
      </c>
      <c r="AU545" s="223" t="s">
        <v>83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285</v>
      </c>
      <c r="BM545" s="223" t="s">
        <v>2355</v>
      </c>
    </row>
    <row r="546" s="13" customFormat="1">
      <c r="B546" s="242"/>
      <c r="C546" s="243"/>
      <c r="D546" s="229" t="s">
        <v>182</v>
      </c>
      <c r="E546" s="244" t="s">
        <v>19</v>
      </c>
      <c r="F546" s="245" t="s">
        <v>2356</v>
      </c>
      <c r="G546" s="243"/>
      <c r="H546" s="246">
        <v>198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182</v>
      </c>
      <c r="AU546" s="252" t="s">
        <v>83</v>
      </c>
      <c r="AV546" s="13" t="s">
        <v>83</v>
      </c>
      <c r="AW546" s="13" t="s">
        <v>35</v>
      </c>
      <c r="AX546" s="13" t="s">
        <v>81</v>
      </c>
      <c r="AY546" s="252" t="s">
        <v>152</v>
      </c>
    </row>
    <row r="547" s="1" customFormat="1" ht="24" customHeight="1">
      <c r="B547" s="38"/>
      <c r="C547" s="211" t="s">
        <v>2357</v>
      </c>
      <c r="D547" s="211" t="s">
        <v>155</v>
      </c>
      <c r="E547" s="212" t="s">
        <v>2358</v>
      </c>
      <c r="F547" s="213" t="s">
        <v>2359</v>
      </c>
      <c r="G547" s="214" t="s">
        <v>236</v>
      </c>
      <c r="H547" s="215">
        <v>198</v>
      </c>
      <c r="I547" s="216"/>
      <c r="J547" s="217">
        <f>ROUND(I547*H547,2)</f>
        <v>0</v>
      </c>
      <c r="K547" s="213" t="s">
        <v>1380</v>
      </c>
      <c r="L547" s="43"/>
      <c r="M547" s="225" t="s">
        <v>19</v>
      </c>
      <c r="N547" s="226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285</v>
      </c>
      <c r="AT547" s="223" t="s">
        <v>155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285</v>
      </c>
      <c r="BM547" s="223" t="s">
        <v>2360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2356</v>
      </c>
      <c r="G548" s="243"/>
      <c r="H548" s="246">
        <v>198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83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64" t="s">
        <v>2361</v>
      </c>
      <c r="D549" s="264" t="s">
        <v>323</v>
      </c>
      <c r="E549" s="265" t="s">
        <v>2362</v>
      </c>
      <c r="F549" s="266" t="s">
        <v>2363</v>
      </c>
      <c r="G549" s="267" t="s">
        <v>236</v>
      </c>
      <c r="H549" s="268">
        <v>198</v>
      </c>
      <c r="I549" s="269"/>
      <c r="J549" s="270">
        <f>ROUND(I549*H549,2)</f>
        <v>0</v>
      </c>
      <c r="K549" s="266" t="s">
        <v>1380</v>
      </c>
      <c r="L549" s="271"/>
      <c r="M549" s="272" t="s">
        <v>19</v>
      </c>
      <c r="N549" s="273" t="s">
        <v>44</v>
      </c>
      <c r="O549" s="83"/>
      <c r="P549" s="227">
        <f>O549*H549</f>
        <v>0</v>
      </c>
      <c r="Q549" s="227">
        <v>0.0019</v>
      </c>
      <c r="R549" s="227">
        <f>Q549*H549</f>
        <v>0.37619999999999998</v>
      </c>
      <c r="S549" s="227">
        <v>0</v>
      </c>
      <c r="T549" s="228">
        <f>S549*H549</f>
        <v>0</v>
      </c>
      <c r="AR549" s="223" t="s">
        <v>405</v>
      </c>
      <c r="AT549" s="223" t="s">
        <v>323</v>
      </c>
      <c r="AU549" s="223" t="s">
        <v>83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285</v>
      </c>
      <c r="BM549" s="223" t="s">
        <v>2364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2356</v>
      </c>
      <c r="G550" s="243"/>
      <c r="H550" s="246">
        <v>198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81</v>
      </c>
      <c r="AY550" s="252" t="s">
        <v>152</v>
      </c>
    </row>
    <row r="551" s="1" customFormat="1" ht="16.5" customHeight="1">
      <c r="B551" s="38"/>
      <c r="C551" s="264" t="s">
        <v>2365</v>
      </c>
      <c r="D551" s="264" t="s">
        <v>323</v>
      </c>
      <c r="E551" s="265" t="s">
        <v>2366</v>
      </c>
      <c r="F551" s="266" t="s">
        <v>2367</v>
      </c>
      <c r="G551" s="267" t="s">
        <v>267</v>
      </c>
      <c r="H551" s="268">
        <v>1</v>
      </c>
      <c r="I551" s="269"/>
      <c r="J551" s="270">
        <f>ROUND(I551*H551,2)</f>
        <v>0</v>
      </c>
      <c r="K551" s="266" t="s">
        <v>1380</v>
      </c>
      <c r="L551" s="271"/>
      <c r="M551" s="272" t="s">
        <v>19</v>
      </c>
      <c r="N551" s="273" t="s">
        <v>44</v>
      </c>
      <c r="O551" s="83"/>
      <c r="P551" s="227">
        <f>O551*H551</f>
        <v>0</v>
      </c>
      <c r="Q551" s="227">
        <v>0.001</v>
      </c>
      <c r="R551" s="227">
        <f>Q551*H551</f>
        <v>0.001</v>
      </c>
      <c r="S551" s="227">
        <v>0</v>
      </c>
      <c r="T551" s="228">
        <f>S551*H551</f>
        <v>0</v>
      </c>
      <c r="AR551" s="223" t="s">
        <v>405</v>
      </c>
      <c r="AT551" s="223" t="s">
        <v>323</v>
      </c>
      <c r="AU551" s="223" t="s">
        <v>83</v>
      </c>
      <c r="AY551" s="17" t="s">
        <v>152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285</v>
      </c>
      <c r="BM551" s="223" t="s">
        <v>2368</v>
      </c>
    </row>
    <row r="552" s="1" customFormat="1" ht="24" customHeight="1">
      <c r="B552" s="38"/>
      <c r="C552" s="211" t="s">
        <v>2369</v>
      </c>
      <c r="D552" s="211" t="s">
        <v>155</v>
      </c>
      <c r="E552" s="212" t="s">
        <v>2370</v>
      </c>
      <c r="F552" s="213" t="s">
        <v>2371</v>
      </c>
      <c r="G552" s="214" t="s">
        <v>236</v>
      </c>
      <c r="H552" s="215">
        <v>198</v>
      </c>
      <c r="I552" s="216"/>
      <c r="J552" s="217">
        <f>ROUND(I552*H552,2)</f>
        <v>0</v>
      </c>
      <c r="K552" s="213" t="s">
        <v>1380</v>
      </c>
      <c r="L552" s="43"/>
      <c r="M552" s="225" t="s">
        <v>19</v>
      </c>
      <c r="N552" s="226" t="s">
        <v>44</v>
      </c>
      <c r="O552" s="83"/>
      <c r="P552" s="227">
        <f>O552*H552</f>
        <v>0</v>
      </c>
      <c r="Q552" s="227">
        <v>0</v>
      </c>
      <c r="R552" s="227">
        <f>Q552*H552</f>
        <v>0</v>
      </c>
      <c r="S552" s="227">
        <v>0.084000000000000005</v>
      </c>
      <c r="T552" s="228">
        <f>S552*H552</f>
        <v>16.632000000000001</v>
      </c>
      <c r="AR552" s="223" t="s">
        <v>151</v>
      </c>
      <c r="AT552" s="223" t="s">
        <v>155</v>
      </c>
      <c r="AU552" s="223" t="s">
        <v>83</v>
      </c>
      <c r="AY552" s="17" t="s">
        <v>152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151</v>
      </c>
      <c r="BM552" s="223" t="s">
        <v>2372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2356</v>
      </c>
      <c r="G553" s="243"/>
      <c r="H553" s="246">
        <v>198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83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24" customHeight="1">
      <c r="B554" s="38"/>
      <c r="C554" s="211" t="s">
        <v>2373</v>
      </c>
      <c r="D554" s="211" t="s">
        <v>155</v>
      </c>
      <c r="E554" s="212" t="s">
        <v>155</v>
      </c>
      <c r="F554" s="213" t="s">
        <v>2374</v>
      </c>
      <c r="G554" s="214" t="s">
        <v>236</v>
      </c>
      <c r="H554" s="215">
        <v>198</v>
      </c>
      <c r="I554" s="216"/>
      <c r="J554" s="217">
        <f>ROUND(I554*H554,2)</f>
        <v>0</v>
      </c>
      <c r="K554" s="213" t="s">
        <v>19</v>
      </c>
      <c r="L554" s="43"/>
      <c r="M554" s="225" t="s">
        <v>19</v>
      </c>
      <c r="N554" s="226" t="s">
        <v>44</v>
      </c>
      <c r="O554" s="83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AR554" s="223" t="s">
        <v>151</v>
      </c>
      <c r="AT554" s="223" t="s">
        <v>155</v>
      </c>
      <c r="AU554" s="223" t="s">
        <v>83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2375</v>
      </c>
    </row>
    <row r="555" s="13" customFormat="1">
      <c r="B555" s="242"/>
      <c r="C555" s="243"/>
      <c r="D555" s="229" t="s">
        <v>182</v>
      </c>
      <c r="E555" s="244" t="s">
        <v>19</v>
      </c>
      <c r="F555" s="245" t="s">
        <v>2356</v>
      </c>
      <c r="G555" s="243"/>
      <c r="H555" s="246">
        <v>198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83</v>
      </c>
      <c r="AV555" s="13" t="s">
        <v>83</v>
      </c>
      <c r="AW555" s="13" t="s">
        <v>35</v>
      </c>
      <c r="AX555" s="13" t="s">
        <v>81</v>
      </c>
      <c r="AY555" s="252" t="s">
        <v>152</v>
      </c>
    </row>
    <row r="556" s="11" customFormat="1" ht="22.8" customHeight="1">
      <c r="B556" s="195"/>
      <c r="C556" s="196"/>
      <c r="D556" s="197" t="s">
        <v>72</v>
      </c>
      <c r="E556" s="209" t="s">
        <v>2376</v>
      </c>
      <c r="F556" s="209" t="s">
        <v>2377</v>
      </c>
      <c r="G556" s="196"/>
      <c r="H556" s="196"/>
      <c r="I556" s="199"/>
      <c r="J556" s="210">
        <f>BK556</f>
        <v>0</v>
      </c>
      <c r="K556" s="196"/>
      <c r="L556" s="201"/>
      <c r="M556" s="202"/>
      <c r="N556" s="203"/>
      <c r="O556" s="203"/>
      <c r="P556" s="204">
        <f>SUM(P557:P567)</f>
        <v>0</v>
      </c>
      <c r="Q556" s="203"/>
      <c r="R556" s="204">
        <f>SUM(R557:R567)</f>
        <v>4.8173399999999997</v>
      </c>
      <c r="S556" s="203"/>
      <c r="T556" s="205">
        <f>SUM(T557:T567)</f>
        <v>0</v>
      </c>
      <c r="AR556" s="206" t="s">
        <v>83</v>
      </c>
      <c r="AT556" s="207" t="s">
        <v>72</v>
      </c>
      <c r="AU556" s="207" t="s">
        <v>81</v>
      </c>
      <c r="AY556" s="206" t="s">
        <v>152</v>
      </c>
      <c r="BK556" s="208">
        <f>SUM(BK557:BK567)</f>
        <v>0</v>
      </c>
    </row>
    <row r="557" s="1" customFormat="1" ht="36" customHeight="1">
      <c r="B557" s="38"/>
      <c r="C557" s="211" t="s">
        <v>2378</v>
      </c>
      <c r="D557" s="211" t="s">
        <v>155</v>
      </c>
      <c r="E557" s="212" t="s">
        <v>2379</v>
      </c>
      <c r="F557" s="213" t="s">
        <v>2380</v>
      </c>
      <c r="G557" s="214" t="s">
        <v>236</v>
      </c>
      <c r="H557" s="215">
        <v>198</v>
      </c>
      <c r="I557" s="216"/>
      <c r="J557" s="217">
        <f>ROUND(I557*H557,2)</f>
        <v>0</v>
      </c>
      <c r="K557" s="213" t="s">
        <v>1385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285</v>
      </c>
      <c r="AT557" s="223" t="s">
        <v>155</v>
      </c>
      <c r="AU557" s="223" t="s">
        <v>83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285</v>
      </c>
      <c r="BM557" s="223" t="s">
        <v>2381</v>
      </c>
    </row>
    <row r="558" s="13" customFormat="1">
      <c r="B558" s="242"/>
      <c r="C558" s="243"/>
      <c r="D558" s="229" t="s">
        <v>182</v>
      </c>
      <c r="E558" s="244" t="s">
        <v>19</v>
      </c>
      <c r="F558" s="245" t="s">
        <v>2356</v>
      </c>
      <c r="G558" s="243"/>
      <c r="H558" s="246">
        <v>198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AT558" s="252" t="s">
        <v>182</v>
      </c>
      <c r="AU558" s="252" t="s">
        <v>83</v>
      </c>
      <c r="AV558" s="13" t="s">
        <v>83</v>
      </c>
      <c r="AW558" s="13" t="s">
        <v>35</v>
      </c>
      <c r="AX558" s="13" t="s">
        <v>81</v>
      </c>
      <c r="AY558" s="252" t="s">
        <v>152</v>
      </c>
    </row>
    <row r="559" s="1" customFormat="1" ht="24" customHeight="1">
      <c r="B559" s="38"/>
      <c r="C559" s="264" t="s">
        <v>2382</v>
      </c>
      <c r="D559" s="264" t="s">
        <v>323</v>
      </c>
      <c r="E559" s="265" t="s">
        <v>2383</v>
      </c>
      <c r="F559" s="266" t="s">
        <v>2384</v>
      </c>
      <c r="G559" s="267" t="s">
        <v>236</v>
      </c>
      <c r="H559" s="268">
        <v>198</v>
      </c>
      <c r="I559" s="269"/>
      <c r="J559" s="270">
        <f>ROUND(I559*H559,2)</f>
        <v>0</v>
      </c>
      <c r="K559" s="266" t="s">
        <v>1380</v>
      </c>
      <c r="L559" s="271"/>
      <c r="M559" s="272" t="s">
        <v>19</v>
      </c>
      <c r="N559" s="273" t="s">
        <v>44</v>
      </c>
      <c r="O559" s="83"/>
      <c r="P559" s="227">
        <f>O559*H559</f>
        <v>0</v>
      </c>
      <c r="Q559" s="227">
        <v>0.024070000000000001</v>
      </c>
      <c r="R559" s="227">
        <f>Q559*H559</f>
        <v>4.76586</v>
      </c>
      <c r="S559" s="227">
        <v>0</v>
      </c>
      <c r="T559" s="228">
        <f>S559*H559</f>
        <v>0</v>
      </c>
      <c r="AR559" s="223" t="s">
        <v>405</v>
      </c>
      <c r="AT559" s="223" t="s">
        <v>323</v>
      </c>
      <c r="AU559" s="223" t="s">
        <v>83</v>
      </c>
      <c r="AY559" s="17" t="s">
        <v>152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285</v>
      </c>
      <c r="BM559" s="223" t="s">
        <v>2385</v>
      </c>
    </row>
    <row r="560" s="1" customFormat="1" ht="16.5" customHeight="1">
      <c r="B560" s="38"/>
      <c r="C560" s="264" t="s">
        <v>2386</v>
      </c>
      <c r="D560" s="264" t="s">
        <v>323</v>
      </c>
      <c r="E560" s="265" t="s">
        <v>2387</v>
      </c>
      <c r="F560" s="266" t="s">
        <v>2388</v>
      </c>
      <c r="G560" s="267" t="s">
        <v>236</v>
      </c>
      <c r="H560" s="268">
        <v>198</v>
      </c>
      <c r="I560" s="269"/>
      <c r="J560" s="270">
        <f>ROUND(I560*H560,2)</f>
        <v>0</v>
      </c>
      <c r="K560" s="266" t="s">
        <v>1380</v>
      </c>
      <c r="L560" s="271"/>
      <c r="M560" s="272" t="s">
        <v>19</v>
      </c>
      <c r="N560" s="273" t="s">
        <v>44</v>
      </c>
      <c r="O560" s="83"/>
      <c r="P560" s="227">
        <f>O560*H560</f>
        <v>0</v>
      </c>
      <c r="Q560" s="227">
        <v>6.0000000000000002E-05</v>
      </c>
      <c r="R560" s="227">
        <f>Q560*H560</f>
        <v>0.01188</v>
      </c>
      <c r="S560" s="227">
        <v>0</v>
      </c>
      <c r="T560" s="228">
        <f>S560*H560</f>
        <v>0</v>
      </c>
      <c r="AR560" s="223" t="s">
        <v>405</v>
      </c>
      <c r="AT560" s="223" t="s">
        <v>323</v>
      </c>
      <c r="AU560" s="223" t="s">
        <v>83</v>
      </c>
      <c r="AY560" s="17" t="s">
        <v>152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285</v>
      </c>
      <c r="BM560" s="223" t="s">
        <v>2389</v>
      </c>
    </row>
    <row r="561" s="1" customFormat="1" ht="36" customHeight="1">
      <c r="B561" s="38"/>
      <c r="C561" s="211" t="s">
        <v>2390</v>
      </c>
      <c r="D561" s="211" t="s">
        <v>155</v>
      </c>
      <c r="E561" s="212" t="s">
        <v>2391</v>
      </c>
      <c r="F561" s="213" t="s">
        <v>2392</v>
      </c>
      <c r="G561" s="214" t="s">
        <v>236</v>
      </c>
      <c r="H561" s="215">
        <v>107.5</v>
      </c>
      <c r="I561" s="216"/>
      <c r="J561" s="217">
        <f>ROUND(I561*H561,2)</f>
        <v>0</v>
      </c>
      <c r="K561" s="213" t="s">
        <v>178</v>
      </c>
      <c r="L561" s="43"/>
      <c r="M561" s="225" t="s">
        <v>19</v>
      </c>
      <c r="N561" s="226" t="s">
        <v>44</v>
      </c>
      <c r="O561" s="83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AR561" s="223" t="s">
        <v>285</v>
      </c>
      <c r="AT561" s="223" t="s">
        <v>155</v>
      </c>
      <c r="AU561" s="223" t="s">
        <v>83</v>
      </c>
      <c r="AY561" s="17" t="s">
        <v>152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285</v>
      </c>
      <c r="BM561" s="223" t="s">
        <v>2393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1874</v>
      </c>
      <c r="G562" s="243"/>
      <c r="H562" s="246">
        <v>107.5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83</v>
      </c>
      <c r="AV562" s="13" t="s">
        <v>83</v>
      </c>
      <c r="AW562" s="13" t="s">
        <v>35</v>
      </c>
      <c r="AX562" s="13" t="s">
        <v>73</v>
      </c>
      <c r="AY562" s="252" t="s">
        <v>152</v>
      </c>
    </row>
    <row r="563" s="14" customFormat="1">
      <c r="B563" s="253"/>
      <c r="C563" s="254"/>
      <c r="D563" s="229" t="s">
        <v>182</v>
      </c>
      <c r="E563" s="255" t="s">
        <v>19</v>
      </c>
      <c r="F563" s="256" t="s">
        <v>189</v>
      </c>
      <c r="G563" s="254"/>
      <c r="H563" s="257">
        <v>107.5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182</v>
      </c>
      <c r="AU563" s="263" t="s">
        <v>83</v>
      </c>
      <c r="AV563" s="14" t="s">
        <v>151</v>
      </c>
      <c r="AW563" s="14" t="s">
        <v>35</v>
      </c>
      <c r="AX563" s="14" t="s">
        <v>81</v>
      </c>
      <c r="AY563" s="263" t="s">
        <v>152</v>
      </c>
    </row>
    <row r="564" s="1" customFormat="1" ht="24" customHeight="1">
      <c r="B564" s="38"/>
      <c r="C564" s="264" t="s">
        <v>2394</v>
      </c>
      <c r="D564" s="264" t="s">
        <v>323</v>
      </c>
      <c r="E564" s="265" t="s">
        <v>2395</v>
      </c>
      <c r="F564" s="266" t="s">
        <v>2396</v>
      </c>
      <c r="G564" s="267" t="s">
        <v>236</v>
      </c>
      <c r="H564" s="268">
        <v>198</v>
      </c>
      <c r="I564" s="269"/>
      <c r="J564" s="270">
        <f>ROUND(I564*H564,2)</f>
        <v>0</v>
      </c>
      <c r="K564" s="266" t="s">
        <v>178</v>
      </c>
      <c r="L564" s="271"/>
      <c r="M564" s="272" t="s">
        <v>19</v>
      </c>
      <c r="N564" s="273" t="s">
        <v>44</v>
      </c>
      <c r="O564" s="83"/>
      <c r="P564" s="227">
        <f>O564*H564</f>
        <v>0</v>
      </c>
      <c r="Q564" s="227">
        <v>0.00020000000000000001</v>
      </c>
      <c r="R564" s="227">
        <f>Q564*H564</f>
        <v>0.039600000000000003</v>
      </c>
      <c r="S564" s="227">
        <v>0</v>
      </c>
      <c r="T564" s="228">
        <f>S564*H564</f>
        <v>0</v>
      </c>
      <c r="AR564" s="223" t="s">
        <v>405</v>
      </c>
      <c r="AT564" s="223" t="s">
        <v>323</v>
      </c>
      <c r="AU564" s="223" t="s">
        <v>83</v>
      </c>
      <c r="AY564" s="17" t="s">
        <v>152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285</v>
      </c>
      <c r="BM564" s="223" t="s">
        <v>2397</v>
      </c>
    </row>
    <row r="565" s="13" customFormat="1">
      <c r="B565" s="242"/>
      <c r="C565" s="243"/>
      <c r="D565" s="229" t="s">
        <v>182</v>
      </c>
      <c r="E565" s="244" t="s">
        <v>19</v>
      </c>
      <c r="F565" s="245" t="s">
        <v>2356</v>
      </c>
      <c r="G565" s="243"/>
      <c r="H565" s="246">
        <v>198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AT565" s="252" t="s">
        <v>182</v>
      </c>
      <c r="AU565" s="252" t="s">
        <v>83</v>
      </c>
      <c r="AV565" s="13" t="s">
        <v>83</v>
      </c>
      <c r="AW565" s="13" t="s">
        <v>35</v>
      </c>
      <c r="AX565" s="13" t="s">
        <v>81</v>
      </c>
      <c r="AY565" s="252" t="s">
        <v>152</v>
      </c>
    </row>
    <row r="566" s="1" customFormat="1" ht="36" customHeight="1">
      <c r="B566" s="38"/>
      <c r="C566" s="211" t="s">
        <v>793</v>
      </c>
      <c r="D566" s="211" t="s">
        <v>155</v>
      </c>
      <c r="E566" s="212" t="s">
        <v>2398</v>
      </c>
      <c r="F566" s="213" t="s">
        <v>2399</v>
      </c>
      <c r="G566" s="214" t="s">
        <v>223</v>
      </c>
      <c r="H566" s="215">
        <v>2</v>
      </c>
      <c r="I566" s="216"/>
      <c r="J566" s="217">
        <f>ROUND(I566*H566,2)</f>
        <v>0</v>
      </c>
      <c r="K566" s="213" t="s">
        <v>178</v>
      </c>
      <c r="L566" s="43"/>
      <c r="M566" s="225" t="s">
        <v>19</v>
      </c>
      <c r="N566" s="226" t="s">
        <v>44</v>
      </c>
      <c r="O566" s="83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AR566" s="223" t="s">
        <v>285</v>
      </c>
      <c r="AT566" s="223" t="s">
        <v>155</v>
      </c>
      <c r="AU566" s="223" t="s">
        <v>83</v>
      </c>
      <c r="AY566" s="17" t="s">
        <v>152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285</v>
      </c>
      <c r="BM566" s="223" t="s">
        <v>2400</v>
      </c>
    </row>
    <row r="567" s="13" customFormat="1">
      <c r="B567" s="242"/>
      <c r="C567" s="243"/>
      <c r="D567" s="229" t="s">
        <v>182</v>
      </c>
      <c r="E567" s="244" t="s">
        <v>19</v>
      </c>
      <c r="F567" s="245" t="s">
        <v>83</v>
      </c>
      <c r="G567" s="243"/>
      <c r="H567" s="246">
        <v>2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AT567" s="252" t="s">
        <v>182</v>
      </c>
      <c r="AU567" s="252" t="s">
        <v>83</v>
      </c>
      <c r="AV567" s="13" t="s">
        <v>83</v>
      </c>
      <c r="AW567" s="13" t="s">
        <v>35</v>
      </c>
      <c r="AX567" s="13" t="s">
        <v>81</v>
      </c>
      <c r="AY567" s="252" t="s">
        <v>152</v>
      </c>
    </row>
    <row r="568" s="11" customFormat="1" ht="22.8" customHeight="1">
      <c r="B568" s="195"/>
      <c r="C568" s="196"/>
      <c r="D568" s="197" t="s">
        <v>72</v>
      </c>
      <c r="E568" s="209" t="s">
        <v>2401</v>
      </c>
      <c r="F568" s="209" t="s">
        <v>2402</v>
      </c>
      <c r="G568" s="196"/>
      <c r="H568" s="196"/>
      <c r="I568" s="199"/>
      <c r="J568" s="210">
        <f>BK568</f>
        <v>0</v>
      </c>
      <c r="K568" s="196"/>
      <c r="L568" s="201"/>
      <c r="M568" s="202"/>
      <c r="N568" s="203"/>
      <c r="O568" s="203"/>
      <c r="P568" s="204">
        <f>SUM(P569:P594)</f>
        <v>0</v>
      </c>
      <c r="Q568" s="203"/>
      <c r="R568" s="204">
        <f>SUM(R569:R594)</f>
        <v>0.30031999999999992</v>
      </c>
      <c r="S568" s="203"/>
      <c r="T568" s="205">
        <f>SUM(T569:T594)</f>
        <v>0</v>
      </c>
      <c r="AR568" s="206" t="s">
        <v>83</v>
      </c>
      <c r="AT568" s="207" t="s">
        <v>72</v>
      </c>
      <c r="AU568" s="207" t="s">
        <v>81</v>
      </c>
      <c r="AY568" s="206" t="s">
        <v>152</v>
      </c>
      <c r="BK568" s="208">
        <f>SUM(BK569:BK594)</f>
        <v>0</v>
      </c>
    </row>
    <row r="569" s="1" customFormat="1" ht="16.5" customHeight="1">
      <c r="B569" s="38"/>
      <c r="C569" s="264" t="s">
        <v>2403</v>
      </c>
      <c r="D569" s="264" t="s">
        <v>323</v>
      </c>
      <c r="E569" s="265" t="s">
        <v>2404</v>
      </c>
      <c r="F569" s="266" t="s">
        <v>2405</v>
      </c>
      <c r="G569" s="267" t="s">
        <v>267</v>
      </c>
      <c r="H569" s="268">
        <v>5</v>
      </c>
      <c r="I569" s="269"/>
      <c r="J569" s="270">
        <f>ROUND(I569*H569,2)</f>
        <v>0</v>
      </c>
      <c r="K569" s="266" t="s">
        <v>19</v>
      </c>
      <c r="L569" s="271"/>
      <c r="M569" s="272" t="s">
        <v>19</v>
      </c>
      <c r="N569" s="273" t="s">
        <v>44</v>
      </c>
      <c r="O569" s="83"/>
      <c r="P569" s="227">
        <f>O569*H569</f>
        <v>0</v>
      </c>
      <c r="Q569" s="227">
        <v>0.021999999999999999</v>
      </c>
      <c r="R569" s="227">
        <f>Q569*H569</f>
        <v>0.10999999999999999</v>
      </c>
      <c r="S569" s="227">
        <v>0</v>
      </c>
      <c r="T569" s="228">
        <f>S569*H569</f>
        <v>0</v>
      </c>
      <c r="AR569" s="223" t="s">
        <v>405</v>
      </c>
      <c r="AT569" s="223" t="s">
        <v>323</v>
      </c>
      <c r="AU569" s="223" t="s">
        <v>83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285</v>
      </c>
      <c r="BM569" s="223" t="s">
        <v>2406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215</v>
      </c>
      <c r="G570" s="243"/>
      <c r="H570" s="246">
        <v>5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81</v>
      </c>
      <c r="AY570" s="252" t="s">
        <v>152</v>
      </c>
    </row>
    <row r="571" s="1" customFormat="1" ht="24" customHeight="1">
      <c r="B571" s="38"/>
      <c r="C571" s="264" t="s">
        <v>2407</v>
      </c>
      <c r="D571" s="264" t="s">
        <v>323</v>
      </c>
      <c r="E571" s="265" t="s">
        <v>2408</v>
      </c>
      <c r="F571" s="266" t="s">
        <v>2409</v>
      </c>
      <c r="G571" s="267" t="s">
        <v>267</v>
      </c>
      <c r="H571" s="268">
        <v>7</v>
      </c>
      <c r="I571" s="269"/>
      <c r="J571" s="270">
        <f>ROUND(I571*H571,2)</f>
        <v>0</v>
      </c>
      <c r="K571" s="266" t="s">
        <v>19</v>
      </c>
      <c r="L571" s="271"/>
      <c r="M571" s="272" t="s">
        <v>19</v>
      </c>
      <c r="N571" s="273" t="s">
        <v>44</v>
      </c>
      <c r="O571" s="83"/>
      <c r="P571" s="227">
        <f>O571*H571</f>
        <v>0</v>
      </c>
      <c r="Q571" s="227">
        <v>0.0035000000000000001</v>
      </c>
      <c r="R571" s="227">
        <f>Q571*H571</f>
        <v>0.024500000000000001</v>
      </c>
      <c r="S571" s="227">
        <v>0</v>
      </c>
      <c r="T571" s="228">
        <f>S571*H571</f>
        <v>0</v>
      </c>
      <c r="AR571" s="223" t="s">
        <v>405</v>
      </c>
      <c r="AT571" s="223" t="s">
        <v>323</v>
      </c>
      <c r="AU571" s="223" t="s">
        <v>83</v>
      </c>
      <c r="AY571" s="17" t="s">
        <v>152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81</v>
      </c>
      <c r="BK571" s="224">
        <f>ROUND(I571*H571,2)</f>
        <v>0</v>
      </c>
      <c r="BL571" s="17" t="s">
        <v>285</v>
      </c>
      <c r="BM571" s="223" t="s">
        <v>2410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228</v>
      </c>
      <c r="G572" s="243"/>
      <c r="H572" s="246">
        <v>7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81</v>
      </c>
      <c r="AY572" s="252" t="s">
        <v>152</v>
      </c>
    </row>
    <row r="573" s="1" customFormat="1" ht="36" customHeight="1">
      <c r="B573" s="38"/>
      <c r="C573" s="264" t="s">
        <v>2411</v>
      </c>
      <c r="D573" s="264" t="s">
        <v>323</v>
      </c>
      <c r="E573" s="265" t="s">
        <v>2412</v>
      </c>
      <c r="F573" s="266" t="s">
        <v>2413</v>
      </c>
      <c r="G573" s="267" t="s">
        <v>267</v>
      </c>
      <c r="H573" s="268">
        <v>5</v>
      </c>
      <c r="I573" s="269"/>
      <c r="J573" s="270">
        <f>ROUND(I573*H573,2)</f>
        <v>0</v>
      </c>
      <c r="K573" s="266" t="s">
        <v>19</v>
      </c>
      <c r="L573" s="271"/>
      <c r="M573" s="272" t="s">
        <v>19</v>
      </c>
      <c r="N573" s="273" t="s">
        <v>44</v>
      </c>
      <c r="O573" s="83"/>
      <c r="P573" s="227">
        <f>O573*H573</f>
        <v>0</v>
      </c>
      <c r="Q573" s="227">
        <v>0.014999999999999999</v>
      </c>
      <c r="R573" s="227">
        <f>Q573*H573</f>
        <v>0.074999999999999997</v>
      </c>
      <c r="S573" s="227">
        <v>0</v>
      </c>
      <c r="T573" s="228">
        <f>S573*H573</f>
        <v>0</v>
      </c>
      <c r="AR573" s="223" t="s">
        <v>405</v>
      </c>
      <c r="AT573" s="223" t="s">
        <v>323</v>
      </c>
      <c r="AU573" s="223" t="s">
        <v>83</v>
      </c>
      <c r="AY573" s="17" t="s">
        <v>152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285</v>
      </c>
      <c r="BM573" s="223" t="s">
        <v>2414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215</v>
      </c>
      <c r="G574" s="243"/>
      <c r="H574" s="246">
        <v>5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83</v>
      </c>
      <c r="AV574" s="13" t="s">
        <v>83</v>
      </c>
      <c r="AW574" s="13" t="s">
        <v>35</v>
      </c>
      <c r="AX574" s="13" t="s">
        <v>81</v>
      </c>
      <c r="AY574" s="252" t="s">
        <v>152</v>
      </c>
    </row>
    <row r="575" s="1" customFormat="1" ht="24" customHeight="1">
      <c r="B575" s="38"/>
      <c r="C575" s="264" t="s">
        <v>2415</v>
      </c>
      <c r="D575" s="264" t="s">
        <v>323</v>
      </c>
      <c r="E575" s="265" t="s">
        <v>2416</v>
      </c>
      <c r="F575" s="266" t="s">
        <v>2417</v>
      </c>
      <c r="G575" s="267" t="s">
        <v>267</v>
      </c>
      <c r="H575" s="268">
        <v>5</v>
      </c>
      <c r="I575" s="269"/>
      <c r="J575" s="270">
        <f>ROUND(I575*H575,2)</f>
        <v>0</v>
      </c>
      <c r="K575" s="266" t="s">
        <v>19</v>
      </c>
      <c r="L575" s="271"/>
      <c r="M575" s="272" t="s">
        <v>19</v>
      </c>
      <c r="N575" s="273" t="s">
        <v>44</v>
      </c>
      <c r="O575" s="83"/>
      <c r="P575" s="227">
        <f>O575*H575</f>
        <v>0</v>
      </c>
      <c r="Q575" s="227">
        <v>0.0060000000000000001</v>
      </c>
      <c r="R575" s="227">
        <f>Q575*H575</f>
        <v>0.029999999999999999</v>
      </c>
      <c r="S575" s="227">
        <v>0</v>
      </c>
      <c r="T575" s="228">
        <f>S575*H575</f>
        <v>0</v>
      </c>
      <c r="AR575" s="223" t="s">
        <v>405</v>
      </c>
      <c r="AT575" s="223" t="s">
        <v>323</v>
      </c>
      <c r="AU575" s="223" t="s">
        <v>83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285</v>
      </c>
      <c r="BM575" s="223" t="s">
        <v>2418</v>
      </c>
    </row>
    <row r="576" s="13" customFormat="1">
      <c r="B576" s="242"/>
      <c r="C576" s="243"/>
      <c r="D576" s="229" t="s">
        <v>182</v>
      </c>
      <c r="E576" s="244" t="s">
        <v>19</v>
      </c>
      <c r="F576" s="245" t="s">
        <v>215</v>
      </c>
      <c r="G576" s="243"/>
      <c r="H576" s="246">
        <v>5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182</v>
      </c>
      <c r="AU576" s="252" t="s">
        <v>83</v>
      </c>
      <c r="AV576" s="13" t="s">
        <v>83</v>
      </c>
      <c r="AW576" s="13" t="s">
        <v>35</v>
      </c>
      <c r="AX576" s="13" t="s">
        <v>81</v>
      </c>
      <c r="AY576" s="252" t="s">
        <v>152</v>
      </c>
    </row>
    <row r="577" s="1" customFormat="1" ht="24" customHeight="1">
      <c r="B577" s="38"/>
      <c r="C577" s="264" t="s">
        <v>2419</v>
      </c>
      <c r="D577" s="264" t="s">
        <v>323</v>
      </c>
      <c r="E577" s="265" t="s">
        <v>2420</v>
      </c>
      <c r="F577" s="266" t="s">
        <v>2421</v>
      </c>
      <c r="G577" s="267" t="s">
        <v>267</v>
      </c>
      <c r="H577" s="268">
        <v>3</v>
      </c>
      <c r="I577" s="269"/>
      <c r="J577" s="270">
        <f>ROUND(I577*H577,2)</f>
        <v>0</v>
      </c>
      <c r="K577" s="266" t="s">
        <v>19</v>
      </c>
      <c r="L577" s="271"/>
      <c r="M577" s="272" t="s">
        <v>19</v>
      </c>
      <c r="N577" s="273" t="s">
        <v>44</v>
      </c>
      <c r="O577" s="83"/>
      <c r="P577" s="227">
        <f>O577*H577</f>
        <v>0</v>
      </c>
      <c r="Q577" s="227">
        <v>0.010500000000000001</v>
      </c>
      <c r="R577" s="227">
        <f>Q577*H577</f>
        <v>0.0315</v>
      </c>
      <c r="S577" s="227">
        <v>0</v>
      </c>
      <c r="T577" s="228">
        <f>S577*H577</f>
        <v>0</v>
      </c>
      <c r="AR577" s="223" t="s">
        <v>405</v>
      </c>
      <c r="AT577" s="223" t="s">
        <v>323</v>
      </c>
      <c r="AU577" s="223" t="s">
        <v>83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285</v>
      </c>
      <c r="BM577" s="223" t="s">
        <v>2422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196</v>
      </c>
      <c r="G578" s="243"/>
      <c r="H578" s="246">
        <v>3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24" customHeight="1">
      <c r="B579" s="38"/>
      <c r="C579" s="211" t="s">
        <v>2423</v>
      </c>
      <c r="D579" s="211" t="s">
        <v>155</v>
      </c>
      <c r="E579" s="212" t="s">
        <v>2424</v>
      </c>
      <c r="F579" s="213" t="s">
        <v>2425</v>
      </c>
      <c r="G579" s="214" t="s">
        <v>254</v>
      </c>
      <c r="H579" s="215">
        <v>15</v>
      </c>
      <c r="I579" s="216"/>
      <c r="J579" s="217">
        <f>ROUND(I579*H579,2)</f>
        <v>0</v>
      </c>
      <c r="K579" s="213" t="s">
        <v>178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0.0012600000000000001</v>
      </c>
      <c r="R579" s="227">
        <f>Q579*H579</f>
        <v>0.0189</v>
      </c>
      <c r="S579" s="227">
        <v>0</v>
      </c>
      <c r="T579" s="228">
        <f>S579*H579</f>
        <v>0</v>
      </c>
      <c r="AR579" s="223" t="s">
        <v>285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285</v>
      </c>
      <c r="BM579" s="223" t="s">
        <v>2426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8</v>
      </c>
      <c r="G580" s="243"/>
      <c r="H580" s="246">
        <v>15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83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24" customHeight="1">
      <c r="B581" s="38"/>
      <c r="C581" s="211" t="s">
        <v>2427</v>
      </c>
      <c r="D581" s="211" t="s">
        <v>155</v>
      </c>
      <c r="E581" s="212" t="s">
        <v>2428</v>
      </c>
      <c r="F581" s="213" t="s">
        <v>2429</v>
      </c>
      <c r="G581" s="214" t="s">
        <v>254</v>
      </c>
      <c r="H581" s="215">
        <v>20</v>
      </c>
      <c r="I581" s="216"/>
      <c r="J581" s="217">
        <f>ROUND(I581*H581,2)</f>
        <v>0</v>
      </c>
      <c r="K581" s="213" t="s">
        <v>19</v>
      </c>
      <c r="L581" s="43"/>
      <c r="M581" s="225" t="s">
        <v>19</v>
      </c>
      <c r="N581" s="226" t="s">
        <v>44</v>
      </c>
      <c r="O581" s="83"/>
      <c r="P581" s="227">
        <f>O581*H581</f>
        <v>0</v>
      </c>
      <c r="Q581" s="227">
        <v>0.00035</v>
      </c>
      <c r="R581" s="227">
        <f>Q581*H581</f>
        <v>0.0070000000000000001</v>
      </c>
      <c r="S581" s="227">
        <v>0</v>
      </c>
      <c r="T581" s="228">
        <f>S581*H581</f>
        <v>0</v>
      </c>
      <c r="AR581" s="223" t="s">
        <v>285</v>
      </c>
      <c r="AT581" s="223" t="s">
        <v>155</v>
      </c>
      <c r="AU581" s="223" t="s">
        <v>83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285</v>
      </c>
      <c r="BM581" s="223" t="s">
        <v>2430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322</v>
      </c>
      <c r="G582" s="243"/>
      <c r="H582" s="246">
        <v>20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83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2431</v>
      </c>
      <c r="D583" s="211" t="s">
        <v>155</v>
      </c>
      <c r="E583" s="212" t="s">
        <v>2432</v>
      </c>
      <c r="F583" s="213" t="s">
        <v>2433</v>
      </c>
      <c r="G583" s="214" t="s">
        <v>254</v>
      </c>
      <c r="H583" s="215">
        <v>3</v>
      </c>
      <c r="I583" s="216"/>
      <c r="J583" s="217">
        <f>ROUND(I583*H583,2)</f>
        <v>0</v>
      </c>
      <c r="K583" s="213" t="s">
        <v>19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0.00114</v>
      </c>
      <c r="R583" s="227">
        <f>Q583*H583</f>
        <v>0.0034199999999999999</v>
      </c>
      <c r="S583" s="227">
        <v>0</v>
      </c>
      <c r="T583" s="228">
        <f>S583*H583</f>
        <v>0</v>
      </c>
      <c r="AR583" s="223" t="s">
        <v>285</v>
      </c>
      <c r="AT583" s="223" t="s">
        <v>155</v>
      </c>
      <c r="AU583" s="223" t="s">
        <v>83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285</v>
      </c>
      <c r="BM583" s="223" t="s">
        <v>2434</v>
      </c>
    </row>
    <row r="584" s="13" customFormat="1">
      <c r="B584" s="242"/>
      <c r="C584" s="243"/>
      <c r="D584" s="229" t="s">
        <v>182</v>
      </c>
      <c r="E584" s="244" t="s">
        <v>19</v>
      </c>
      <c r="F584" s="245" t="s">
        <v>196</v>
      </c>
      <c r="G584" s="243"/>
      <c r="H584" s="246">
        <v>3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AT584" s="252" t="s">
        <v>182</v>
      </c>
      <c r="AU584" s="252" t="s">
        <v>83</v>
      </c>
      <c r="AV584" s="13" t="s">
        <v>83</v>
      </c>
      <c r="AW584" s="13" t="s">
        <v>35</v>
      </c>
      <c r="AX584" s="13" t="s">
        <v>81</v>
      </c>
      <c r="AY584" s="252" t="s">
        <v>152</v>
      </c>
    </row>
    <row r="585" s="1" customFormat="1" ht="24" customHeight="1">
      <c r="B585" s="38"/>
      <c r="C585" s="211" t="s">
        <v>2435</v>
      </c>
      <c r="D585" s="211" t="s">
        <v>155</v>
      </c>
      <c r="E585" s="212" t="s">
        <v>2436</v>
      </c>
      <c r="F585" s="213" t="s">
        <v>2437</v>
      </c>
      <c r="G585" s="214" t="s">
        <v>267</v>
      </c>
      <c r="H585" s="215">
        <v>10</v>
      </c>
      <c r="I585" s="216"/>
      <c r="J585" s="217">
        <f>ROUND(I585*H585,2)</f>
        <v>0</v>
      </c>
      <c r="K585" s="213" t="s">
        <v>19</v>
      </c>
      <c r="L585" s="43"/>
      <c r="M585" s="225" t="s">
        <v>19</v>
      </c>
      <c r="N585" s="226" t="s">
        <v>44</v>
      </c>
      <c r="O585" s="83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AR585" s="223" t="s">
        <v>285</v>
      </c>
      <c r="AT585" s="223" t="s">
        <v>155</v>
      </c>
      <c r="AU585" s="223" t="s">
        <v>83</v>
      </c>
      <c r="AY585" s="17" t="s">
        <v>152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81</v>
      </c>
      <c r="BK585" s="224">
        <f>ROUND(I585*H585,2)</f>
        <v>0</v>
      </c>
      <c r="BL585" s="17" t="s">
        <v>285</v>
      </c>
      <c r="BM585" s="223" t="s">
        <v>2438</v>
      </c>
    </row>
    <row r="586" s="13" customFormat="1">
      <c r="B586" s="242"/>
      <c r="C586" s="243"/>
      <c r="D586" s="229" t="s">
        <v>182</v>
      </c>
      <c r="E586" s="244" t="s">
        <v>19</v>
      </c>
      <c r="F586" s="245" t="s">
        <v>245</v>
      </c>
      <c r="G586" s="243"/>
      <c r="H586" s="246">
        <v>10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AT586" s="252" t="s">
        <v>182</v>
      </c>
      <c r="AU586" s="252" t="s">
        <v>83</v>
      </c>
      <c r="AV586" s="13" t="s">
        <v>83</v>
      </c>
      <c r="AW586" s="13" t="s">
        <v>35</v>
      </c>
      <c r="AX586" s="13" t="s">
        <v>81</v>
      </c>
      <c r="AY586" s="252" t="s">
        <v>152</v>
      </c>
    </row>
    <row r="587" s="1" customFormat="1" ht="24" customHeight="1">
      <c r="B587" s="38"/>
      <c r="C587" s="211" t="s">
        <v>2439</v>
      </c>
      <c r="D587" s="211" t="s">
        <v>155</v>
      </c>
      <c r="E587" s="212" t="s">
        <v>2440</v>
      </c>
      <c r="F587" s="213" t="s">
        <v>2441</v>
      </c>
      <c r="G587" s="214" t="s">
        <v>267</v>
      </c>
      <c r="H587" s="215">
        <v>5</v>
      </c>
      <c r="I587" s="216"/>
      <c r="J587" s="217">
        <f>ROUND(I587*H587,2)</f>
        <v>0</v>
      </c>
      <c r="K587" s="213" t="s">
        <v>19</v>
      </c>
      <c r="L587" s="43"/>
      <c r="M587" s="225" t="s">
        <v>19</v>
      </c>
      <c r="N587" s="226" t="s">
        <v>44</v>
      </c>
      <c r="O587" s="83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223" t="s">
        <v>285</v>
      </c>
      <c r="AT587" s="223" t="s">
        <v>155</v>
      </c>
      <c r="AU587" s="223" t="s">
        <v>83</v>
      </c>
      <c r="AY587" s="17" t="s">
        <v>152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81</v>
      </c>
      <c r="BK587" s="224">
        <f>ROUND(I587*H587,2)</f>
        <v>0</v>
      </c>
      <c r="BL587" s="17" t="s">
        <v>285</v>
      </c>
      <c r="BM587" s="223" t="s">
        <v>2442</v>
      </c>
    </row>
    <row r="588" s="13" customFormat="1">
      <c r="B588" s="242"/>
      <c r="C588" s="243"/>
      <c r="D588" s="229" t="s">
        <v>182</v>
      </c>
      <c r="E588" s="244" t="s">
        <v>19</v>
      </c>
      <c r="F588" s="245" t="s">
        <v>215</v>
      </c>
      <c r="G588" s="243"/>
      <c r="H588" s="246">
        <v>5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AT588" s="252" t="s">
        <v>182</v>
      </c>
      <c r="AU588" s="252" t="s">
        <v>83</v>
      </c>
      <c r="AV588" s="13" t="s">
        <v>83</v>
      </c>
      <c r="AW588" s="13" t="s">
        <v>35</v>
      </c>
      <c r="AX588" s="13" t="s">
        <v>81</v>
      </c>
      <c r="AY588" s="252" t="s">
        <v>152</v>
      </c>
    </row>
    <row r="589" s="1" customFormat="1" ht="24" customHeight="1">
      <c r="B589" s="38"/>
      <c r="C589" s="211" t="s">
        <v>2443</v>
      </c>
      <c r="D589" s="211" t="s">
        <v>155</v>
      </c>
      <c r="E589" s="212" t="s">
        <v>2444</v>
      </c>
      <c r="F589" s="213" t="s">
        <v>2445</v>
      </c>
      <c r="G589" s="214" t="s">
        <v>254</v>
      </c>
      <c r="H589" s="215">
        <v>30</v>
      </c>
      <c r="I589" s="216"/>
      <c r="J589" s="217">
        <f>ROUND(I589*H589,2)</f>
        <v>0</v>
      </c>
      <c r="K589" s="213" t="s">
        <v>178</v>
      </c>
      <c r="L589" s="43"/>
      <c r="M589" s="225" t="s">
        <v>19</v>
      </c>
      <c r="N589" s="226" t="s">
        <v>44</v>
      </c>
      <c r="O589" s="83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223" t="s">
        <v>285</v>
      </c>
      <c r="AT589" s="223" t="s">
        <v>155</v>
      </c>
      <c r="AU589" s="223" t="s">
        <v>83</v>
      </c>
      <c r="AY589" s="17" t="s">
        <v>152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81</v>
      </c>
      <c r="BK589" s="224">
        <f>ROUND(I589*H589,2)</f>
        <v>0</v>
      </c>
      <c r="BL589" s="17" t="s">
        <v>285</v>
      </c>
      <c r="BM589" s="223" t="s">
        <v>2446</v>
      </c>
    </row>
    <row r="590" s="13" customFormat="1">
      <c r="B590" s="242"/>
      <c r="C590" s="243"/>
      <c r="D590" s="229" t="s">
        <v>182</v>
      </c>
      <c r="E590" s="244" t="s">
        <v>19</v>
      </c>
      <c r="F590" s="245" t="s">
        <v>395</v>
      </c>
      <c r="G590" s="243"/>
      <c r="H590" s="246">
        <v>30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182</v>
      </c>
      <c r="AU590" s="252" t="s">
        <v>83</v>
      </c>
      <c r="AV590" s="13" t="s">
        <v>83</v>
      </c>
      <c r="AW590" s="13" t="s">
        <v>35</v>
      </c>
      <c r="AX590" s="13" t="s">
        <v>81</v>
      </c>
      <c r="AY590" s="252" t="s">
        <v>152</v>
      </c>
    </row>
    <row r="591" s="1" customFormat="1" ht="16.5" customHeight="1">
      <c r="B591" s="38"/>
      <c r="C591" s="264" t="s">
        <v>2447</v>
      </c>
      <c r="D591" s="264" t="s">
        <v>323</v>
      </c>
      <c r="E591" s="265" t="s">
        <v>1509</v>
      </c>
      <c r="F591" s="266" t="s">
        <v>2448</v>
      </c>
      <c r="G591" s="267" t="s">
        <v>1540</v>
      </c>
      <c r="H591" s="268">
        <v>2</v>
      </c>
      <c r="I591" s="269"/>
      <c r="J591" s="270">
        <f>ROUND(I591*H591,2)</f>
        <v>0</v>
      </c>
      <c r="K591" s="266" t="s">
        <v>19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405</v>
      </c>
      <c r="AT591" s="223" t="s">
        <v>323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285</v>
      </c>
      <c r="BM591" s="223" t="s">
        <v>2449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83</v>
      </c>
      <c r="G592" s="243"/>
      <c r="H592" s="246">
        <v>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83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36" customHeight="1">
      <c r="B593" s="38"/>
      <c r="C593" s="211" t="s">
        <v>2450</v>
      </c>
      <c r="D593" s="211" t="s">
        <v>155</v>
      </c>
      <c r="E593" s="212" t="s">
        <v>2451</v>
      </c>
      <c r="F593" s="213" t="s">
        <v>2452</v>
      </c>
      <c r="G593" s="214" t="s">
        <v>223</v>
      </c>
      <c r="H593" s="215">
        <v>2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</v>
      </c>
      <c r="R593" s="227">
        <f>Q593*H593</f>
        <v>0</v>
      </c>
      <c r="S593" s="227">
        <v>0</v>
      </c>
      <c r="T593" s="228">
        <f>S593*H593</f>
        <v>0</v>
      </c>
      <c r="AR593" s="223" t="s">
        <v>285</v>
      </c>
      <c r="AT593" s="223" t="s">
        <v>155</v>
      </c>
      <c r="AU593" s="223" t="s">
        <v>83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285</v>
      </c>
      <c r="BM593" s="223" t="s">
        <v>2453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83</v>
      </c>
      <c r="G594" s="243"/>
      <c r="H594" s="246">
        <v>2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81</v>
      </c>
      <c r="AY594" s="252" t="s">
        <v>152</v>
      </c>
    </row>
    <row r="595" s="11" customFormat="1" ht="22.8" customHeight="1">
      <c r="B595" s="195"/>
      <c r="C595" s="196"/>
      <c r="D595" s="197" t="s">
        <v>72</v>
      </c>
      <c r="E595" s="209" t="s">
        <v>2454</v>
      </c>
      <c r="F595" s="209" t="s">
        <v>2455</v>
      </c>
      <c r="G595" s="196"/>
      <c r="H595" s="196"/>
      <c r="I595" s="199"/>
      <c r="J595" s="210">
        <f>BK595</f>
        <v>0</v>
      </c>
      <c r="K595" s="196"/>
      <c r="L595" s="201"/>
      <c r="M595" s="202"/>
      <c r="N595" s="203"/>
      <c r="O595" s="203"/>
      <c r="P595" s="204">
        <f>SUM(P596:P609)</f>
        <v>0</v>
      </c>
      <c r="Q595" s="203"/>
      <c r="R595" s="204">
        <f>SUM(R596:R609)</f>
        <v>0.039600000000000003</v>
      </c>
      <c r="S595" s="203"/>
      <c r="T595" s="205">
        <f>SUM(T596:T609)</f>
        <v>0</v>
      </c>
      <c r="AR595" s="206" t="s">
        <v>83</v>
      </c>
      <c r="AT595" s="207" t="s">
        <v>72</v>
      </c>
      <c r="AU595" s="207" t="s">
        <v>81</v>
      </c>
      <c r="AY595" s="206" t="s">
        <v>152</v>
      </c>
      <c r="BK595" s="208">
        <f>SUM(BK596:BK609)</f>
        <v>0</v>
      </c>
    </row>
    <row r="596" s="1" customFormat="1" ht="24" customHeight="1">
      <c r="B596" s="38"/>
      <c r="C596" s="211" t="s">
        <v>2456</v>
      </c>
      <c r="D596" s="211" t="s">
        <v>155</v>
      </c>
      <c r="E596" s="212" t="s">
        <v>2457</v>
      </c>
      <c r="F596" s="213" t="s">
        <v>2458</v>
      </c>
      <c r="G596" s="214" t="s">
        <v>254</v>
      </c>
      <c r="H596" s="215">
        <v>15</v>
      </c>
      <c r="I596" s="216"/>
      <c r="J596" s="217">
        <f>ROUND(I596*H596,2)</f>
        <v>0</v>
      </c>
      <c r="K596" s="213" t="s">
        <v>19</v>
      </c>
      <c r="L596" s="43"/>
      <c r="M596" s="225" t="s">
        <v>19</v>
      </c>
      <c r="N596" s="226" t="s">
        <v>44</v>
      </c>
      <c r="O596" s="83"/>
      <c r="P596" s="227">
        <f>O596*H596</f>
        <v>0</v>
      </c>
      <c r="Q596" s="227">
        <v>0.00091</v>
      </c>
      <c r="R596" s="227">
        <f>Q596*H596</f>
        <v>0.013650000000000001</v>
      </c>
      <c r="S596" s="227">
        <v>0</v>
      </c>
      <c r="T596" s="228">
        <f>S596*H596</f>
        <v>0</v>
      </c>
      <c r="AR596" s="223" t="s">
        <v>285</v>
      </c>
      <c r="AT596" s="223" t="s">
        <v>155</v>
      </c>
      <c r="AU596" s="223" t="s">
        <v>83</v>
      </c>
      <c r="AY596" s="17" t="s">
        <v>152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285</v>
      </c>
      <c r="BM596" s="223" t="s">
        <v>2459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8</v>
      </c>
      <c r="G597" s="243"/>
      <c r="H597" s="246">
        <v>15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83</v>
      </c>
      <c r="AV597" s="13" t="s">
        <v>83</v>
      </c>
      <c r="AW597" s="13" t="s">
        <v>35</v>
      </c>
      <c r="AX597" s="13" t="s">
        <v>81</v>
      </c>
      <c r="AY597" s="252" t="s">
        <v>152</v>
      </c>
    </row>
    <row r="598" s="1" customFormat="1" ht="24" customHeight="1">
      <c r="B598" s="38"/>
      <c r="C598" s="211" t="s">
        <v>2460</v>
      </c>
      <c r="D598" s="211" t="s">
        <v>155</v>
      </c>
      <c r="E598" s="212" t="s">
        <v>2461</v>
      </c>
      <c r="F598" s="213" t="s">
        <v>2462</v>
      </c>
      <c r="G598" s="214" t="s">
        <v>254</v>
      </c>
      <c r="H598" s="215">
        <v>15</v>
      </c>
      <c r="I598" s="216"/>
      <c r="J598" s="217">
        <f>ROUND(I598*H598,2)</f>
        <v>0</v>
      </c>
      <c r="K598" s="213" t="s">
        <v>19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0.0011900000000000001</v>
      </c>
      <c r="R598" s="227">
        <f>Q598*H598</f>
        <v>0.017850000000000001</v>
      </c>
      <c r="S598" s="227">
        <v>0</v>
      </c>
      <c r="T598" s="228">
        <f>S598*H598</f>
        <v>0</v>
      </c>
      <c r="AR598" s="223" t="s">
        <v>285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285</v>
      </c>
      <c r="BM598" s="223" t="s">
        <v>2463</v>
      </c>
    </row>
    <row r="599" s="13" customFormat="1">
      <c r="B599" s="242"/>
      <c r="C599" s="243"/>
      <c r="D599" s="229" t="s">
        <v>182</v>
      </c>
      <c r="E599" s="244" t="s">
        <v>19</v>
      </c>
      <c r="F599" s="245" t="s">
        <v>8</v>
      </c>
      <c r="G599" s="243"/>
      <c r="H599" s="246">
        <v>15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182</v>
      </c>
      <c r="AU599" s="252" t="s">
        <v>83</v>
      </c>
      <c r="AV599" s="13" t="s">
        <v>83</v>
      </c>
      <c r="AW599" s="13" t="s">
        <v>35</v>
      </c>
      <c r="AX599" s="13" t="s">
        <v>81</v>
      </c>
      <c r="AY599" s="252" t="s">
        <v>152</v>
      </c>
    </row>
    <row r="600" s="1" customFormat="1" ht="48" customHeight="1">
      <c r="B600" s="38"/>
      <c r="C600" s="211" t="s">
        <v>2464</v>
      </c>
      <c r="D600" s="211" t="s">
        <v>155</v>
      </c>
      <c r="E600" s="212" t="s">
        <v>2465</v>
      </c>
      <c r="F600" s="213" t="s">
        <v>2466</v>
      </c>
      <c r="G600" s="214" t="s">
        <v>254</v>
      </c>
      <c r="H600" s="215">
        <v>30</v>
      </c>
      <c r="I600" s="216"/>
      <c r="J600" s="217">
        <f>ROUND(I600*H600,2)</f>
        <v>0</v>
      </c>
      <c r="K600" s="213" t="s">
        <v>19</v>
      </c>
      <c r="L600" s="43"/>
      <c r="M600" s="225" t="s">
        <v>19</v>
      </c>
      <c r="N600" s="226" t="s">
        <v>44</v>
      </c>
      <c r="O600" s="83"/>
      <c r="P600" s="227">
        <f>O600*H600</f>
        <v>0</v>
      </c>
      <c r="Q600" s="227">
        <v>6.9999999999999994E-05</v>
      </c>
      <c r="R600" s="227">
        <f>Q600*H600</f>
        <v>0.0020999999999999999</v>
      </c>
      <c r="S600" s="227">
        <v>0</v>
      </c>
      <c r="T600" s="228">
        <f>S600*H600</f>
        <v>0</v>
      </c>
      <c r="AR600" s="223" t="s">
        <v>285</v>
      </c>
      <c r="AT600" s="223" t="s">
        <v>155</v>
      </c>
      <c r="AU600" s="223" t="s">
        <v>83</v>
      </c>
      <c r="AY600" s="17" t="s">
        <v>152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285</v>
      </c>
      <c r="BM600" s="223" t="s">
        <v>2467</v>
      </c>
    </row>
    <row r="601" s="13" customFormat="1">
      <c r="B601" s="242"/>
      <c r="C601" s="243"/>
      <c r="D601" s="229" t="s">
        <v>182</v>
      </c>
      <c r="E601" s="244" t="s">
        <v>19</v>
      </c>
      <c r="F601" s="245" t="s">
        <v>395</v>
      </c>
      <c r="G601" s="243"/>
      <c r="H601" s="246">
        <v>30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AT601" s="252" t="s">
        <v>182</v>
      </c>
      <c r="AU601" s="252" t="s">
        <v>83</v>
      </c>
      <c r="AV601" s="13" t="s">
        <v>83</v>
      </c>
      <c r="AW601" s="13" t="s">
        <v>35</v>
      </c>
      <c r="AX601" s="13" t="s">
        <v>81</v>
      </c>
      <c r="AY601" s="252" t="s">
        <v>152</v>
      </c>
    </row>
    <row r="602" s="1" customFormat="1" ht="24" customHeight="1">
      <c r="B602" s="38"/>
      <c r="C602" s="211" t="s">
        <v>2468</v>
      </c>
      <c r="D602" s="211" t="s">
        <v>155</v>
      </c>
      <c r="E602" s="212" t="s">
        <v>2469</v>
      </c>
      <c r="F602" s="213" t="s">
        <v>2470</v>
      </c>
      <c r="G602" s="214" t="s">
        <v>267</v>
      </c>
      <c r="H602" s="215">
        <v>5</v>
      </c>
      <c r="I602" s="216"/>
      <c r="J602" s="217">
        <f>ROUND(I602*H602,2)</f>
        <v>0</v>
      </c>
      <c r="K602" s="213" t="s">
        <v>19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</v>
      </c>
      <c r="R602" s="227">
        <f>Q602*H602</f>
        <v>0</v>
      </c>
      <c r="S602" s="227">
        <v>0</v>
      </c>
      <c r="T602" s="228">
        <f>S602*H602</f>
        <v>0</v>
      </c>
      <c r="AR602" s="223" t="s">
        <v>285</v>
      </c>
      <c r="AT602" s="223" t="s">
        <v>155</v>
      </c>
      <c r="AU602" s="223" t="s">
        <v>83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285</v>
      </c>
      <c r="BM602" s="223" t="s">
        <v>2471</v>
      </c>
    </row>
    <row r="603" s="13" customFormat="1">
      <c r="B603" s="242"/>
      <c r="C603" s="243"/>
      <c r="D603" s="229" t="s">
        <v>182</v>
      </c>
      <c r="E603" s="244" t="s">
        <v>19</v>
      </c>
      <c r="F603" s="245" t="s">
        <v>215</v>
      </c>
      <c r="G603" s="243"/>
      <c r="H603" s="246">
        <v>5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AT603" s="252" t="s">
        <v>182</v>
      </c>
      <c r="AU603" s="252" t="s">
        <v>83</v>
      </c>
      <c r="AV603" s="13" t="s">
        <v>83</v>
      </c>
      <c r="AW603" s="13" t="s">
        <v>35</v>
      </c>
      <c r="AX603" s="13" t="s">
        <v>81</v>
      </c>
      <c r="AY603" s="252" t="s">
        <v>152</v>
      </c>
    </row>
    <row r="604" s="1" customFormat="1" ht="36" customHeight="1">
      <c r="B604" s="38"/>
      <c r="C604" s="211" t="s">
        <v>2472</v>
      </c>
      <c r="D604" s="211" t="s">
        <v>155</v>
      </c>
      <c r="E604" s="212" t="s">
        <v>2473</v>
      </c>
      <c r="F604" s="213" t="s">
        <v>2474</v>
      </c>
      <c r="G604" s="214" t="s">
        <v>254</v>
      </c>
      <c r="H604" s="215">
        <v>30</v>
      </c>
      <c r="I604" s="216"/>
      <c r="J604" s="217">
        <f>ROUND(I604*H604,2)</f>
        <v>0</v>
      </c>
      <c r="K604" s="213" t="s">
        <v>19</v>
      </c>
      <c r="L604" s="43"/>
      <c r="M604" s="225" t="s">
        <v>19</v>
      </c>
      <c r="N604" s="226" t="s">
        <v>44</v>
      </c>
      <c r="O604" s="83"/>
      <c r="P604" s="227">
        <f>O604*H604</f>
        <v>0</v>
      </c>
      <c r="Q604" s="227">
        <v>0.00019000000000000001</v>
      </c>
      <c r="R604" s="227">
        <f>Q604*H604</f>
        <v>0.0057000000000000002</v>
      </c>
      <c r="S604" s="227">
        <v>0</v>
      </c>
      <c r="T604" s="228">
        <f>S604*H604</f>
        <v>0</v>
      </c>
      <c r="AR604" s="223" t="s">
        <v>285</v>
      </c>
      <c r="AT604" s="223" t="s">
        <v>155</v>
      </c>
      <c r="AU604" s="223" t="s">
        <v>83</v>
      </c>
      <c r="AY604" s="17" t="s">
        <v>152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285</v>
      </c>
      <c r="BM604" s="223" t="s">
        <v>2475</v>
      </c>
    </row>
    <row r="605" s="13" customFormat="1">
      <c r="B605" s="242"/>
      <c r="C605" s="243"/>
      <c r="D605" s="229" t="s">
        <v>182</v>
      </c>
      <c r="E605" s="244" t="s">
        <v>19</v>
      </c>
      <c r="F605" s="245" t="s">
        <v>395</v>
      </c>
      <c r="G605" s="243"/>
      <c r="H605" s="246">
        <v>30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182</v>
      </c>
      <c r="AU605" s="252" t="s">
        <v>83</v>
      </c>
      <c r="AV605" s="13" t="s">
        <v>83</v>
      </c>
      <c r="AW605" s="13" t="s">
        <v>35</v>
      </c>
      <c r="AX605" s="13" t="s">
        <v>81</v>
      </c>
      <c r="AY605" s="252" t="s">
        <v>152</v>
      </c>
    </row>
    <row r="606" s="1" customFormat="1" ht="24" customHeight="1">
      <c r="B606" s="38"/>
      <c r="C606" s="211" t="s">
        <v>2476</v>
      </c>
      <c r="D606" s="211" t="s">
        <v>155</v>
      </c>
      <c r="E606" s="212" t="s">
        <v>2477</v>
      </c>
      <c r="F606" s="213" t="s">
        <v>2478</v>
      </c>
      <c r="G606" s="214" t="s">
        <v>254</v>
      </c>
      <c r="H606" s="215">
        <v>30</v>
      </c>
      <c r="I606" s="216"/>
      <c r="J606" s="217">
        <f>ROUND(I606*H606,2)</f>
        <v>0</v>
      </c>
      <c r="K606" s="213" t="s">
        <v>19</v>
      </c>
      <c r="L606" s="43"/>
      <c r="M606" s="225" t="s">
        <v>19</v>
      </c>
      <c r="N606" s="226" t="s">
        <v>44</v>
      </c>
      <c r="O606" s="83"/>
      <c r="P606" s="227">
        <f>O606*H606</f>
        <v>0</v>
      </c>
      <c r="Q606" s="227">
        <v>1.0000000000000001E-05</v>
      </c>
      <c r="R606" s="227">
        <f>Q606*H606</f>
        <v>0.00030000000000000003</v>
      </c>
      <c r="S606" s="227">
        <v>0</v>
      </c>
      <c r="T606" s="228">
        <f>S606*H606</f>
        <v>0</v>
      </c>
      <c r="AR606" s="223" t="s">
        <v>285</v>
      </c>
      <c r="AT606" s="223" t="s">
        <v>155</v>
      </c>
      <c r="AU606" s="223" t="s">
        <v>83</v>
      </c>
      <c r="AY606" s="17" t="s">
        <v>152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285</v>
      </c>
      <c r="BM606" s="223" t="s">
        <v>2479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395</v>
      </c>
      <c r="G607" s="243"/>
      <c r="H607" s="246">
        <v>30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36" customHeight="1">
      <c r="B608" s="38"/>
      <c r="C608" s="211" t="s">
        <v>2480</v>
      </c>
      <c r="D608" s="211" t="s">
        <v>155</v>
      </c>
      <c r="E608" s="212" t="s">
        <v>2481</v>
      </c>
      <c r="F608" s="213" t="s">
        <v>2482</v>
      </c>
      <c r="G608" s="214" t="s">
        <v>223</v>
      </c>
      <c r="H608" s="215">
        <v>0.5</v>
      </c>
      <c r="I608" s="216"/>
      <c r="J608" s="217">
        <f>ROUND(I608*H608,2)</f>
        <v>0</v>
      </c>
      <c r="K608" s="213" t="s">
        <v>178</v>
      </c>
      <c r="L608" s="43"/>
      <c r="M608" s="225" t="s">
        <v>19</v>
      </c>
      <c r="N608" s="226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285</v>
      </c>
      <c r="AT608" s="223" t="s">
        <v>155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285</v>
      </c>
      <c r="BM608" s="223" t="s">
        <v>2483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2484</v>
      </c>
      <c r="G609" s="243"/>
      <c r="H609" s="246">
        <v>0.5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83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1" customFormat="1" ht="22.8" customHeight="1">
      <c r="B610" s="195"/>
      <c r="C610" s="196"/>
      <c r="D610" s="197" t="s">
        <v>72</v>
      </c>
      <c r="E610" s="209" t="s">
        <v>2485</v>
      </c>
      <c r="F610" s="209" t="s">
        <v>2486</v>
      </c>
      <c r="G610" s="196"/>
      <c r="H610" s="196"/>
      <c r="I610" s="199"/>
      <c r="J610" s="210">
        <f>BK610</f>
        <v>0</v>
      </c>
      <c r="K610" s="196"/>
      <c r="L610" s="201"/>
      <c r="M610" s="202"/>
      <c r="N610" s="203"/>
      <c r="O610" s="203"/>
      <c r="P610" s="204">
        <f>SUM(P611:P626)</f>
        <v>0</v>
      </c>
      <c r="Q610" s="203"/>
      <c r="R610" s="204">
        <f>SUM(R611:R626)</f>
        <v>0.020710000000000003</v>
      </c>
      <c r="S610" s="203"/>
      <c r="T610" s="205">
        <f>SUM(T611:T626)</f>
        <v>0</v>
      </c>
      <c r="AR610" s="206" t="s">
        <v>83</v>
      </c>
      <c r="AT610" s="207" t="s">
        <v>72</v>
      </c>
      <c r="AU610" s="207" t="s">
        <v>81</v>
      </c>
      <c r="AY610" s="206" t="s">
        <v>152</v>
      </c>
      <c r="BK610" s="208">
        <f>SUM(BK611:BK626)</f>
        <v>0</v>
      </c>
    </row>
    <row r="611" s="1" customFormat="1" ht="24" customHeight="1">
      <c r="B611" s="38"/>
      <c r="C611" s="211" t="s">
        <v>2487</v>
      </c>
      <c r="D611" s="211" t="s">
        <v>155</v>
      </c>
      <c r="E611" s="212" t="s">
        <v>2488</v>
      </c>
      <c r="F611" s="213" t="s">
        <v>2489</v>
      </c>
      <c r="G611" s="214" t="s">
        <v>2123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0.00051999999999999995</v>
      </c>
      <c r="R611" s="227">
        <f>Q611*H611</f>
        <v>0.0020799999999999998</v>
      </c>
      <c r="S611" s="227">
        <v>0</v>
      </c>
      <c r="T611" s="228">
        <f>S611*H611</f>
        <v>0</v>
      </c>
      <c r="AR611" s="223" t="s">
        <v>285</v>
      </c>
      <c r="AT611" s="223" t="s">
        <v>155</v>
      </c>
      <c r="AU611" s="223" t="s">
        <v>83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285</v>
      </c>
      <c r="BM611" s="223" t="s">
        <v>2490</v>
      </c>
    </row>
    <row r="612" s="13" customFormat="1">
      <c r="B612" s="242"/>
      <c r="C612" s="243"/>
      <c r="D612" s="229" t="s">
        <v>182</v>
      </c>
      <c r="E612" s="244" t="s">
        <v>19</v>
      </c>
      <c r="F612" s="245" t="s">
        <v>151</v>
      </c>
      <c r="G612" s="243"/>
      <c r="H612" s="246">
        <v>4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AT612" s="252" t="s">
        <v>182</v>
      </c>
      <c r="AU612" s="252" t="s">
        <v>83</v>
      </c>
      <c r="AV612" s="13" t="s">
        <v>83</v>
      </c>
      <c r="AW612" s="13" t="s">
        <v>35</v>
      </c>
      <c r="AX612" s="13" t="s">
        <v>81</v>
      </c>
      <c r="AY612" s="252" t="s">
        <v>152</v>
      </c>
    </row>
    <row r="613" s="1" customFormat="1" ht="24" customHeight="1">
      <c r="B613" s="38"/>
      <c r="C613" s="211" t="s">
        <v>2491</v>
      </c>
      <c r="D613" s="211" t="s">
        <v>155</v>
      </c>
      <c r="E613" s="212" t="s">
        <v>2492</v>
      </c>
      <c r="F613" s="213" t="s">
        <v>2493</v>
      </c>
      <c r="G613" s="214" t="s">
        <v>2123</v>
      </c>
      <c r="H613" s="215">
        <v>5</v>
      </c>
      <c r="I613" s="216"/>
      <c r="J613" s="217">
        <f>ROUND(I613*H613,2)</f>
        <v>0</v>
      </c>
      <c r="K613" s="213" t="s">
        <v>178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0.00051999999999999995</v>
      </c>
      <c r="R613" s="227">
        <f>Q613*H613</f>
        <v>0.0025999999999999999</v>
      </c>
      <c r="S613" s="227">
        <v>0</v>
      </c>
      <c r="T613" s="228">
        <f>S613*H613</f>
        <v>0</v>
      </c>
      <c r="AR613" s="223" t="s">
        <v>285</v>
      </c>
      <c r="AT613" s="223" t="s">
        <v>155</v>
      </c>
      <c r="AU613" s="223" t="s">
        <v>83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285</v>
      </c>
      <c r="BM613" s="223" t="s">
        <v>2494</v>
      </c>
    </row>
    <row r="614" s="13" customFormat="1">
      <c r="B614" s="242"/>
      <c r="C614" s="243"/>
      <c r="D614" s="229" t="s">
        <v>182</v>
      </c>
      <c r="E614" s="244" t="s">
        <v>19</v>
      </c>
      <c r="F614" s="245" t="s">
        <v>215</v>
      </c>
      <c r="G614" s="243"/>
      <c r="H614" s="246">
        <v>5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AT614" s="252" t="s">
        <v>182</v>
      </c>
      <c r="AU614" s="252" t="s">
        <v>83</v>
      </c>
      <c r="AV614" s="13" t="s">
        <v>83</v>
      </c>
      <c r="AW614" s="13" t="s">
        <v>35</v>
      </c>
      <c r="AX614" s="13" t="s">
        <v>81</v>
      </c>
      <c r="AY614" s="252" t="s">
        <v>152</v>
      </c>
    </row>
    <row r="615" s="1" customFormat="1" ht="16.5" customHeight="1">
      <c r="B615" s="38"/>
      <c r="C615" s="211" t="s">
        <v>2495</v>
      </c>
      <c r="D615" s="211" t="s">
        <v>155</v>
      </c>
      <c r="E615" s="212" t="s">
        <v>2496</v>
      </c>
      <c r="F615" s="213" t="s">
        <v>2497</v>
      </c>
      <c r="G615" s="214" t="s">
        <v>2123</v>
      </c>
      <c r="H615" s="215">
        <v>7</v>
      </c>
      <c r="I615" s="216"/>
      <c r="J615" s="217">
        <f>ROUND(I615*H615,2)</f>
        <v>0</v>
      </c>
      <c r="K615" s="213" t="s">
        <v>178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0.0015399999999999999</v>
      </c>
      <c r="R615" s="227">
        <f>Q615*H615</f>
        <v>0.01078</v>
      </c>
      <c r="S615" s="227">
        <v>0</v>
      </c>
      <c r="T615" s="228">
        <f>S615*H615</f>
        <v>0</v>
      </c>
      <c r="AR615" s="223" t="s">
        <v>285</v>
      </c>
      <c r="AT615" s="223" t="s">
        <v>155</v>
      </c>
      <c r="AU615" s="223" t="s">
        <v>83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285</v>
      </c>
      <c r="BM615" s="223" t="s">
        <v>2498</v>
      </c>
    </row>
    <row r="616" s="13" customFormat="1">
      <c r="B616" s="242"/>
      <c r="C616" s="243"/>
      <c r="D616" s="229" t="s">
        <v>182</v>
      </c>
      <c r="E616" s="244" t="s">
        <v>19</v>
      </c>
      <c r="F616" s="245" t="s">
        <v>228</v>
      </c>
      <c r="G616" s="243"/>
      <c r="H616" s="246">
        <v>7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182</v>
      </c>
      <c r="AU616" s="252" t="s">
        <v>83</v>
      </c>
      <c r="AV616" s="13" t="s">
        <v>83</v>
      </c>
      <c r="AW616" s="13" t="s">
        <v>35</v>
      </c>
      <c r="AX616" s="13" t="s">
        <v>81</v>
      </c>
      <c r="AY616" s="252" t="s">
        <v>152</v>
      </c>
    </row>
    <row r="617" s="1" customFormat="1" ht="24" customHeight="1">
      <c r="B617" s="38"/>
      <c r="C617" s="211" t="s">
        <v>2499</v>
      </c>
      <c r="D617" s="211" t="s">
        <v>155</v>
      </c>
      <c r="E617" s="212" t="s">
        <v>2500</v>
      </c>
      <c r="F617" s="213" t="s">
        <v>2501</v>
      </c>
      <c r="G617" s="214" t="s">
        <v>267</v>
      </c>
      <c r="H617" s="215">
        <v>5</v>
      </c>
      <c r="I617" s="216"/>
      <c r="J617" s="217">
        <f>ROUND(I617*H617,2)</f>
        <v>0</v>
      </c>
      <c r="K617" s="213" t="s">
        <v>178</v>
      </c>
      <c r="L617" s="43"/>
      <c r="M617" s="225" t="s">
        <v>19</v>
      </c>
      <c r="N617" s="226" t="s">
        <v>44</v>
      </c>
      <c r="O617" s="83"/>
      <c r="P617" s="227">
        <f>O617*H617</f>
        <v>0</v>
      </c>
      <c r="Q617" s="227">
        <v>6.0000000000000002E-05</v>
      </c>
      <c r="R617" s="227">
        <f>Q617*H617</f>
        <v>0.00030000000000000003</v>
      </c>
      <c r="S617" s="227">
        <v>0</v>
      </c>
      <c r="T617" s="228">
        <f>S617*H617</f>
        <v>0</v>
      </c>
      <c r="AR617" s="223" t="s">
        <v>285</v>
      </c>
      <c r="AT617" s="223" t="s">
        <v>155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285</v>
      </c>
      <c r="BM617" s="223" t="s">
        <v>2502</v>
      </c>
    </row>
    <row r="618" s="13" customFormat="1">
      <c r="B618" s="242"/>
      <c r="C618" s="243"/>
      <c r="D618" s="229" t="s">
        <v>182</v>
      </c>
      <c r="E618" s="244" t="s">
        <v>19</v>
      </c>
      <c r="F618" s="245" t="s">
        <v>215</v>
      </c>
      <c r="G618" s="243"/>
      <c r="H618" s="246">
        <v>5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182</v>
      </c>
      <c r="AU618" s="252" t="s">
        <v>83</v>
      </c>
      <c r="AV618" s="13" t="s">
        <v>83</v>
      </c>
      <c r="AW618" s="13" t="s">
        <v>35</v>
      </c>
      <c r="AX618" s="13" t="s">
        <v>81</v>
      </c>
      <c r="AY618" s="252" t="s">
        <v>152</v>
      </c>
    </row>
    <row r="619" s="1" customFormat="1" ht="24" customHeight="1">
      <c r="B619" s="38"/>
      <c r="C619" s="264" t="s">
        <v>2503</v>
      </c>
      <c r="D619" s="264" t="s">
        <v>323</v>
      </c>
      <c r="E619" s="265" t="s">
        <v>2504</v>
      </c>
      <c r="F619" s="266" t="s">
        <v>2505</v>
      </c>
      <c r="G619" s="267" t="s">
        <v>267</v>
      </c>
      <c r="H619" s="268">
        <v>7</v>
      </c>
      <c r="I619" s="269"/>
      <c r="J619" s="270">
        <f>ROUND(I619*H619,2)</f>
        <v>0</v>
      </c>
      <c r="K619" s="266" t="s">
        <v>178</v>
      </c>
      <c r="L619" s="271"/>
      <c r="M619" s="272" t="s">
        <v>19</v>
      </c>
      <c r="N619" s="273" t="s">
        <v>44</v>
      </c>
      <c r="O619" s="83"/>
      <c r="P619" s="227">
        <f>O619*H619</f>
        <v>0</v>
      </c>
      <c r="Q619" s="227">
        <v>0.00029999999999999997</v>
      </c>
      <c r="R619" s="227">
        <f>Q619*H619</f>
        <v>0.0020999999999999999</v>
      </c>
      <c r="S619" s="227">
        <v>0</v>
      </c>
      <c r="T619" s="228">
        <f>S619*H619</f>
        <v>0</v>
      </c>
      <c r="AR619" s="223" t="s">
        <v>405</v>
      </c>
      <c r="AT619" s="223" t="s">
        <v>323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2506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228</v>
      </c>
      <c r="G620" s="243"/>
      <c r="H620" s="246">
        <v>7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24" customHeight="1">
      <c r="B621" s="38"/>
      <c r="C621" s="211" t="s">
        <v>2507</v>
      </c>
      <c r="D621" s="211" t="s">
        <v>155</v>
      </c>
      <c r="E621" s="212" t="s">
        <v>2508</v>
      </c>
      <c r="F621" s="213" t="s">
        <v>2509</v>
      </c>
      <c r="G621" s="214" t="s">
        <v>267</v>
      </c>
      <c r="H621" s="215">
        <v>7</v>
      </c>
      <c r="I621" s="216"/>
      <c r="J621" s="217">
        <f>ROUND(I621*H621,2)</f>
        <v>0</v>
      </c>
      <c r="K621" s="213" t="s">
        <v>178</v>
      </c>
      <c r="L621" s="43"/>
      <c r="M621" s="225" t="s">
        <v>19</v>
      </c>
      <c r="N621" s="226" t="s">
        <v>44</v>
      </c>
      <c r="O621" s="83"/>
      <c r="P621" s="227">
        <f>O621*H621</f>
        <v>0</v>
      </c>
      <c r="Q621" s="227">
        <v>0.00023000000000000001</v>
      </c>
      <c r="R621" s="227">
        <f>Q621*H621</f>
        <v>0.0016100000000000001</v>
      </c>
      <c r="S621" s="227">
        <v>0</v>
      </c>
      <c r="T621" s="228">
        <f>S621*H621</f>
        <v>0</v>
      </c>
      <c r="AR621" s="223" t="s">
        <v>285</v>
      </c>
      <c r="AT621" s="223" t="s">
        <v>155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2510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228</v>
      </c>
      <c r="G622" s="243"/>
      <c r="H622" s="246">
        <v>7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16.5" customHeight="1">
      <c r="B623" s="38"/>
      <c r="C623" s="211" t="s">
        <v>2511</v>
      </c>
      <c r="D623" s="211" t="s">
        <v>155</v>
      </c>
      <c r="E623" s="212" t="s">
        <v>2512</v>
      </c>
      <c r="F623" s="213" t="s">
        <v>2513</v>
      </c>
      <c r="G623" s="214" t="s">
        <v>267</v>
      </c>
      <c r="H623" s="215">
        <v>4</v>
      </c>
      <c r="I623" s="216"/>
      <c r="J623" s="217">
        <f>ROUND(I623*H623,2)</f>
        <v>0</v>
      </c>
      <c r="K623" s="213" t="s">
        <v>178</v>
      </c>
      <c r="L623" s="43"/>
      <c r="M623" s="225" t="s">
        <v>19</v>
      </c>
      <c r="N623" s="226" t="s">
        <v>44</v>
      </c>
      <c r="O623" s="83"/>
      <c r="P623" s="227">
        <f>O623*H623</f>
        <v>0</v>
      </c>
      <c r="Q623" s="227">
        <v>0.00031</v>
      </c>
      <c r="R623" s="227">
        <f>Q623*H623</f>
        <v>0.00124</v>
      </c>
      <c r="S623" s="227">
        <v>0</v>
      </c>
      <c r="T623" s="228">
        <f>S623*H623</f>
        <v>0</v>
      </c>
      <c r="AR623" s="223" t="s">
        <v>285</v>
      </c>
      <c r="AT623" s="223" t="s">
        <v>155</v>
      </c>
      <c r="AU623" s="223" t="s">
        <v>83</v>
      </c>
      <c r="AY623" s="17" t="s">
        <v>152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81</v>
      </c>
      <c r="BK623" s="224">
        <f>ROUND(I623*H623,2)</f>
        <v>0</v>
      </c>
      <c r="BL623" s="17" t="s">
        <v>285</v>
      </c>
      <c r="BM623" s="223" t="s">
        <v>2514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151</v>
      </c>
      <c r="G624" s="243"/>
      <c r="H624" s="246">
        <v>4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81</v>
      </c>
      <c r="AY624" s="252" t="s">
        <v>152</v>
      </c>
    </row>
    <row r="625" s="1" customFormat="1" ht="36" customHeight="1">
      <c r="B625" s="38"/>
      <c r="C625" s="211" t="s">
        <v>2515</v>
      </c>
      <c r="D625" s="211" t="s">
        <v>155</v>
      </c>
      <c r="E625" s="212" t="s">
        <v>2516</v>
      </c>
      <c r="F625" s="213" t="s">
        <v>2517</v>
      </c>
      <c r="G625" s="214" t="s">
        <v>223</v>
      </c>
      <c r="H625" s="215">
        <v>1</v>
      </c>
      <c r="I625" s="216"/>
      <c r="J625" s="217">
        <f>ROUND(I625*H625,2)</f>
        <v>0</v>
      </c>
      <c r="K625" s="213" t="s">
        <v>178</v>
      </c>
      <c r="L625" s="43"/>
      <c r="M625" s="225" t="s">
        <v>19</v>
      </c>
      <c r="N625" s="226" t="s">
        <v>44</v>
      </c>
      <c r="O625" s="83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AR625" s="223" t="s">
        <v>285</v>
      </c>
      <c r="AT625" s="223" t="s">
        <v>155</v>
      </c>
      <c r="AU625" s="223" t="s">
        <v>83</v>
      </c>
      <c r="AY625" s="17" t="s">
        <v>152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285</v>
      </c>
      <c r="BM625" s="223" t="s">
        <v>2518</v>
      </c>
    </row>
    <row r="626" s="13" customFormat="1">
      <c r="B626" s="242"/>
      <c r="C626" s="243"/>
      <c r="D626" s="229" t="s">
        <v>182</v>
      </c>
      <c r="E626" s="244" t="s">
        <v>19</v>
      </c>
      <c r="F626" s="245" t="s">
        <v>81</v>
      </c>
      <c r="G626" s="243"/>
      <c r="H626" s="246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182</v>
      </c>
      <c r="AU626" s="252" t="s">
        <v>83</v>
      </c>
      <c r="AV626" s="13" t="s">
        <v>83</v>
      </c>
      <c r="AW626" s="13" t="s">
        <v>35</v>
      </c>
      <c r="AX626" s="13" t="s">
        <v>81</v>
      </c>
      <c r="AY626" s="252" t="s">
        <v>152</v>
      </c>
    </row>
    <row r="627" s="11" customFormat="1" ht="22.8" customHeight="1">
      <c r="B627" s="195"/>
      <c r="C627" s="196"/>
      <c r="D627" s="197" t="s">
        <v>72</v>
      </c>
      <c r="E627" s="209" t="s">
        <v>2519</v>
      </c>
      <c r="F627" s="209" t="s">
        <v>2520</v>
      </c>
      <c r="G627" s="196"/>
      <c r="H627" s="196"/>
      <c r="I627" s="199"/>
      <c r="J627" s="210">
        <f>BK627</f>
        <v>0</v>
      </c>
      <c r="K627" s="196"/>
      <c r="L627" s="201"/>
      <c r="M627" s="202"/>
      <c r="N627" s="203"/>
      <c r="O627" s="203"/>
      <c r="P627" s="204">
        <f>SUM(P628:P633)</f>
        <v>0</v>
      </c>
      <c r="Q627" s="203"/>
      <c r="R627" s="204">
        <f>SUM(R628:R633)</f>
        <v>0.0206</v>
      </c>
      <c r="S627" s="203"/>
      <c r="T627" s="205">
        <f>SUM(T628:T633)</f>
        <v>0</v>
      </c>
      <c r="AR627" s="206" t="s">
        <v>83</v>
      </c>
      <c r="AT627" s="207" t="s">
        <v>72</v>
      </c>
      <c r="AU627" s="207" t="s">
        <v>81</v>
      </c>
      <c r="AY627" s="206" t="s">
        <v>152</v>
      </c>
      <c r="BK627" s="208">
        <f>SUM(BK628:BK633)</f>
        <v>0</v>
      </c>
    </row>
    <row r="628" s="1" customFormat="1" ht="16.5" customHeight="1">
      <c r="B628" s="38"/>
      <c r="C628" s="211" t="s">
        <v>2521</v>
      </c>
      <c r="D628" s="211" t="s">
        <v>155</v>
      </c>
      <c r="E628" s="212" t="s">
        <v>2522</v>
      </c>
      <c r="F628" s="213" t="s">
        <v>2523</v>
      </c>
      <c r="G628" s="214" t="s">
        <v>267</v>
      </c>
      <c r="H628" s="215">
        <v>4</v>
      </c>
      <c r="I628" s="216"/>
      <c r="J628" s="217">
        <f>ROUND(I628*H628,2)</f>
        <v>0</v>
      </c>
      <c r="K628" s="213" t="s">
        <v>178</v>
      </c>
      <c r="L628" s="43"/>
      <c r="M628" s="225" t="s">
        <v>19</v>
      </c>
      <c r="N628" s="226" t="s">
        <v>44</v>
      </c>
      <c r="O628" s="83"/>
      <c r="P628" s="227">
        <f>O628*H628</f>
        <v>0</v>
      </c>
      <c r="Q628" s="227">
        <v>0.0050000000000000001</v>
      </c>
      <c r="R628" s="227">
        <f>Q628*H628</f>
        <v>0.02</v>
      </c>
      <c r="S628" s="227">
        <v>0</v>
      </c>
      <c r="T628" s="228">
        <f>S628*H628</f>
        <v>0</v>
      </c>
      <c r="AR628" s="223" t="s">
        <v>285</v>
      </c>
      <c r="AT628" s="223" t="s">
        <v>155</v>
      </c>
      <c r="AU628" s="223" t="s">
        <v>83</v>
      </c>
      <c r="AY628" s="17" t="s">
        <v>152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81</v>
      </c>
      <c r="BK628" s="224">
        <f>ROUND(I628*H628,2)</f>
        <v>0</v>
      </c>
      <c r="BL628" s="17" t="s">
        <v>285</v>
      </c>
      <c r="BM628" s="223" t="s">
        <v>2524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151</v>
      </c>
      <c r="G629" s="243"/>
      <c r="H629" s="246">
        <v>4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81</v>
      </c>
      <c r="AY629" s="252" t="s">
        <v>152</v>
      </c>
    </row>
    <row r="630" s="1" customFormat="1" ht="16.5" customHeight="1">
      <c r="B630" s="38"/>
      <c r="C630" s="264" t="s">
        <v>2525</v>
      </c>
      <c r="D630" s="264" t="s">
        <v>323</v>
      </c>
      <c r="E630" s="265" t="s">
        <v>2526</v>
      </c>
      <c r="F630" s="266" t="s">
        <v>2527</v>
      </c>
      <c r="G630" s="267" t="s">
        <v>267</v>
      </c>
      <c r="H630" s="268">
        <v>4</v>
      </c>
      <c r="I630" s="269"/>
      <c r="J630" s="270">
        <f>ROUND(I630*H630,2)</f>
        <v>0</v>
      </c>
      <c r="K630" s="266" t="s">
        <v>19</v>
      </c>
      <c r="L630" s="271"/>
      <c r="M630" s="272" t="s">
        <v>19</v>
      </c>
      <c r="N630" s="273" t="s">
        <v>44</v>
      </c>
      <c r="O630" s="83"/>
      <c r="P630" s="227">
        <f>O630*H630</f>
        <v>0</v>
      </c>
      <c r="Q630" s="227">
        <v>0.00014999999999999999</v>
      </c>
      <c r="R630" s="227">
        <f>Q630*H630</f>
        <v>0.00059999999999999995</v>
      </c>
      <c r="S630" s="227">
        <v>0</v>
      </c>
      <c r="T630" s="228">
        <f>S630*H630</f>
        <v>0</v>
      </c>
      <c r="AR630" s="223" t="s">
        <v>405</v>
      </c>
      <c r="AT630" s="223" t="s">
        <v>323</v>
      </c>
      <c r="AU630" s="223" t="s">
        <v>83</v>
      </c>
      <c r="AY630" s="17" t="s">
        <v>152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81</v>
      </c>
      <c r="BK630" s="224">
        <f>ROUND(I630*H630,2)</f>
        <v>0</v>
      </c>
      <c r="BL630" s="17" t="s">
        <v>285</v>
      </c>
      <c r="BM630" s="223" t="s">
        <v>2528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151</v>
      </c>
      <c r="G631" s="243"/>
      <c r="H631" s="246">
        <v>4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81</v>
      </c>
      <c r="AY631" s="252" t="s">
        <v>152</v>
      </c>
    </row>
    <row r="632" s="1" customFormat="1" ht="36" customHeight="1">
      <c r="B632" s="38"/>
      <c r="C632" s="211" t="s">
        <v>2529</v>
      </c>
      <c r="D632" s="211" t="s">
        <v>155</v>
      </c>
      <c r="E632" s="212" t="s">
        <v>2530</v>
      </c>
      <c r="F632" s="213" t="s">
        <v>2531</v>
      </c>
      <c r="G632" s="214" t="s">
        <v>223</v>
      </c>
      <c r="H632" s="215">
        <v>0.025000000000000001</v>
      </c>
      <c r="I632" s="216"/>
      <c r="J632" s="217">
        <f>ROUND(I632*H632,2)</f>
        <v>0</v>
      </c>
      <c r="K632" s="213" t="s">
        <v>178</v>
      </c>
      <c r="L632" s="43"/>
      <c r="M632" s="225" t="s">
        <v>19</v>
      </c>
      <c r="N632" s="226" t="s">
        <v>44</v>
      </c>
      <c r="O632" s="83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AR632" s="223" t="s">
        <v>285</v>
      </c>
      <c r="AT632" s="223" t="s">
        <v>155</v>
      </c>
      <c r="AU632" s="223" t="s">
        <v>83</v>
      </c>
      <c r="AY632" s="17" t="s">
        <v>152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81</v>
      </c>
      <c r="BK632" s="224">
        <f>ROUND(I632*H632,2)</f>
        <v>0</v>
      </c>
      <c r="BL632" s="17" t="s">
        <v>285</v>
      </c>
      <c r="BM632" s="223" t="s">
        <v>2532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2533</v>
      </c>
      <c r="G633" s="243"/>
      <c r="H633" s="246">
        <v>0.025000000000000001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81</v>
      </c>
      <c r="AY633" s="252" t="s">
        <v>152</v>
      </c>
    </row>
    <row r="634" s="11" customFormat="1" ht="22.8" customHeight="1">
      <c r="B634" s="195"/>
      <c r="C634" s="196"/>
      <c r="D634" s="197" t="s">
        <v>72</v>
      </c>
      <c r="E634" s="209" t="s">
        <v>2534</v>
      </c>
      <c r="F634" s="209" t="s">
        <v>2535</v>
      </c>
      <c r="G634" s="196"/>
      <c r="H634" s="196"/>
      <c r="I634" s="199"/>
      <c r="J634" s="210">
        <f>BK634</f>
        <v>0</v>
      </c>
      <c r="K634" s="196"/>
      <c r="L634" s="201"/>
      <c r="M634" s="202"/>
      <c r="N634" s="203"/>
      <c r="O634" s="203"/>
      <c r="P634" s="204">
        <f>SUM(P635:P643)</f>
        <v>0</v>
      </c>
      <c r="Q634" s="203"/>
      <c r="R634" s="204">
        <f>SUM(R635:R643)</f>
        <v>0.41020000000000001</v>
      </c>
      <c r="S634" s="203"/>
      <c r="T634" s="205">
        <f>SUM(T635:T643)</f>
        <v>0</v>
      </c>
      <c r="AR634" s="206" t="s">
        <v>83</v>
      </c>
      <c r="AT634" s="207" t="s">
        <v>72</v>
      </c>
      <c r="AU634" s="207" t="s">
        <v>81</v>
      </c>
      <c r="AY634" s="206" t="s">
        <v>152</v>
      </c>
      <c r="BK634" s="208">
        <f>SUM(BK635:BK643)</f>
        <v>0</v>
      </c>
    </row>
    <row r="635" s="1" customFormat="1" ht="24" customHeight="1">
      <c r="B635" s="38"/>
      <c r="C635" s="211" t="s">
        <v>2536</v>
      </c>
      <c r="D635" s="211" t="s">
        <v>155</v>
      </c>
      <c r="E635" s="212" t="s">
        <v>2537</v>
      </c>
      <c r="F635" s="213" t="s">
        <v>2538</v>
      </c>
      <c r="G635" s="214" t="s">
        <v>267</v>
      </c>
      <c r="H635" s="215">
        <v>5</v>
      </c>
      <c r="I635" s="216"/>
      <c r="J635" s="217">
        <f>ROUND(I635*H635,2)</f>
        <v>0</v>
      </c>
      <c r="K635" s="213" t="s">
        <v>178</v>
      </c>
      <c r="L635" s="43"/>
      <c r="M635" s="225" t="s">
        <v>19</v>
      </c>
      <c r="N635" s="226" t="s">
        <v>44</v>
      </c>
      <c r="O635" s="83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AR635" s="223" t="s">
        <v>285</v>
      </c>
      <c r="AT635" s="223" t="s">
        <v>155</v>
      </c>
      <c r="AU635" s="223" t="s">
        <v>83</v>
      </c>
      <c r="AY635" s="17" t="s">
        <v>152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81</v>
      </c>
      <c r="BK635" s="224">
        <f>ROUND(I635*H635,2)</f>
        <v>0</v>
      </c>
      <c r="BL635" s="17" t="s">
        <v>285</v>
      </c>
      <c r="BM635" s="223" t="s">
        <v>2539</v>
      </c>
    </row>
    <row r="636" s="13" customFormat="1">
      <c r="B636" s="242"/>
      <c r="C636" s="243"/>
      <c r="D636" s="229" t="s">
        <v>182</v>
      </c>
      <c r="E636" s="244" t="s">
        <v>19</v>
      </c>
      <c r="F636" s="245" t="s">
        <v>215</v>
      </c>
      <c r="G636" s="243"/>
      <c r="H636" s="246">
        <v>5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AT636" s="252" t="s">
        <v>182</v>
      </c>
      <c r="AU636" s="252" t="s">
        <v>83</v>
      </c>
      <c r="AV636" s="13" t="s">
        <v>83</v>
      </c>
      <c r="AW636" s="13" t="s">
        <v>35</v>
      </c>
      <c r="AX636" s="13" t="s">
        <v>81</v>
      </c>
      <c r="AY636" s="252" t="s">
        <v>152</v>
      </c>
    </row>
    <row r="637" s="1" customFormat="1" ht="16.5" customHeight="1">
      <c r="B637" s="38"/>
      <c r="C637" s="264" t="s">
        <v>2540</v>
      </c>
      <c r="D637" s="264" t="s">
        <v>323</v>
      </c>
      <c r="E637" s="265" t="s">
        <v>2541</v>
      </c>
      <c r="F637" s="266" t="s">
        <v>2542</v>
      </c>
      <c r="G637" s="267" t="s">
        <v>267</v>
      </c>
      <c r="H637" s="268">
        <v>5</v>
      </c>
      <c r="I637" s="269"/>
      <c r="J637" s="270">
        <f>ROUND(I637*H637,2)</f>
        <v>0</v>
      </c>
      <c r="K637" s="266" t="s">
        <v>2543</v>
      </c>
      <c r="L637" s="271"/>
      <c r="M637" s="272" t="s">
        <v>19</v>
      </c>
      <c r="N637" s="273" t="s">
        <v>44</v>
      </c>
      <c r="O637" s="83"/>
      <c r="P637" s="227">
        <f>O637*H637</f>
        <v>0</v>
      </c>
      <c r="Q637" s="227">
        <v>0.029999999999999999</v>
      </c>
      <c r="R637" s="227">
        <f>Q637*H637</f>
        <v>0.14999999999999999</v>
      </c>
      <c r="S637" s="227">
        <v>0</v>
      </c>
      <c r="T637" s="228">
        <f>S637*H637</f>
        <v>0</v>
      </c>
      <c r="AR637" s="223" t="s">
        <v>405</v>
      </c>
      <c r="AT637" s="223" t="s">
        <v>323</v>
      </c>
      <c r="AU637" s="223" t="s">
        <v>83</v>
      </c>
      <c r="AY637" s="17" t="s">
        <v>152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81</v>
      </c>
      <c r="BK637" s="224">
        <f>ROUND(I637*H637,2)</f>
        <v>0</v>
      </c>
      <c r="BL637" s="17" t="s">
        <v>285</v>
      </c>
      <c r="BM637" s="223" t="s">
        <v>2544</v>
      </c>
    </row>
    <row r="638" s="1" customFormat="1" ht="16.5" customHeight="1">
      <c r="B638" s="38"/>
      <c r="C638" s="264" t="s">
        <v>2545</v>
      </c>
      <c r="D638" s="264" t="s">
        <v>323</v>
      </c>
      <c r="E638" s="265" t="s">
        <v>2546</v>
      </c>
      <c r="F638" s="266" t="s">
        <v>2547</v>
      </c>
      <c r="G638" s="267" t="s">
        <v>267</v>
      </c>
      <c r="H638" s="268">
        <v>5</v>
      </c>
      <c r="I638" s="269"/>
      <c r="J638" s="270">
        <f>ROUND(I638*H638,2)</f>
        <v>0</v>
      </c>
      <c r="K638" s="266" t="s">
        <v>2543</v>
      </c>
      <c r="L638" s="271"/>
      <c r="M638" s="272" t="s">
        <v>19</v>
      </c>
      <c r="N638" s="273" t="s">
        <v>44</v>
      </c>
      <c r="O638" s="83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AR638" s="223" t="s">
        <v>405</v>
      </c>
      <c r="AT638" s="223" t="s">
        <v>323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2548</v>
      </c>
    </row>
    <row r="639" s="1" customFormat="1" ht="16.5" customHeight="1">
      <c r="B639" s="38"/>
      <c r="C639" s="264" t="s">
        <v>2549</v>
      </c>
      <c r="D639" s="264" t="s">
        <v>323</v>
      </c>
      <c r="E639" s="265" t="s">
        <v>2550</v>
      </c>
      <c r="F639" s="266" t="s">
        <v>2551</v>
      </c>
      <c r="G639" s="267" t="s">
        <v>267</v>
      </c>
      <c r="H639" s="268">
        <v>5</v>
      </c>
      <c r="I639" s="269"/>
      <c r="J639" s="270">
        <f>ROUND(I639*H639,2)</f>
        <v>0</v>
      </c>
      <c r="K639" s="266" t="s">
        <v>2543</v>
      </c>
      <c r="L639" s="271"/>
      <c r="M639" s="272" t="s">
        <v>19</v>
      </c>
      <c r="N639" s="273" t="s">
        <v>44</v>
      </c>
      <c r="O639" s="83"/>
      <c r="P639" s="227">
        <f>O639*H639</f>
        <v>0</v>
      </c>
      <c r="Q639" s="227">
        <v>0</v>
      </c>
      <c r="R639" s="227">
        <f>Q639*H639</f>
        <v>0</v>
      </c>
      <c r="S639" s="227">
        <v>0</v>
      </c>
      <c r="T639" s="228">
        <f>S639*H639</f>
        <v>0</v>
      </c>
      <c r="AR639" s="223" t="s">
        <v>405</v>
      </c>
      <c r="AT639" s="223" t="s">
        <v>323</v>
      </c>
      <c r="AU639" s="223" t="s">
        <v>83</v>
      </c>
      <c r="AY639" s="17" t="s">
        <v>152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81</v>
      </c>
      <c r="BK639" s="224">
        <f>ROUND(I639*H639,2)</f>
        <v>0</v>
      </c>
      <c r="BL639" s="17" t="s">
        <v>285</v>
      </c>
      <c r="BM639" s="223" t="s">
        <v>2552</v>
      </c>
    </row>
    <row r="640" s="1" customFormat="1" ht="24" customHeight="1">
      <c r="B640" s="38"/>
      <c r="C640" s="211" t="s">
        <v>2553</v>
      </c>
      <c r="D640" s="211" t="s">
        <v>155</v>
      </c>
      <c r="E640" s="212" t="s">
        <v>2554</v>
      </c>
      <c r="F640" s="213" t="s">
        <v>2555</v>
      </c>
      <c r="G640" s="214" t="s">
        <v>254</v>
      </c>
      <c r="H640" s="215">
        <v>20</v>
      </c>
      <c r="I640" s="216"/>
      <c r="J640" s="217">
        <f>ROUND(I640*H640,2)</f>
        <v>0</v>
      </c>
      <c r="K640" s="213" t="s">
        <v>178</v>
      </c>
      <c r="L640" s="43"/>
      <c r="M640" s="225" t="s">
        <v>19</v>
      </c>
      <c r="N640" s="226" t="s">
        <v>44</v>
      </c>
      <c r="O640" s="83"/>
      <c r="P640" s="227">
        <f>O640*H640</f>
        <v>0</v>
      </c>
      <c r="Q640" s="227">
        <v>0.013010000000000001</v>
      </c>
      <c r="R640" s="227">
        <f>Q640*H640</f>
        <v>0.26019999999999999</v>
      </c>
      <c r="S640" s="227">
        <v>0</v>
      </c>
      <c r="T640" s="228">
        <f>S640*H640</f>
        <v>0</v>
      </c>
      <c r="AR640" s="223" t="s">
        <v>285</v>
      </c>
      <c r="AT640" s="223" t="s">
        <v>155</v>
      </c>
      <c r="AU640" s="223" t="s">
        <v>83</v>
      </c>
      <c r="AY640" s="17" t="s">
        <v>152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285</v>
      </c>
      <c r="BM640" s="223" t="s">
        <v>2556</v>
      </c>
    </row>
    <row r="641" s="13" customFormat="1">
      <c r="B641" s="242"/>
      <c r="C641" s="243"/>
      <c r="D641" s="229" t="s">
        <v>182</v>
      </c>
      <c r="E641" s="244" t="s">
        <v>19</v>
      </c>
      <c r="F641" s="245" t="s">
        <v>322</v>
      </c>
      <c r="G641" s="243"/>
      <c r="H641" s="246">
        <v>20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AT641" s="252" t="s">
        <v>182</v>
      </c>
      <c r="AU641" s="252" t="s">
        <v>83</v>
      </c>
      <c r="AV641" s="13" t="s">
        <v>83</v>
      </c>
      <c r="AW641" s="13" t="s">
        <v>35</v>
      </c>
      <c r="AX641" s="13" t="s">
        <v>81</v>
      </c>
      <c r="AY641" s="252" t="s">
        <v>152</v>
      </c>
    </row>
    <row r="642" s="1" customFormat="1" ht="48" customHeight="1">
      <c r="B642" s="38"/>
      <c r="C642" s="211" t="s">
        <v>2557</v>
      </c>
      <c r="D642" s="211" t="s">
        <v>155</v>
      </c>
      <c r="E642" s="212" t="s">
        <v>2558</v>
      </c>
      <c r="F642" s="213" t="s">
        <v>2559</v>
      </c>
      <c r="G642" s="214" t="s">
        <v>223</v>
      </c>
      <c r="H642" s="215">
        <v>0.5</v>
      </c>
      <c r="I642" s="216"/>
      <c r="J642" s="217">
        <f>ROUND(I642*H642,2)</f>
        <v>0</v>
      </c>
      <c r="K642" s="213" t="s">
        <v>178</v>
      </c>
      <c r="L642" s="43"/>
      <c r="M642" s="225" t="s">
        <v>19</v>
      </c>
      <c r="N642" s="226" t="s">
        <v>44</v>
      </c>
      <c r="O642" s="83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AR642" s="223" t="s">
        <v>285</v>
      </c>
      <c r="AT642" s="223" t="s">
        <v>155</v>
      </c>
      <c r="AU642" s="223" t="s">
        <v>83</v>
      </c>
      <c r="AY642" s="17" t="s">
        <v>152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81</v>
      </c>
      <c r="BK642" s="224">
        <f>ROUND(I642*H642,2)</f>
        <v>0</v>
      </c>
      <c r="BL642" s="17" t="s">
        <v>285</v>
      </c>
      <c r="BM642" s="223" t="s">
        <v>2560</v>
      </c>
    </row>
    <row r="643" s="13" customFormat="1">
      <c r="B643" s="242"/>
      <c r="C643" s="243"/>
      <c r="D643" s="229" t="s">
        <v>182</v>
      </c>
      <c r="E643" s="244" t="s">
        <v>19</v>
      </c>
      <c r="F643" s="245" t="s">
        <v>2484</v>
      </c>
      <c r="G643" s="243"/>
      <c r="H643" s="246">
        <v>0.5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AT643" s="252" t="s">
        <v>182</v>
      </c>
      <c r="AU643" s="252" t="s">
        <v>83</v>
      </c>
      <c r="AV643" s="13" t="s">
        <v>83</v>
      </c>
      <c r="AW643" s="13" t="s">
        <v>35</v>
      </c>
      <c r="AX643" s="13" t="s">
        <v>81</v>
      </c>
      <c r="AY643" s="252" t="s">
        <v>152</v>
      </c>
    </row>
    <row r="644" s="11" customFormat="1" ht="22.8" customHeight="1">
      <c r="B644" s="195"/>
      <c r="C644" s="196"/>
      <c r="D644" s="197" t="s">
        <v>72</v>
      </c>
      <c r="E644" s="209" t="s">
        <v>2561</v>
      </c>
      <c r="F644" s="209" t="s">
        <v>2562</v>
      </c>
      <c r="G644" s="196"/>
      <c r="H644" s="196"/>
      <c r="I644" s="199"/>
      <c r="J644" s="210">
        <f>BK644</f>
        <v>0</v>
      </c>
      <c r="K644" s="196"/>
      <c r="L644" s="201"/>
      <c r="M644" s="202"/>
      <c r="N644" s="203"/>
      <c r="O644" s="203"/>
      <c r="P644" s="204">
        <f>SUM(P645:P650)</f>
        <v>0</v>
      </c>
      <c r="Q644" s="203"/>
      <c r="R644" s="204">
        <f>SUM(R645:R650)</f>
        <v>0</v>
      </c>
      <c r="S644" s="203"/>
      <c r="T644" s="205">
        <f>SUM(T645:T650)</f>
        <v>0</v>
      </c>
      <c r="AR644" s="206" t="s">
        <v>83</v>
      </c>
      <c r="AT644" s="207" t="s">
        <v>72</v>
      </c>
      <c r="AU644" s="207" t="s">
        <v>81</v>
      </c>
      <c r="AY644" s="206" t="s">
        <v>152</v>
      </c>
      <c r="BK644" s="208">
        <f>SUM(BK645:BK650)</f>
        <v>0</v>
      </c>
    </row>
    <row r="645" s="1" customFormat="1" ht="144" customHeight="1">
      <c r="B645" s="38"/>
      <c r="C645" s="211" t="s">
        <v>2563</v>
      </c>
      <c r="D645" s="211" t="s">
        <v>155</v>
      </c>
      <c r="E645" s="212" t="s">
        <v>2564</v>
      </c>
      <c r="F645" s="213" t="s">
        <v>2024</v>
      </c>
      <c r="G645" s="214" t="s">
        <v>2025</v>
      </c>
      <c r="H645" s="215">
        <v>5</v>
      </c>
      <c r="I645" s="216"/>
      <c r="J645" s="217">
        <f>ROUND(I645*H645,2)</f>
        <v>0</v>
      </c>
      <c r="K645" s="213" t="s">
        <v>1834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AR645" s="223" t="s">
        <v>285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285</v>
      </c>
      <c r="BM645" s="223" t="s">
        <v>2565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215</v>
      </c>
      <c r="G646" s="243"/>
      <c r="H646" s="246">
        <v>5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" customFormat="1" ht="36" customHeight="1">
      <c r="B647" s="38"/>
      <c r="C647" s="211" t="s">
        <v>2566</v>
      </c>
      <c r="D647" s="211" t="s">
        <v>155</v>
      </c>
      <c r="E647" s="212" t="s">
        <v>2567</v>
      </c>
      <c r="F647" s="213" t="s">
        <v>2568</v>
      </c>
      <c r="G647" s="214" t="s">
        <v>2569</v>
      </c>
      <c r="H647" s="215">
        <v>100</v>
      </c>
      <c r="I647" s="216"/>
      <c r="J647" s="217">
        <f>ROUND(I647*H647,2)</f>
        <v>0</v>
      </c>
      <c r="K647" s="213" t="s">
        <v>1834</v>
      </c>
      <c r="L647" s="43"/>
      <c r="M647" s="225" t="s">
        <v>19</v>
      </c>
      <c r="N647" s="226" t="s">
        <v>44</v>
      </c>
      <c r="O647" s="83"/>
      <c r="P647" s="227">
        <f>O647*H647</f>
        <v>0</v>
      </c>
      <c r="Q647" s="227">
        <v>0</v>
      </c>
      <c r="R647" s="227">
        <f>Q647*H647</f>
        <v>0</v>
      </c>
      <c r="S647" s="227">
        <v>0</v>
      </c>
      <c r="T647" s="228">
        <f>S647*H647</f>
        <v>0</v>
      </c>
      <c r="AR647" s="223" t="s">
        <v>285</v>
      </c>
      <c r="AT647" s="223" t="s">
        <v>155</v>
      </c>
      <c r="AU647" s="223" t="s">
        <v>83</v>
      </c>
      <c r="AY647" s="17" t="s">
        <v>152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285</v>
      </c>
      <c r="BM647" s="223" t="s">
        <v>2570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2571</v>
      </c>
      <c r="G648" s="243"/>
      <c r="H648" s="246">
        <v>100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81</v>
      </c>
      <c r="AY648" s="252" t="s">
        <v>152</v>
      </c>
    </row>
    <row r="649" s="1" customFormat="1" ht="36" customHeight="1">
      <c r="B649" s="38"/>
      <c r="C649" s="211" t="s">
        <v>2572</v>
      </c>
      <c r="D649" s="211" t="s">
        <v>155</v>
      </c>
      <c r="E649" s="212" t="s">
        <v>2573</v>
      </c>
      <c r="F649" s="213" t="s">
        <v>2574</v>
      </c>
      <c r="G649" s="214" t="s">
        <v>223</v>
      </c>
      <c r="H649" s="215">
        <v>4</v>
      </c>
      <c r="I649" s="216"/>
      <c r="J649" s="217">
        <f>ROUND(I649*H649,2)</f>
        <v>0</v>
      </c>
      <c r="K649" s="213" t="s">
        <v>178</v>
      </c>
      <c r="L649" s="43"/>
      <c r="M649" s="225" t="s">
        <v>19</v>
      </c>
      <c r="N649" s="226" t="s">
        <v>44</v>
      </c>
      <c r="O649" s="83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AR649" s="223" t="s">
        <v>285</v>
      </c>
      <c r="AT649" s="223" t="s">
        <v>155</v>
      </c>
      <c r="AU649" s="223" t="s">
        <v>83</v>
      </c>
      <c r="AY649" s="17" t="s">
        <v>152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285</v>
      </c>
      <c r="BM649" s="223" t="s">
        <v>2575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2576</v>
      </c>
      <c r="G650" s="243"/>
      <c r="H650" s="246">
        <v>4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81</v>
      </c>
      <c r="AY650" s="252" t="s">
        <v>152</v>
      </c>
    </row>
    <row r="651" s="11" customFormat="1" ht="22.8" customHeight="1">
      <c r="B651" s="195"/>
      <c r="C651" s="196"/>
      <c r="D651" s="197" t="s">
        <v>72</v>
      </c>
      <c r="E651" s="209" t="s">
        <v>2577</v>
      </c>
      <c r="F651" s="209" t="s">
        <v>2578</v>
      </c>
      <c r="G651" s="196"/>
      <c r="H651" s="196"/>
      <c r="I651" s="199"/>
      <c r="J651" s="210">
        <f>BK651</f>
        <v>0</v>
      </c>
      <c r="K651" s="196"/>
      <c r="L651" s="201"/>
      <c r="M651" s="202"/>
      <c r="N651" s="203"/>
      <c r="O651" s="203"/>
      <c r="P651" s="204">
        <f>SUM(P652:P657)</f>
        <v>0</v>
      </c>
      <c r="Q651" s="203"/>
      <c r="R651" s="204">
        <f>SUM(R652:R657)</f>
        <v>0.46237499999999998</v>
      </c>
      <c r="S651" s="203"/>
      <c r="T651" s="205">
        <f>SUM(T652:T657)</f>
        <v>0</v>
      </c>
      <c r="AR651" s="206" t="s">
        <v>83</v>
      </c>
      <c r="AT651" s="207" t="s">
        <v>72</v>
      </c>
      <c r="AU651" s="207" t="s">
        <v>81</v>
      </c>
      <c r="AY651" s="206" t="s">
        <v>152</v>
      </c>
      <c r="BK651" s="208">
        <f>SUM(BK652:BK657)</f>
        <v>0</v>
      </c>
    </row>
    <row r="652" s="1" customFormat="1" ht="48" customHeight="1">
      <c r="B652" s="38"/>
      <c r="C652" s="211" t="s">
        <v>2579</v>
      </c>
      <c r="D652" s="211" t="s">
        <v>155</v>
      </c>
      <c r="E652" s="212" t="s">
        <v>2580</v>
      </c>
      <c r="F652" s="213" t="s">
        <v>2581</v>
      </c>
      <c r="G652" s="214" t="s">
        <v>236</v>
      </c>
      <c r="H652" s="215">
        <v>37.5</v>
      </c>
      <c r="I652" s="216"/>
      <c r="J652" s="217">
        <f>ROUND(I652*H652,2)</f>
        <v>0</v>
      </c>
      <c r="K652" s="213" t="s">
        <v>178</v>
      </c>
      <c r="L652" s="43"/>
      <c r="M652" s="225" t="s">
        <v>19</v>
      </c>
      <c r="N652" s="226" t="s">
        <v>44</v>
      </c>
      <c r="O652" s="83"/>
      <c r="P652" s="227">
        <f>O652*H652</f>
        <v>0</v>
      </c>
      <c r="Q652" s="227">
        <v>0.01223</v>
      </c>
      <c r="R652" s="227">
        <f>Q652*H652</f>
        <v>0.458625</v>
      </c>
      <c r="S652" s="227">
        <v>0</v>
      </c>
      <c r="T652" s="228">
        <f>S652*H652</f>
        <v>0</v>
      </c>
      <c r="AR652" s="223" t="s">
        <v>285</v>
      </c>
      <c r="AT652" s="223" t="s">
        <v>155</v>
      </c>
      <c r="AU652" s="223" t="s">
        <v>83</v>
      </c>
      <c r="AY652" s="17" t="s">
        <v>152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285</v>
      </c>
      <c r="BM652" s="223" t="s">
        <v>2582</v>
      </c>
    </row>
    <row r="653" s="13" customFormat="1">
      <c r="B653" s="242"/>
      <c r="C653" s="243"/>
      <c r="D653" s="229" t="s">
        <v>182</v>
      </c>
      <c r="E653" s="244" t="s">
        <v>19</v>
      </c>
      <c r="F653" s="245" t="s">
        <v>2583</v>
      </c>
      <c r="G653" s="243"/>
      <c r="H653" s="246">
        <v>37.5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AT653" s="252" t="s">
        <v>182</v>
      </c>
      <c r="AU653" s="252" t="s">
        <v>83</v>
      </c>
      <c r="AV653" s="13" t="s">
        <v>83</v>
      </c>
      <c r="AW653" s="13" t="s">
        <v>35</v>
      </c>
      <c r="AX653" s="13" t="s">
        <v>81</v>
      </c>
      <c r="AY653" s="252" t="s">
        <v>152</v>
      </c>
    </row>
    <row r="654" s="1" customFormat="1" ht="36" customHeight="1">
      <c r="B654" s="38"/>
      <c r="C654" s="211" t="s">
        <v>2584</v>
      </c>
      <c r="D654" s="211" t="s">
        <v>155</v>
      </c>
      <c r="E654" s="212" t="s">
        <v>2585</v>
      </c>
      <c r="F654" s="213" t="s">
        <v>2586</v>
      </c>
      <c r="G654" s="214" t="s">
        <v>236</v>
      </c>
      <c r="H654" s="215">
        <v>37.5</v>
      </c>
      <c r="I654" s="216"/>
      <c r="J654" s="217">
        <f>ROUND(I654*H654,2)</f>
        <v>0</v>
      </c>
      <c r="K654" s="213" t="s">
        <v>178</v>
      </c>
      <c r="L654" s="43"/>
      <c r="M654" s="225" t="s">
        <v>19</v>
      </c>
      <c r="N654" s="226" t="s">
        <v>44</v>
      </c>
      <c r="O654" s="83"/>
      <c r="P654" s="227">
        <f>O654*H654</f>
        <v>0</v>
      </c>
      <c r="Q654" s="227">
        <v>0.00010000000000000001</v>
      </c>
      <c r="R654" s="227">
        <f>Q654*H654</f>
        <v>0.0037500000000000003</v>
      </c>
      <c r="S654" s="227">
        <v>0</v>
      </c>
      <c r="T654" s="228">
        <f>S654*H654</f>
        <v>0</v>
      </c>
      <c r="AR654" s="223" t="s">
        <v>285</v>
      </c>
      <c r="AT654" s="223" t="s">
        <v>155</v>
      </c>
      <c r="AU654" s="223" t="s">
        <v>83</v>
      </c>
      <c r="AY654" s="17" t="s">
        <v>152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285</v>
      </c>
      <c r="BM654" s="223" t="s">
        <v>2587</v>
      </c>
    </row>
    <row r="655" s="13" customFormat="1">
      <c r="B655" s="242"/>
      <c r="C655" s="243"/>
      <c r="D655" s="229" t="s">
        <v>182</v>
      </c>
      <c r="E655" s="244" t="s">
        <v>19</v>
      </c>
      <c r="F655" s="245" t="s">
        <v>2583</v>
      </c>
      <c r="G655" s="243"/>
      <c r="H655" s="246">
        <v>37.5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AT655" s="252" t="s">
        <v>182</v>
      </c>
      <c r="AU655" s="252" t="s">
        <v>83</v>
      </c>
      <c r="AV655" s="13" t="s">
        <v>83</v>
      </c>
      <c r="AW655" s="13" t="s">
        <v>35</v>
      </c>
      <c r="AX655" s="13" t="s">
        <v>81</v>
      </c>
      <c r="AY655" s="252" t="s">
        <v>152</v>
      </c>
    </row>
    <row r="656" s="1" customFormat="1" ht="60" customHeight="1">
      <c r="B656" s="38"/>
      <c r="C656" s="211" t="s">
        <v>2588</v>
      </c>
      <c r="D656" s="211" t="s">
        <v>155</v>
      </c>
      <c r="E656" s="212" t="s">
        <v>2589</v>
      </c>
      <c r="F656" s="213" t="s">
        <v>2590</v>
      </c>
      <c r="G656" s="214" t="s">
        <v>223</v>
      </c>
      <c r="H656" s="215">
        <v>1</v>
      </c>
      <c r="I656" s="216"/>
      <c r="J656" s="217">
        <f>ROUND(I656*H656,2)</f>
        <v>0</v>
      </c>
      <c r="K656" s="213" t="s">
        <v>178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285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285</v>
      </c>
      <c r="BM656" s="223" t="s">
        <v>2591</v>
      </c>
    </row>
    <row r="657" s="13" customFormat="1">
      <c r="B657" s="242"/>
      <c r="C657" s="243"/>
      <c r="D657" s="229" t="s">
        <v>182</v>
      </c>
      <c r="E657" s="244" t="s">
        <v>19</v>
      </c>
      <c r="F657" s="245" t="s">
        <v>81</v>
      </c>
      <c r="G657" s="243"/>
      <c r="H657" s="246">
        <v>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AT657" s="252" t="s">
        <v>182</v>
      </c>
      <c r="AU657" s="252" t="s">
        <v>83</v>
      </c>
      <c r="AV657" s="13" t="s">
        <v>83</v>
      </c>
      <c r="AW657" s="13" t="s">
        <v>35</v>
      </c>
      <c r="AX657" s="13" t="s">
        <v>81</v>
      </c>
      <c r="AY657" s="252" t="s">
        <v>152</v>
      </c>
    </row>
    <row r="658" s="11" customFormat="1" ht="22.8" customHeight="1">
      <c r="B658" s="195"/>
      <c r="C658" s="196"/>
      <c r="D658" s="197" t="s">
        <v>72</v>
      </c>
      <c r="E658" s="209" t="s">
        <v>1522</v>
      </c>
      <c r="F658" s="209" t="s">
        <v>1523</v>
      </c>
      <c r="G658" s="196"/>
      <c r="H658" s="196"/>
      <c r="I658" s="199"/>
      <c r="J658" s="210">
        <f>BK658</f>
        <v>0</v>
      </c>
      <c r="K658" s="196"/>
      <c r="L658" s="201"/>
      <c r="M658" s="202"/>
      <c r="N658" s="203"/>
      <c r="O658" s="203"/>
      <c r="P658" s="204">
        <f>SUM(P659:P668)</f>
        <v>0</v>
      </c>
      <c r="Q658" s="203"/>
      <c r="R658" s="204">
        <f>SUM(R659:R668)</f>
        <v>0.0070800000000000004</v>
      </c>
      <c r="S658" s="203"/>
      <c r="T658" s="205">
        <f>SUM(T659:T668)</f>
        <v>0</v>
      </c>
      <c r="AR658" s="206" t="s">
        <v>83</v>
      </c>
      <c r="AT658" s="207" t="s">
        <v>72</v>
      </c>
      <c r="AU658" s="207" t="s">
        <v>81</v>
      </c>
      <c r="AY658" s="206" t="s">
        <v>152</v>
      </c>
      <c r="BK658" s="208">
        <f>SUM(BK659:BK668)</f>
        <v>0</v>
      </c>
    </row>
    <row r="659" s="1" customFormat="1" ht="24" customHeight="1">
      <c r="B659" s="38"/>
      <c r="C659" s="211" t="s">
        <v>2592</v>
      </c>
      <c r="D659" s="211" t="s">
        <v>155</v>
      </c>
      <c r="E659" s="212" t="s">
        <v>1524</v>
      </c>
      <c r="F659" s="213" t="s">
        <v>1525</v>
      </c>
      <c r="G659" s="214" t="s">
        <v>254</v>
      </c>
      <c r="H659" s="215">
        <v>3</v>
      </c>
      <c r="I659" s="216"/>
      <c r="J659" s="217">
        <f>ROUND(I659*H659,2)</f>
        <v>0</v>
      </c>
      <c r="K659" s="213" t="s">
        <v>1380</v>
      </c>
      <c r="L659" s="43"/>
      <c r="M659" s="225" t="s">
        <v>19</v>
      </c>
      <c r="N659" s="226" t="s">
        <v>44</v>
      </c>
      <c r="O659" s="83"/>
      <c r="P659" s="227">
        <f>O659*H659</f>
        <v>0</v>
      </c>
      <c r="Q659" s="227">
        <v>0.0023600000000000001</v>
      </c>
      <c r="R659" s="227">
        <f>Q659*H659</f>
        <v>0.0070800000000000004</v>
      </c>
      <c r="S659" s="227">
        <v>0</v>
      </c>
      <c r="T659" s="228">
        <f>S659*H659</f>
        <v>0</v>
      </c>
      <c r="AR659" s="223" t="s">
        <v>285</v>
      </c>
      <c r="AT659" s="223" t="s">
        <v>155</v>
      </c>
      <c r="AU659" s="223" t="s">
        <v>83</v>
      </c>
      <c r="AY659" s="17" t="s">
        <v>152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81</v>
      </c>
      <c r="BK659" s="224">
        <f>ROUND(I659*H659,2)</f>
        <v>0</v>
      </c>
      <c r="BL659" s="17" t="s">
        <v>285</v>
      </c>
      <c r="BM659" s="223" t="s">
        <v>2593</v>
      </c>
    </row>
    <row r="660" s="13" customFormat="1">
      <c r="B660" s="242"/>
      <c r="C660" s="243"/>
      <c r="D660" s="229" t="s">
        <v>182</v>
      </c>
      <c r="E660" s="244" t="s">
        <v>19</v>
      </c>
      <c r="F660" s="245" t="s">
        <v>196</v>
      </c>
      <c r="G660" s="243"/>
      <c r="H660" s="246">
        <v>3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AT660" s="252" t="s">
        <v>182</v>
      </c>
      <c r="AU660" s="252" t="s">
        <v>83</v>
      </c>
      <c r="AV660" s="13" t="s">
        <v>83</v>
      </c>
      <c r="AW660" s="13" t="s">
        <v>35</v>
      </c>
      <c r="AX660" s="13" t="s">
        <v>81</v>
      </c>
      <c r="AY660" s="252" t="s">
        <v>152</v>
      </c>
    </row>
    <row r="661" s="1" customFormat="1" ht="24" customHeight="1">
      <c r="B661" s="38"/>
      <c r="C661" s="211" t="s">
        <v>2594</v>
      </c>
      <c r="D661" s="211" t="s">
        <v>155</v>
      </c>
      <c r="E661" s="212" t="s">
        <v>2595</v>
      </c>
      <c r="F661" s="213" t="s">
        <v>2596</v>
      </c>
      <c r="G661" s="214" t="s">
        <v>254</v>
      </c>
      <c r="H661" s="215">
        <v>45</v>
      </c>
      <c r="I661" s="216"/>
      <c r="J661" s="217">
        <f>ROUND(I661*H661,2)</f>
        <v>0</v>
      </c>
      <c r="K661" s="213" t="s">
        <v>19</v>
      </c>
      <c r="L661" s="43"/>
      <c r="M661" s="225" t="s">
        <v>19</v>
      </c>
      <c r="N661" s="226" t="s">
        <v>44</v>
      </c>
      <c r="O661" s="83"/>
      <c r="P661" s="227">
        <f>O661*H661</f>
        <v>0</v>
      </c>
      <c r="Q661" s="227">
        <v>0</v>
      </c>
      <c r="R661" s="227">
        <f>Q661*H661</f>
        <v>0</v>
      </c>
      <c r="S661" s="227">
        <v>0</v>
      </c>
      <c r="T661" s="228">
        <f>S661*H661</f>
        <v>0</v>
      </c>
      <c r="AR661" s="223" t="s">
        <v>151</v>
      </c>
      <c r="AT661" s="223" t="s">
        <v>155</v>
      </c>
      <c r="AU661" s="223" t="s">
        <v>83</v>
      </c>
      <c r="AY661" s="17" t="s">
        <v>152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81</v>
      </c>
      <c r="BK661" s="224">
        <f>ROUND(I661*H661,2)</f>
        <v>0</v>
      </c>
      <c r="BL661" s="17" t="s">
        <v>151</v>
      </c>
      <c r="BM661" s="223" t="s">
        <v>2597</v>
      </c>
    </row>
    <row r="662" s="13" customFormat="1">
      <c r="B662" s="242"/>
      <c r="C662" s="243"/>
      <c r="D662" s="229" t="s">
        <v>182</v>
      </c>
      <c r="E662" s="244" t="s">
        <v>19</v>
      </c>
      <c r="F662" s="245" t="s">
        <v>2598</v>
      </c>
      <c r="G662" s="243"/>
      <c r="H662" s="246">
        <v>45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AT662" s="252" t="s">
        <v>182</v>
      </c>
      <c r="AU662" s="252" t="s">
        <v>83</v>
      </c>
      <c r="AV662" s="13" t="s">
        <v>83</v>
      </c>
      <c r="AW662" s="13" t="s">
        <v>35</v>
      </c>
      <c r="AX662" s="13" t="s">
        <v>81</v>
      </c>
      <c r="AY662" s="252" t="s">
        <v>152</v>
      </c>
    </row>
    <row r="663" s="1" customFormat="1" ht="16.5" customHeight="1">
      <c r="B663" s="38"/>
      <c r="C663" s="211" t="s">
        <v>2599</v>
      </c>
      <c r="D663" s="211" t="s">
        <v>155</v>
      </c>
      <c r="E663" s="212" t="s">
        <v>2600</v>
      </c>
      <c r="F663" s="213" t="s">
        <v>2601</v>
      </c>
      <c r="G663" s="214" t="s">
        <v>254</v>
      </c>
      <c r="H663" s="215">
        <v>40</v>
      </c>
      <c r="I663" s="216"/>
      <c r="J663" s="217">
        <f>ROUND(I663*H663,2)</f>
        <v>0</v>
      </c>
      <c r="K663" s="213" t="s">
        <v>19</v>
      </c>
      <c r="L663" s="43"/>
      <c r="M663" s="225" t="s">
        <v>19</v>
      </c>
      <c r="N663" s="226" t="s">
        <v>44</v>
      </c>
      <c r="O663" s="83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AR663" s="223" t="s">
        <v>151</v>
      </c>
      <c r="AT663" s="223" t="s">
        <v>155</v>
      </c>
      <c r="AU663" s="223" t="s">
        <v>83</v>
      </c>
      <c r="AY663" s="17" t="s">
        <v>152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151</v>
      </c>
      <c r="BM663" s="223" t="s">
        <v>2602</v>
      </c>
    </row>
    <row r="664" s="13" customFormat="1">
      <c r="B664" s="242"/>
      <c r="C664" s="243"/>
      <c r="D664" s="229" t="s">
        <v>182</v>
      </c>
      <c r="E664" s="244" t="s">
        <v>19</v>
      </c>
      <c r="F664" s="245" t="s">
        <v>471</v>
      </c>
      <c r="G664" s="243"/>
      <c r="H664" s="246">
        <v>40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AT664" s="252" t="s">
        <v>182</v>
      </c>
      <c r="AU664" s="252" t="s">
        <v>83</v>
      </c>
      <c r="AV664" s="13" t="s">
        <v>83</v>
      </c>
      <c r="AW664" s="13" t="s">
        <v>35</v>
      </c>
      <c r="AX664" s="13" t="s">
        <v>81</v>
      </c>
      <c r="AY664" s="252" t="s">
        <v>152</v>
      </c>
    </row>
    <row r="665" s="1" customFormat="1" ht="16.5" customHeight="1">
      <c r="B665" s="38"/>
      <c r="C665" s="211" t="s">
        <v>2603</v>
      </c>
      <c r="D665" s="211" t="s">
        <v>155</v>
      </c>
      <c r="E665" s="212" t="s">
        <v>2604</v>
      </c>
      <c r="F665" s="213" t="s">
        <v>2605</v>
      </c>
      <c r="G665" s="214" t="s">
        <v>254</v>
      </c>
      <c r="H665" s="215">
        <v>80</v>
      </c>
      <c r="I665" s="216"/>
      <c r="J665" s="217">
        <f>ROUND(I665*H665,2)</f>
        <v>0</v>
      </c>
      <c r="K665" s="213" t="s">
        <v>19</v>
      </c>
      <c r="L665" s="43"/>
      <c r="M665" s="225" t="s">
        <v>19</v>
      </c>
      <c r="N665" s="226" t="s">
        <v>44</v>
      </c>
      <c r="O665" s="83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AR665" s="223" t="s">
        <v>151</v>
      </c>
      <c r="AT665" s="223" t="s">
        <v>155</v>
      </c>
      <c r="AU665" s="223" t="s">
        <v>83</v>
      </c>
      <c r="AY665" s="17" t="s">
        <v>152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151</v>
      </c>
      <c r="BM665" s="223" t="s">
        <v>2606</v>
      </c>
    </row>
    <row r="666" s="13" customFormat="1">
      <c r="B666" s="242"/>
      <c r="C666" s="243"/>
      <c r="D666" s="229" t="s">
        <v>182</v>
      </c>
      <c r="E666" s="244" t="s">
        <v>19</v>
      </c>
      <c r="F666" s="245" t="s">
        <v>2607</v>
      </c>
      <c r="G666" s="243"/>
      <c r="H666" s="246">
        <v>80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182</v>
      </c>
      <c r="AU666" s="252" t="s">
        <v>83</v>
      </c>
      <c r="AV666" s="13" t="s">
        <v>83</v>
      </c>
      <c r="AW666" s="13" t="s">
        <v>35</v>
      </c>
      <c r="AX666" s="13" t="s">
        <v>81</v>
      </c>
      <c r="AY666" s="252" t="s">
        <v>152</v>
      </c>
    </row>
    <row r="667" s="1" customFormat="1" ht="16.5" customHeight="1">
      <c r="B667" s="38"/>
      <c r="C667" s="211" t="s">
        <v>2608</v>
      </c>
      <c r="D667" s="211" t="s">
        <v>155</v>
      </c>
      <c r="E667" s="212" t="s">
        <v>2609</v>
      </c>
      <c r="F667" s="213" t="s">
        <v>2610</v>
      </c>
      <c r="G667" s="214" t="s">
        <v>254</v>
      </c>
      <c r="H667" s="215">
        <v>6</v>
      </c>
      <c r="I667" s="216"/>
      <c r="J667" s="217">
        <f>ROUND(I667*H667,2)</f>
        <v>0</v>
      </c>
      <c r="K667" s="213" t="s">
        <v>19</v>
      </c>
      <c r="L667" s="43"/>
      <c r="M667" s="225" t="s">
        <v>19</v>
      </c>
      <c r="N667" s="226" t="s">
        <v>44</v>
      </c>
      <c r="O667" s="83"/>
      <c r="P667" s="227">
        <f>O667*H667</f>
        <v>0</v>
      </c>
      <c r="Q667" s="227">
        <v>0</v>
      </c>
      <c r="R667" s="227">
        <f>Q667*H667</f>
        <v>0</v>
      </c>
      <c r="S667" s="227">
        <v>0</v>
      </c>
      <c r="T667" s="228">
        <f>S667*H667</f>
        <v>0</v>
      </c>
      <c r="AR667" s="223" t="s">
        <v>151</v>
      </c>
      <c r="AT667" s="223" t="s">
        <v>155</v>
      </c>
      <c r="AU667" s="223" t="s">
        <v>83</v>
      </c>
      <c r="AY667" s="17" t="s">
        <v>152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151</v>
      </c>
      <c r="BM667" s="223" t="s">
        <v>2611</v>
      </c>
    </row>
    <row r="668" s="13" customFormat="1">
      <c r="B668" s="242"/>
      <c r="C668" s="243"/>
      <c r="D668" s="229" t="s">
        <v>182</v>
      </c>
      <c r="E668" s="244" t="s">
        <v>19</v>
      </c>
      <c r="F668" s="245" t="s">
        <v>220</v>
      </c>
      <c r="G668" s="243"/>
      <c r="H668" s="246">
        <v>6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AT668" s="252" t="s">
        <v>182</v>
      </c>
      <c r="AU668" s="252" t="s">
        <v>83</v>
      </c>
      <c r="AV668" s="13" t="s">
        <v>83</v>
      </c>
      <c r="AW668" s="13" t="s">
        <v>35</v>
      </c>
      <c r="AX668" s="13" t="s">
        <v>81</v>
      </c>
      <c r="AY668" s="252" t="s">
        <v>152</v>
      </c>
    </row>
    <row r="669" s="11" customFormat="1" ht="22.8" customHeight="1">
      <c r="B669" s="195"/>
      <c r="C669" s="196"/>
      <c r="D669" s="197" t="s">
        <v>72</v>
      </c>
      <c r="E669" s="209" t="s">
        <v>1536</v>
      </c>
      <c r="F669" s="209" t="s">
        <v>1537</v>
      </c>
      <c r="G669" s="196"/>
      <c r="H669" s="196"/>
      <c r="I669" s="199"/>
      <c r="J669" s="210">
        <f>BK669</f>
        <v>0</v>
      </c>
      <c r="K669" s="196"/>
      <c r="L669" s="201"/>
      <c r="M669" s="202"/>
      <c r="N669" s="203"/>
      <c r="O669" s="203"/>
      <c r="P669" s="204">
        <f>SUM(P670:P702)</f>
        <v>0</v>
      </c>
      <c r="Q669" s="203"/>
      <c r="R669" s="204">
        <f>SUM(R670:R702)</f>
        <v>1.47546</v>
      </c>
      <c r="S669" s="203"/>
      <c r="T669" s="205">
        <f>SUM(T670:T702)</f>
        <v>0</v>
      </c>
      <c r="AR669" s="206" t="s">
        <v>83</v>
      </c>
      <c r="AT669" s="207" t="s">
        <v>72</v>
      </c>
      <c r="AU669" s="207" t="s">
        <v>81</v>
      </c>
      <c r="AY669" s="206" t="s">
        <v>152</v>
      </c>
      <c r="BK669" s="208">
        <f>SUM(BK670:BK702)</f>
        <v>0</v>
      </c>
    </row>
    <row r="670" s="1" customFormat="1" ht="36" customHeight="1">
      <c r="B670" s="38"/>
      <c r="C670" s="211" t="s">
        <v>2612</v>
      </c>
      <c r="D670" s="211" t="s">
        <v>155</v>
      </c>
      <c r="E670" s="212" t="s">
        <v>2613</v>
      </c>
      <c r="F670" s="213" t="s">
        <v>2614</v>
      </c>
      <c r="G670" s="214" t="s">
        <v>223</v>
      </c>
      <c r="H670" s="215">
        <v>3</v>
      </c>
      <c r="I670" s="216"/>
      <c r="J670" s="217">
        <f>ROUND(I670*H670,2)</f>
        <v>0</v>
      </c>
      <c r="K670" s="213" t="s">
        <v>178</v>
      </c>
      <c r="L670" s="43"/>
      <c r="M670" s="225" t="s">
        <v>19</v>
      </c>
      <c r="N670" s="226" t="s">
        <v>44</v>
      </c>
      <c r="O670" s="83"/>
      <c r="P670" s="227">
        <f>O670*H670</f>
        <v>0</v>
      </c>
      <c r="Q670" s="227">
        <v>0</v>
      </c>
      <c r="R670" s="227">
        <f>Q670*H670</f>
        <v>0</v>
      </c>
      <c r="S670" s="227">
        <v>0</v>
      </c>
      <c r="T670" s="228">
        <f>S670*H670</f>
        <v>0</v>
      </c>
      <c r="AR670" s="223" t="s">
        <v>285</v>
      </c>
      <c r="AT670" s="223" t="s">
        <v>155</v>
      </c>
      <c r="AU670" s="223" t="s">
        <v>83</v>
      </c>
      <c r="AY670" s="17" t="s">
        <v>152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81</v>
      </c>
      <c r="BK670" s="224">
        <f>ROUND(I670*H670,2)</f>
        <v>0</v>
      </c>
      <c r="BL670" s="17" t="s">
        <v>285</v>
      </c>
      <c r="BM670" s="223" t="s">
        <v>2615</v>
      </c>
    </row>
    <row r="671" s="13" customFormat="1">
      <c r="B671" s="242"/>
      <c r="C671" s="243"/>
      <c r="D671" s="229" t="s">
        <v>182</v>
      </c>
      <c r="E671" s="244" t="s">
        <v>19</v>
      </c>
      <c r="F671" s="245" t="s">
        <v>196</v>
      </c>
      <c r="G671" s="243"/>
      <c r="H671" s="246">
        <v>3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182</v>
      </c>
      <c r="AU671" s="252" t="s">
        <v>83</v>
      </c>
      <c r="AV671" s="13" t="s">
        <v>83</v>
      </c>
      <c r="AW671" s="13" t="s">
        <v>35</v>
      </c>
      <c r="AX671" s="13" t="s">
        <v>81</v>
      </c>
      <c r="AY671" s="252" t="s">
        <v>152</v>
      </c>
    </row>
    <row r="672" s="1" customFormat="1" ht="24" customHeight="1">
      <c r="B672" s="38"/>
      <c r="C672" s="264" t="s">
        <v>2616</v>
      </c>
      <c r="D672" s="264" t="s">
        <v>323</v>
      </c>
      <c r="E672" s="265" t="s">
        <v>2617</v>
      </c>
      <c r="F672" s="266" t="s">
        <v>2618</v>
      </c>
      <c r="G672" s="267" t="s">
        <v>267</v>
      </c>
      <c r="H672" s="268">
        <v>6</v>
      </c>
      <c r="I672" s="269"/>
      <c r="J672" s="270">
        <f>ROUND(I672*H672,2)</f>
        <v>0</v>
      </c>
      <c r="K672" s="266" t="s">
        <v>19</v>
      </c>
      <c r="L672" s="271"/>
      <c r="M672" s="272" t="s">
        <v>19</v>
      </c>
      <c r="N672" s="273" t="s">
        <v>44</v>
      </c>
      <c r="O672" s="83"/>
      <c r="P672" s="227">
        <f>O672*H672</f>
        <v>0</v>
      </c>
      <c r="Q672" s="227">
        <v>0.056250000000000001</v>
      </c>
      <c r="R672" s="227">
        <f>Q672*H672</f>
        <v>0.33750000000000002</v>
      </c>
      <c r="S672" s="227">
        <v>0</v>
      </c>
      <c r="T672" s="228">
        <f>S672*H672</f>
        <v>0</v>
      </c>
      <c r="AR672" s="223" t="s">
        <v>405</v>
      </c>
      <c r="AT672" s="223" t="s">
        <v>323</v>
      </c>
      <c r="AU672" s="223" t="s">
        <v>83</v>
      </c>
      <c r="AY672" s="17" t="s">
        <v>152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81</v>
      </c>
      <c r="BK672" s="224">
        <f>ROUND(I672*H672,2)</f>
        <v>0</v>
      </c>
      <c r="BL672" s="17" t="s">
        <v>285</v>
      </c>
      <c r="BM672" s="223" t="s">
        <v>2619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220</v>
      </c>
      <c r="G673" s="243"/>
      <c r="H673" s="246">
        <v>6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81</v>
      </c>
      <c r="AY673" s="252" t="s">
        <v>152</v>
      </c>
    </row>
    <row r="674" s="1" customFormat="1" ht="24" customHeight="1">
      <c r="B674" s="38"/>
      <c r="C674" s="264" t="s">
        <v>2620</v>
      </c>
      <c r="D674" s="264" t="s">
        <v>323</v>
      </c>
      <c r="E674" s="265" t="s">
        <v>2621</v>
      </c>
      <c r="F674" s="266" t="s">
        <v>2622</v>
      </c>
      <c r="G674" s="267" t="s">
        <v>267</v>
      </c>
      <c r="H674" s="268">
        <v>3</v>
      </c>
      <c r="I674" s="269"/>
      <c r="J674" s="270">
        <f>ROUND(I674*H674,2)</f>
        <v>0</v>
      </c>
      <c r="K674" s="266" t="s">
        <v>19</v>
      </c>
      <c r="L674" s="271"/>
      <c r="M674" s="272" t="s">
        <v>19</v>
      </c>
      <c r="N674" s="273" t="s">
        <v>44</v>
      </c>
      <c r="O674" s="83"/>
      <c r="P674" s="227">
        <f>O674*H674</f>
        <v>0</v>
      </c>
      <c r="Q674" s="227">
        <v>0.040500000000000001</v>
      </c>
      <c r="R674" s="227">
        <f>Q674*H674</f>
        <v>0.1215</v>
      </c>
      <c r="S674" s="227">
        <v>0</v>
      </c>
      <c r="T674" s="228">
        <f>S674*H674</f>
        <v>0</v>
      </c>
      <c r="AR674" s="223" t="s">
        <v>405</v>
      </c>
      <c r="AT674" s="223" t="s">
        <v>323</v>
      </c>
      <c r="AU674" s="223" t="s">
        <v>83</v>
      </c>
      <c r="AY674" s="17" t="s">
        <v>152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81</v>
      </c>
      <c r="BK674" s="224">
        <f>ROUND(I674*H674,2)</f>
        <v>0</v>
      </c>
      <c r="BL674" s="17" t="s">
        <v>285</v>
      </c>
      <c r="BM674" s="223" t="s">
        <v>2623</v>
      </c>
    </row>
    <row r="675" s="13" customFormat="1">
      <c r="B675" s="242"/>
      <c r="C675" s="243"/>
      <c r="D675" s="229" t="s">
        <v>182</v>
      </c>
      <c r="E675" s="244" t="s">
        <v>19</v>
      </c>
      <c r="F675" s="245" t="s">
        <v>196</v>
      </c>
      <c r="G675" s="243"/>
      <c r="H675" s="246">
        <v>3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AT675" s="252" t="s">
        <v>182</v>
      </c>
      <c r="AU675" s="252" t="s">
        <v>83</v>
      </c>
      <c r="AV675" s="13" t="s">
        <v>83</v>
      </c>
      <c r="AW675" s="13" t="s">
        <v>35</v>
      </c>
      <c r="AX675" s="13" t="s">
        <v>81</v>
      </c>
      <c r="AY675" s="252" t="s">
        <v>152</v>
      </c>
    </row>
    <row r="676" s="1" customFormat="1" ht="24" customHeight="1">
      <c r="B676" s="38"/>
      <c r="C676" s="264" t="s">
        <v>2624</v>
      </c>
      <c r="D676" s="264" t="s">
        <v>323</v>
      </c>
      <c r="E676" s="265" t="s">
        <v>2625</v>
      </c>
      <c r="F676" s="266" t="s">
        <v>2626</v>
      </c>
      <c r="G676" s="267" t="s">
        <v>267</v>
      </c>
      <c r="H676" s="268">
        <v>1</v>
      </c>
      <c r="I676" s="269"/>
      <c r="J676" s="270">
        <f>ROUND(I676*H676,2)</f>
        <v>0</v>
      </c>
      <c r="K676" s="266" t="s">
        <v>2627</v>
      </c>
      <c r="L676" s="271"/>
      <c r="M676" s="272" t="s">
        <v>19</v>
      </c>
      <c r="N676" s="273" t="s">
        <v>44</v>
      </c>
      <c r="O676" s="83"/>
      <c r="P676" s="227">
        <f>O676*H676</f>
        <v>0</v>
      </c>
      <c r="Q676" s="227">
        <v>0.067500000000000004</v>
      </c>
      <c r="R676" s="227">
        <f>Q676*H676</f>
        <v>0.067500000000000004</v>
      </c>
      <c r="S676" s="227">
        <v>0</v>
      </c>
      <c r="T676" s="228">
        <f>S676*H676</f>
        <v>0</v>
      </c>
      <c r="AR676" s="223" t="s">
        <v>405</v>
      </c>
      <c r="AT676" s="223" t="s">
        <v>323</v>
      </c>
      <c r="AU676" s="223" t="s">
        <v>83</v>
      </c>
      <c r="AY676" s="17" t="s">
        <v>152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285</v>
      </c>
      <c r="BM676" s="223" t="s">
        <v>2628</v>
      </c>
    </row>
    <row r="677" s="13" customFormat="1">
      <c r="B677" s="242"/>
      <c r="C677" s="243"/>
      <c r="D677" s="229" t="s">
        <v>182</v>
      </c>
      <c r="E677" s="244" t="s">
        <v>19</v>
      </c>
      <c r="F677" s="245" t="s">
        <v>81</v>
      </c>
      <c r="G677" s="243"/>
      <c r="H677" s="246">
        <v>1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AT677" s="252" t="s">
        <v>182</v>
      </c>
      <c r="AU677" s="252" t="s">
        <v>83</v>
      </c>
      <c r="AV677" s="13" t="s">
        <v>83</v>
      </c>
      <c r="AW677" s="13" t="s">
        <v>35</v>
      </c>
      <c r="AX677" s="13" t="s">
        <v>81</v>
      </c>
      <c r="AY677" s="252" t="s">
        <v>152</v>
      </c>
    </row>
    <row r="678" s="1" customFormat="1" ht="24" customHeight="1">
      <c r="B678" s="38"/>
      <c r="C678" s="264" t="s">
        <v>2629</v>
      </c>
      <c r="D678" s="264" t="s">
        <v>323</v>
      </c>
      <c r="E678" s="265" t="s">
        <v>2630</v>
      </c>
      <c r="F678" s="266" t="s">
        <v>2631</v>
      </c>
      <c r="G678" s="267" t="s">
        <v>1540</v>
      </c>
      <c r="H678" s="268">
        <v>2</v>
      </c>
      <c r="I678" s="269"/>
      <c r="J678" s="270">
        <f>ROUND(I678*H678,2)</f>
        <v>0</v>
      </c>
      <c r="K678" s="266" t="s">
        <v>19</v>
      </c>
      <c r="L678" s="271"/>
      <c r="M678" s="272" t="s">
        <v>19</v>
      </c>
      <c r="N678" s="273" t="s">
        <v>44</v>
      </c>
      <c r="O678" s="83"/>
      <c r="P678" s="227">
        <f>O678*H678</f>
        <v>0</v>
      </c>
      <c r="Q678" s="227">
        <v>0</v>
      </c>
      <c r="R678" s="227">
        <f>Q678*H678</f>
        <v>0</v>
      </c>
      <c r="S678" s="227">
        <v>0</v>
      </c>
      <c r="T678" s="228">
        <f>S678*H678</f>
        <v>0</v>
      </c>
      <c r="AR678" s="223" t="s">
        <v>405</v>
      </c>
      <c r="AT678" s="223" t="s">
        <v>323</v>
      </c>
      <c r="AU678" s="223" t="s">
        <v>83</v>
      </c>
      <c r="AY678" s="17" t="s">
        <v>152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285</v>
      </c>
      <c r="BM678" s="223" t="s">
        <v>2632</v>
      </c>
    </row>
    <row r="679" s="13" customFormat="1">
      <c r="B679" s="242"/>
      <c r="C679" s="243"/>
      <c r="D679" s="229" t="s">
        <v>182</v>
      </c>
      <c r="E679" s="244" t="s">
        <v>19</v>
      </c>
      <c r="F679" s="245" t="s">
        <v>83</v>
      </c>
      <c r="G679" s="243"/>
      <c r="H679" s="246">
        <v>2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AT679" s="252" t="s">
        <v>182</v>
      </c>
      <c r="AU679" s="252" t="s">
        <v>83</v>
      </c>
      <c r="AV679" s="13" t="s">
        <v>83</v>
      </c>
      <c r="AW679" s="13" t="s">
        <v>35</v>
      </c>
      <c r="AX679" s="13" t="s">
        <v>81</v>
      </c>
      <c r="AY679" s="252" t="s">
        <v>152</v>
      </c>
    </row>
    <row r="680" s="1" customFormat="1" ht="24" customHeight="1">
      <c r="B680" s="38"/>
      <c r="C680" s="211" t="s">
        <v>2633</v>
      </c>
      <c r="D680" s="211" t="s">
        <v>155</v>
      </c>
      <c r="E680" s="212" t="s">
        <v>2634</v>
      </c>
      <c r="F680" s="213" t="s">
        <v>2635</v>
      </c>
      <c r="G680" s="214" t="s">
        <v>267</v>
      </c>
      <c r="H680" s="215">
        <v>12</v>
      </c>
      <c r="I680" s="216"/>
      <c r="J680" s="217">
        <f>ROUND(I680*H680,2)</f>
        <v>0</v>
      </c>
      <c r="K680" s="213" t="s">
        <v>178</v>
      </c>
      <c r="L680" s="43"/>
      <c r="M680" s="225" t="s">
        <v>19</v>
      </c>
      <c r="N680" s="226" t="s">
        <v>44</v>
      </c>
      <c r="O680" s="83"/>
      <c r="P680" s="227">
        <f>O680*H680</f>
        <v>0</v>
      </c>
      <c r="Q680" s="227">
        <v>0.00025999999999999998</v>
      </c>
      <c r="R680" s="227">
        <f>Q680*H680</f>
        <v>0.0031199999999999995</v>
      </c>
      <c r="S680" s="227">
        <v>0</v>
      </c>
      <c r="T680" s="228">
        <f>S680*H680</f>
        <v>0</v>
      </c>
      <c r="AR680" s="223" t="s">
        <v>285</v>
      </c>
      <c r="AT680" s="223" t="s">
        <v>155</v>
      </c>
      <c r="AU680" s="223" t="s">
        <v>83</v>
      </c>
      <c r="AY680" s="17" t="s">
        <v>152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285</v>
      </c>
      <c r="BM680" s="223" t="s">
        <v>2636</v>
      </c>
    </row>
    <row r="681" s="13" customFormat="1">
      <c r="B681" s="242"/>
      <c r="C681" s="243"/>
      <c r="D681" s="229" t="s">
        <v>182</v>
      </c>
      <c r="E681" s="244" t="s">
        <v>19</v>
      </c>
      <c r="F681" s="245" t="s">
        <v>264</v>
      </c>
      <c r="G681" s="243"/>
      <c r="H681" s="246">
        <v>12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AT681" s="252" t="s">
        <v>182</v>
      </c>
      <c r="AU681" s="252" t="s">
        <v>83</v>
      </c>
      <c r="AV681" s="13" t="s">
        <v>83</v>
      </c>
      <c r="AW681" s="13" t="s">
        <v>35</v>
      </c>
      <c r="AX681" s="13" t="s">
        <v>81</v>
      </c>
      <c r="AY681" s="252" t="s">
        <v>152</v>
      </c>
    </row>
    <row r="682" s="1" customFormat="1" ht="36" customHeight="1">
      <c r="B682" s="38"/>
      <c r="C682" s="211" t="s">
        <v>2637</v>
      </c>
      <c r="D682" s="211" t="s">
        <v>155</v>
      </c>
      <c r="E682" s="212" t="s">
        <v>2638</v>
      </c>
      <c r="F682" s="213" t="s">
        <v>2639</v>
      </c>
      <c r="G682" s="214" t="s">
        <v>254</v>
      </c>
      <c r="H682" s="215">
        <v>78</v>
      </c>
      <c r="I682" s="216"/>
      <c r="J682" s="217">
        <f>ROUND(I682*H682,2)</f>
        <v>0</v>
      </c>
      <c r="K682" s="213" t="s">
        <v>1385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0.00027999999999999998</v>
      </c>
      <c r="R682" s="227">
        <f>Q682*H682</f>
        <v>0.021839999999999998</v>
      </c>
      <c r="S682" s="227">
        <v>0</v>
      </c>
      <c r="T682" s="228">
        <f>S682*H682</f>
        <v>0</v>
      </c>
      <c r="AR682" s="223" t="s">
        <v>285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285</v>
      </c>
      <c r="BM682" s="223" t="s">
        <v>2640</v>
      </c>
    </row>
    <row r="683" s="13" customFormat="1">
      <c r="B683" s="242"/>
      <c r="C683" s="243"/>
      <c r="D683" s="229" t="s">
        <v>182</v>
      </c>
      <c r="E683" s="244" t="s">
        <v>19</v>
      </c>
      <c r="F683" s="245" t="s">
        <v>2641</v>
      </c>
      <c r="G683" s="243"/>
      <c r="H683" s="246">
        <v>69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AT683" s="252" t="s">
        <v>182</v>
      </c>
      <c r="AU683" s="252" t="s">
        <v>83</v>
      </c>
      <c r="AV683" s="13" t="s">
        <v>83</v>
      </c>
      <c r="AW683" s="13" t="s">
        <v>35</v>
      </c>
      <c r="AX683" s="13" t="s">
        <v>73</v>
      </c>
      <c r="AY683" s="252" t="s">
        <v>152</v>
      </c>
    </row>
    <row r="684" s="13" customFormat="1">
      <c r="B684" s="242"/>
      <c r="C684" s="243"/>
      <c r="D684" s="229" t="s">
        <v>182</v>
      </c>
      <c r="E684" s="244" t="s">
        <v>19</v>
      </c>
      <c r="F684" s="245" t="s">
        <v>2642</v>
      </c>
      <c r="G684" s="243"/>
      <c r="H684" s="246">
        <v>9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AT684" s="252" t="s">
        <v>182</v>
      </c>
      <c r="AU684" s="252" t="s">
        <v>83</v>
      </c>
      <c r="AV684" s="13" t="s">
        <v>83</v>
      </c>
      <c r="AW684" s="13" t="s">
        <v>35</v>
      </c>
      <c r="AX684" s="13" t="s">
        <v>73</v>
      </c>
      <c r="AY684" s="252" t="s">
        <v>152</v>
      </c>
    </row>
    <row r="685" s="14" customFormat="1">
      <c r="B685" s="253"/>
      <c r="C685" s="254"/>
      <c r="D685" s="229" t="s">
        <v>182</v>
      </c>
      <c r="E685" s="255" t="s">
        <v>19</v>
      </c>
      <c r="F685" s="256" t="s">
        <v>189</v>
      </c>
      <c r="G685" s="254"/>
      <c r="H685" s="257">
        <v>78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182</v>
      </c>
      <c r="AU685" s="263" t="s">
        <v>83</v>
      </c>
      <c r="AV685" s="14" t="s">
        <v>151</v>
      </c>
      <c r="AW685" s="14" t="s">
        <v>35</v>
      </c>
      <c r="AX685" s="14" t="s">
        <v>81</v>
      </c>
      <c r="AY685" s="263" t="s">
        <v>152</v>
      </c>
    </row>
    <row r="686" s="1" customFormat="1" ht="36" customHeight="1">
      <c r="B686" s="38"/>
      <c r="C686" s="211" t="s">
        <v>2643</v>
      </c>
      <c r="D686" s="211" t="s">
        <v>155</v>
      </c>
      <c r="E686" s="212" t="s">
        <v>2644</v>
      </c>
      <c r="F686" s="213" t="s">
        <v>2645</v>
      </c>
      <c r="G686" s="214" t="s">
        <v>267</v>
      </c>
      <c r="H686" s="215">
        <v>13</v>
      </c>
      <c r="I686" s="216"/>
      <c r="J686" s="217">
        <f>ROUND(I686*H686,2)</f>
        <v>0</v>
      </c>
      <c r="K686" s="213" t="s">
        <v>1380</v>
      </c>
      <c r="L686" s="43"/>
      <c r="M686" s="225" t="s">
        <v>19</v>
      </c>
      <c r="N686" s="226" t="s">
        <v>44</v>
      </c>
      <c r="O686" s="83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AR686" s="223" t="s">
        <v>285</v>
      </c>
      <c r="AT686" s="223" t="s">
        <v>155</v>
      </c>
      <c r="AU686" s="223" t="s">
        <v>83</v>
      </c>
      <c r="AY686" s="17" t="s">
        <v>152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81</v>
      </c>
      <c r="BK686" s="224">
        <f>ROUND(I686*H686,2)</f>
        <v>0</v>
      </c>
      <c r="BL686" s="17" t="s">
        <v>285</v>
      </c>
      <c r="BM686" s="223" t="s">
        <v>2646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269</v>
      </c>
      <c r="G687" s="243"/>
      <c r="H687" s="246">
        <v>13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24" customHeight="1">
      <c r="B688" s="38"/>
      <c r="C688" s="264" t="s">
        <v>2647</v>
      </c>
      <c r="D688" s="264" t="s">
        <v>323</v>
      </c>
      <c r="E688" s="265" t="s">
        <v>2648</v>
      </c>
      <c r="F688" s="266" t="s">
        <v>2649</v>
      </c>
      <c r="G688" s="267" t="s">
        <v>267</v>
      </c>
      <c r="H688" s="268">
        <v>5</v>
      </c>
      <c r="I688" s="269"/>
      <c r="J688" s="270">
        <f>ROUND(I688*H688,2)</f>
        <v>0</v>
      </c>
      <c r="K688" s="266" t="s">
        <v>1380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0.025999999999999999</v>
      </c>
      <c r="R688" s="227">
        <f>Q688*H688</f>
        <v>0.13</v>
      </c>
      <c r="S688" s="227">
        <v>0</v>
      </c>
      <c r="T688" s="228">
        <f>S688*H688</f>
        <v>0</v>
      </c>
      <c r="AR688" s="223" t="s">
        <v>405</v>
      </c>
      <c r="AT688" s="223" t="s">
        <v>323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285</v>
      </c>
      <c r="BM688" s="223" t="s">
        <v>2650</v>
      </c>
    </row>
    <row r="689" s="13" customFormat="1">
      <c r="B689" s="242"/>
      <c r="C689" s="243"/>
      <c r="D689" s="229" t="s">
        <v>182</v>
      </c>
      <c r="E689" s="244" t="s">
        <v>19</v>
      </c>
      <c r="F689" s="245" t="s">
        <v>215</v>
      </c>
      <c r="G689" s="243"/>
      <c r="H689" s="246">
        <v>5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AT689" s="252" t="s">
        <v>182</v>
      </c>
      <c r="AU689" s="252" t="s">
        <v>83</v>
      </c>
      <c r="AV689" s="13" t="s">
        <v>83</v>
      </c>
      <c r="AW689" s="13" t="s">
        <v>35</v>
      </c>
      <c r="AX689" s="13" t="s">
        <v>81</v>
      </c>
      <c r="AY689" s="252" t="s">
        <v>152</v>
      </c>
    </row>
    <row r="690" s="1" customFormat="1" ht="24" customHeight="1">
      <c r="B690" s="38"/>
      <c r="C690" s="264" t="s">
        <v>2651</v>
      </c>
      <c r="D690" s="264" t="s">
        <v>323</v>
      </c>
      <c r="E690" s="265" t="s">
        <v>2652</v>
      </c>
      <c r="F690" s="266" t="s">
        <v>2653</v>
      </c>
      <c r="G690" s="267" t="s">
        <v>267</v>
      </c>
      <c r="H690" s="268">
        <v>8</v>
      </c>
      <c r="I690" s="269"/>
      <c r="J690" s="270">
        <f>ROUND(I690*H690,2)</f>
        <v>0</v>
      </c>
      <c r="K690" s="266" t="s">
        <v>19</v>
      </c>
      <c r="L690" s="271"/>
      <c r="M690" s="272" t="s">
        <v>19</v>
      </c>
      <c r="N690" s="273" t="s">
        <v>44</v>
      </c>
      <c r="O690" s="83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AR690" s="223" t="s">
        <v>405</v>
      </c>
      <c r="AT690" s="223" t="s">
        <v>323</v>
      </c>
      <c r="AU690" s="223" t="s">
        <v>83</v>
      </c>
      <c r="AY690" s="17" t="s">
        <v>152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81</v>
      </c>
      <c r="BK690" s="224">
        <f>ROUND(I690*H690,2)</f>
        <v>0</v>
      </c>
      <c r="BL690" s="17" t="s">
        <v>285</v>
      </c>
      <c r="BM690" s="223" t="s">
        <v>2654</v>
      </c>
    </row>
    <row r="691" s="13" customFormat="1">
      <c r="B691" s="242"/>
      <c r="C691" s="243"/>
      <c r="D691" s="229" t="s">
        <v>182</v>
      </c>
      <c r="E691" s="244" t="s">
        <v>19</v>
      </c>
      <c r="F691" s="245" t="s">
        <v>233</v>
      </c>
      <c r="G691" s="243"/>
      <c r="H691" s="246">
        <v>8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AT691" s="252" t="s">
        <v>182</v>
      </c>
      <c r="AU691" s="252" t="s">
        <v>83</v>
      </c>
      <c r="AV691" s="13" t="s">
        <v>83</v>
      </c>
      <c r="AW691" s="13" t="s">
        <v>35</v>
      </c>
      <c r="AX691" s="13" t="s">
        <v>81</v>
      </c>
      <c r="AY691" s="252" t="s">
        <v>152</v>
      </c>
    </row>
    <row r="692" s="1" customFormat="1" ht="36" customHeight="1">
      <c r="B692" s="38"/>
      <c r="C692" s="211" t="s">
        <v>2655</v>
      </c>
      <c r="D692" s="211" t="s">
        <v>155</v>
      </c>
      <c r="E692" s="212" t="s">
        <v>2656</v>
      </c>
      <c r="F692" s="213" t="s">
        <v>2657</v>
      </c>
      <c r="G692" s="214" t="s">
        <v>267</v>
      </c>
      <c r="H692" s="215">
        <v>5</v>
      </c>
      <c r="I692" s="216"/>
      <c r="J692" s="217">
        <f>ROUND(I692*H692,2)</f>
        <v>0</v>
      </c>
      <c r="K692" s="213" t="s">
        <v>178</v>
      </c>
      <c r="L692" s="43"/>
      <c r="M692" s="225" t="s">
        <v>19</v>
      </c>
      <c r="N692" s="226" t="s">
        <v>44</v>
      </c>
      <c r="O692" s="83"/>
      <c r="P692" s="227">
        <f>O692*H692</f>
        <v>0</v>
      </c>
      <c r="Q692" s="227">
        <v>0.00088000000000000003</v>
      </c>
      <c r="R692" s="227">
        <f>Q692*H692</f>
        <v>0.0044000000000000003</v>
      </c>
      <c r="S692" s="227">
        <v>0</v>
      </c>
      <c r="T692" s="228">
        <f>S692*H692</f>
        <v>0</v>
      </c>
      <c r="AR692" s="223" t="s">
        <v>285</v>
      </c>
      <c r="AT692" s="223" t="s">
        <v>155</v>
      </c>
      <c r="AU692" s="223" t="s">
        <v>83</v>
      </c>
      <c r="AY692" s="17" t="s">
        <v>152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81</v>
      </c>
      <c r="BK692" s="224">
        <f>ROUND(I692*H692,2)</f>
        <v>0</v>
      </c>
      <c r="BL692" s="17" t="s">
        <v>285</v>
      </c>
      <c r="BM692" s="223" t="s">
        <v>2658</v>
      </c>
    </row>
    <row r="693" s="13" customFormat="1">
      <c r="B693" s="242"/>
      <c r="C693" s="243"/>
      <c r="D693" s="229" t="s">
        <v>182</v>
      </c>
      <c r="E693" s="244" t="s">
        <v>19</v>
      </c>
      <c r="F693" s="245" t="s">
        <v>215</v>
      </c>
      <c r="G693" s="243"/>
      <c r="H693" s="246">
        <v>5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182</v>
      </c>
      <c r="AU693" s="252" t="s">
        <v>83</v>
      </c>
      <c r="AV693" s="13" t="s">
        <v>83</v>
      </c>
      <c r="AW693" s="13" t="s">
        <v>35</v>
      </c>
      <c r="AX693" s="13" t="s">
        <v>81</v>
      </c>
      <c r="AY693" s="252" t="s">
        <v>152</v>
      </c>
    </row>
    <row r="694" s="1" customFormat="1" ht="24" customHeight="1">
      <c r="B694" s="38"/>
      <c r="C694" s="264" t="s">
        <v>2659</v>
      </c>
      <c r="D694" s="264" t="s">
        <v>323</v>
      </c>
      <c r="E694" s="265" t="s">
        <v>2660</v>
      </c>
      <c r="F694" s="266" t="s">
        <v>2661</v>
      </c>
      <c r="G694" s="267" t="s">
        <v>267</v>
      </c>
      <c r="H694" s="268">
        <v>5</v>
      </c>
      <c r="I694" s="269"/>
      <c r="J694" s="270">
        <f>ROUND(I694*H694,2)</f>
        <v>0</v>
      </c>
      <c r="K694" s="266" t="s">
        <v>19</v>
      </c>
      <c r="L694" s="271"/>
      <c r="M694" s="272" t="s">
        <v>19</v>
      </c>
      <c r="N694" s="273" t="s">
        <v>44</v>
      </c>
      <c r="O694" s="83"/>
      <c r="P694" s="227">
        <f>O694*H694</f>
        <v>0</v>
      </c>
      <c r="Q694" s="227">
        <v>0.13200000000000001</v>
      </c>
      <c r="R694" s="227">
        <f>Q694*H694</f>
        <v>0.66000000000000003</v>
      </c>
      <c r="S694" s="227">
        <v>0</v>
      </c>
      <c r="T694" s="228">
        <f>S694*H694</f>
        <v>0</v>
      </c>
      <c r="AR694" s="223" t="s">
        <v>405</v>
      </c>
      <c r="AT694" s="223" t="s">
        <v>323</v>
      </c>
      <c r="AU694" s="223" t="s">
        <v>83</v>
      </c>
      <c r="AY694" s="17" t="s">
        <v>152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81</v>
      </c>
      <c r="BK694" s="224">
        <f>ROUND(I694*H694,2)</f>
        <v>0</v>
      </c>
      <c r="BL694" s="17" t="s">
        <v>285</v>
      </c>
      <c r="BM694" s="223" t="s">
        <v>2662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215</v>
      </c>
      <c r="G695" s="243"/>
      <c r="H695" s="246">
        <v>5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81</v>
      </c>
      <c r="AY695" s="252" t="s">
        <v>152</v>
      </c>
    </row>
    <row r="696" s="1" customFormat="1" ht="36" customHeight="1">
      <c r="B696" s="38"/>
      <c r="C696" s="211" t="s">
        <v>2663</v>
      </c>
      <c r="D696" s="211" t="s">
        <v>155</v>
      </c>
      <c r="E696" s="212" t="s">
        <v>2664</v>
      </c>
      <c r="F696" s="213" t="s">
        <v>2665</v>
      </c>
      <c r="G696" s="214" t="s">
        <v>267</v>
      </c>
      <c r="H696" s="215">
        <v>15</v>
      </c>
      <c r="I696" s="216"/>
      <c r="J696" s="217">
        <f>ROUND(I696*H696,2)</f>
        <v>0</v>
      </c>
      <c r="K696" s="213" t="s">
        <v>178</v>
      </c>
      <c r="L696" s="43"/>
      <c r="M696" s="225" t="s">
        <v>19</v>
      </c>
      <c r="N696" s="226" t="s">
        <v>44</v>
      </c>
      <c r="O696" s="83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AR696" s="223" t="s">
        <v>285</v>
      </c>
      <c r="AT696" s="223" t="s">
        <v>155</v>
      </c>
      <c r="AU696" s="223" t="s">
        <v>83</v>
      </c>
      <c r="AY696" s="17" t="s">
        <v>152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81</v>
      </c>
      <c r="BK696" s="224">
        <f>ROUND(I696*H696,2)</f>
        <v>0</v>
      </c>
      <c r="BL696" s="17" t="s">
        <v>285</v>
      </c>
      <c r="BM696" s="223" t="s">
        <v>2666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2667</v>
      </c>
      <c r="G697" s="243"/>
      <c r="H697" s="246">
        <v>15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16.5" customHeight="1">
      <c r="B698" s="38"/>
      <c r="C698" s="264" t="s">
        <v>2668</v>
      </c>
      <c r="D698" s="264" t="s">
        <v>323</v>
      </c>
      <c r="E698" s="265" t="s">
        <v>2669</v>
      </c>
      <c r="F698" s="266" t="s">
        <v>2670</v>
      </c>
      <c r="G698" s="267" t="s">
        <v>254</v>
      </c>
      <c r="H698" s="268">
        <v>32.399999999999999</v>
      </c>
      <c r="I698" s="269"/>
      <c r="J698" s="270">
        <f>ROUND(I698*H698,2)</f>
        <v>0</v>
      </c>
      <c r="K698" s="266" t="s">
        <v>178</v>
      </c>
      <c r="L698" s="271"/>
      <c r="M698" s="272" t="s">
        <v>19</v>
      </c>
      <c r="N698" s="273" t="s">
        <v>44</v>
      </c>
      <c r="O698" s="83"/>
      <c r="P698" s="227">
        <f>O698*H698</f>
        <v>0</v>
      </c>
      <c r="Q698" s="227">
        <v>0.0040000000000000001</v>
      </c>
      <c r="R698" s="227">
        <f>Q698*H698</f>
        <v>0.12959999999999999</v>
      </c>
      <c r="S698" s="227">
        <v>0</v>
      </c>
      <c r="T698" s="228">
        <f>S698*H698</f>
        <v>0</v>
      </c>
      <c r="AR698" s="223" t="s">
        <v>405</v>
      </c>
      <c r="AT698" s="223" t="s">
        <v>323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285</v>
      </c>
      <c r="BM698" s="223" t="s">
        <v>2671</v>
      </c>
    </row>
    <row r="699" s="13" customFormat="1">
      <c r="B699" s="242"/>
      <c r="C699" s="243"/>
      <c r="D699" s="229" t="s">
        <v>182</v>
      </c>
      <c r="E699" s="244" t="s">
        <v>19</v>
      </c>
      <c r="F699" s="245" t="s">
        <v>2672</v>
      </c>
      <c r="G699" s="243"/>
      <c r="H699" s="246">
        <v>32.399999999999999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AT699" s="252" t="s">
        <v>182</v>
      </c>
      <c r="AU699" s="252" t="s">
        <v>83</v>
      </c>
      <c r="AV699" s="13" t="s">
        <v>83</v>
      </c>
      <c r="AW699" s="13" t="s">
        <v>35</v>
      </c>
      <c r="AX699" s="13" t="s">
        <v>81</v>
      </c>
      <c r="AY699" s="252" t="s">
        <v>152</v>
      </c>
    </row>
    <row r="700" s="1" customFormat="1" ht="24" customHeight="1">
      <c r="B700" s="38"/>
      <c r="C700" s="211" t="s">
        <v>2673</v>
      </c>
      <c r="D700" s="211" t="s">
        <v>155</v>
      </c>
      <c r="E700" s="212" t="s">
        <v>1569</v>
      </c>
      <c r="F700" s="213" t="s">
        <v>1570</v>
      </c>
      <c r="G700" s="214" t="s">
        <v>236</v>
      </c>
      <c r="H700" s="215">
        <v>14.025</v>
      </c>
      <c r="I700" s="216"/>
      <c r="J700" s="217">
        <f>ROUND(I700*H700,2)</f>
        <v>0</v>
      </c>
      <c r="K700" s="213" t="s">
        <v>1380</v>
      </c>
      <c r="L700" s="43"/>
      <c r="M700" s="225" t="s">
        <v>19</v>
      </c>
      <c r="N700" s="226" t="s">
        <v>44</v>
      </c>
      <c r="O700" s="83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AR700" s="223" t="s">
        <v>643</v>
      </c>
      <c r="AT700" s="223" t="s">
        <v>155</v>
      </c>
      <c r="AU700" s="223" t="s">
        <v>83</v>
      </c>
      <c r="AY700" s="17" t="s">
        <v>152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81</v>
      </c>
      <c r="BK700" s="224">
        <f>ROUND(I700*H700,2)</f>
        <v>0</v>
      </c>
      <c r="BL700" s="17" t="s">
        <v>643</v>
      </c>
      <c r="BM700" s="223" t="s">
        <v>2674</v>
      </c>
    </row>
    <row r="701" s="1" customFormat="1" ht="36" customHeight="1">
      <c r="B701" s="38"/>
      <c r="C701" s="211" t="s">
        <v>2675</v>
      </c>
      <c r="D701" s="211" t="s">
        <v>155</v>
      </c>
      <c r="E701" s="212" t="s">
        <v>2676</v>
      </c>
      <c r="F701" s="213" t="s">
        <v>2677</v>
      </c>
      <c r="G701" s="214" t="s">
        <v>223</v>
      </c>
      <c r="H701" s="215">
        <v>1</v>
      </c>
      <c r="I701" s="216"/>
      <c r="J701" s="217">
        <f>ROUND(I701*H701,2)</f>
        <v>0</v>
      </c>
      <c r="K701" s="213" t="s">
        <v>178</v>
      </c>
      <c r="L701" s="43"/>
      <c r="M701" s="225" t="s">
        <v>19</v>
      </c>
      <c r="N701" s="226" t="s">
        <v>44</v>
      </c>
      <c r="O701" s="83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AR701" s="223" t="s">
        <v>285</v>
      </c>
      <c r="AT701" s="223" t="s">
        <v>155</v>
      </c>
      <c r="AU701" s="223" t="s">
        <v>83</v>
      </c>
      <c r="AY701" s="17" t="s">
        <v>152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285</v>
      </c>
      <c r="BM701" s="223" t="s">
        <v>2678</v>
      </c>
    </row>
    <row r="702" s="13" customFormat="1">
      <c r="B702" s="242"/>
      <c r="C702" s="243"/>
      <c r="D702" s="229" t="s">
        <v>182</v>
      </c>
      <c r="E702" s="244" t="s">
        <v>19</v>
      </c>
      <c r="F702" s="245" t="s">
        <v>81</v>
      </c>
      <c r="G702" s="243"/>
      <c r="H702" s="246">
        <v>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AT702" s="252" t="s">
        <v>182</v>
      </c>
      <c r="AU702" s="252" t="s">
        <v>83</v>
      </c>
      <c r="AV702" s="13" t="s">
        <v>83</v>
      </c>
      <c r="AW702" s="13" t="s">
        <v>35</v>
      </c>
      <c r="AX702" s="13" t="s">
        <v>81</v>
      </c>
      <c r="AY702" s="252" t="s">
        <v>152</v>
      </c>
    </row>
    <row r="703" s="11" customFormat="1" ht="22.8" customHeight="1">
      <c r="B703" s="195"/>
      <c r="C703" s="196"/>
      <c r="D703" s="197" t="s">
        <v>72</v>
      </c>
      <c r="E703" s="209" t="s">
        <v>1545</v>
      </c>
      <c r="F703" s="209" t="s">
        <v>1546</v>
      </c>
      <c r="G703" s="196"/>
      <c r="H703" s="196"/>
      <c r="I703" s="199"/>
      <c r="J703" s="210">
        <f>BK703</f>
        <v>0</v>
      </c>
      <c r="K703" s="196"/>
      <c r="L703" s="201"/>
      <c r="M703" s="202"/>
      <c r="N703" s="203"/>
      <c r="O703" s="203"/>
      <c r="P703" s="204">
        <f>SUM(P704:P713)</f>
        <v>0</v>
      </c>
      <c r="Q703" s="203"/>
      <c r="R703" s="204">
        <f>SUM(R704:R713)</f>
        <v>2.0257125</v>
      </c>
      <c r="S703" s="203"/>
      <c r="T703" s="205">
        <f>SUM(T704:T713)</f>
        <v>0</v>
      </c>
      <c r="AR703" s="206" t="s">
        <v>83</v>
      </c>
      <c r="AT703" s="207" t="s">
        <v>72</v>
      </c>
      <c r="AU703" s="207" t="s">
        <v>81</v>
      </c>
      <c r="AY703" s="206" t="s">
        <v>152</v>
      </c>
      <c r="BK703" s="208">
        <f>SUM(BK704:BK713)</f>
        <v>0</v>
      </c>
    </row>
    <row r="704" s="1" customFormat="1" ht="24" customHeight="1">
      <c r="B704" s="38"/>
      <c r="C704" s="211" t="s">
        <v>2679</v>
      </c>
      <c r="D704" s="211" t="s">
        <v>155</v>
      </c>
      <c r="E704" s="212" t="s">
        <v>2680</v>
      </c>
      <c r="F704" s="213" t="s">
        <v>2681</v>
      </c>
      <c r="G704" s="214" t="s">
        <v>1072</v>
      </c>
      <c r="H704" s="215">
        <v>1929.25</v>
      </c>
      <c r="I704" s="216"/>
      <c r="J704" s="217">
        <f>ROUND(I704*H704,2)</f>
        <v>0</v>
      </c>
      <c r="K704" s="213" t="s">
        <v>1380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5.0000000000000002E-05</v>
      </c>
      <c r="R704" s="227">
        <f>Q704*H704</f>
        <v>0.096462500000000007</v>
      </c>
      <c r="S704" s="227">
        <v>0</v>
      </c>
      <c r="T704" s="228">
        <f>S704*H704</f>
        <v>0</v>
      </c>
      <c r="AR704" s="223" t="s">
        <v>151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151</v>
      </c>
      <c r="BM704" s="223" t="s">
        <v>2682</v>
      </c>
    </row>
    <row r="705" s="13" customFormat="1">
      <c r="B705" s="242"/>
      <c r="C705" s="243"/>
      <c r="D705" s="229" t="s">
        <v>182</v>
      </c>
      <c r="E705" s="244" t="s">
        <v>19</v>
      </c>
      <c r="F705" s="245" t="s">
        <v>2683</v>
      </c>
      <c r="G705" s="243"/>
      <c r="H705" s="246">
        <v>125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182</v>
      </c>
      <c r="AU705" s="252" t="s">
        <v>83</v>
      </c>
      <c r="AV705" s="13" t="s">
        <v>83</v>
      </c>
      <c r="AW705" s="13" t="s">
        <v>35</v>
      </c>
      <c r="AX705" s="13" t="s">
        <v>73</v>
      </c>
      <c r="AY705" s="252" t="s">
        <v>152</v>
      </c>
    </row>
    <row r="706" s="13" customFormat="1">
      <c r="B706" s="242"/>
      <c r="C706" s="243"/>
      <c r="D706" s="229" t="s">
        <v>182</v>
      </c>
      <c r="E706" s="244" t="s">
        <v>19</v>
      </c>
      <c r="F706" s="245" t="s">
        <v>2684</v>
      </c>
      <c r="G706" s="243"/>
      <c r="H706" s="246">
        <v>1800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AT706" s="252" t="s">
        <v>182</v>
      </c>
      <c r="AU706" s="252" t="s">
        <v>83</v>
      </c>
      <c r="AV706" s="13" t="s">
        <v>83</v>
      </c>
      <c r="AW706" s="13" t="s">
        <v>35</v>
      </c>
      <c r="AX706" s="13" t="s">
        <v>73</v>
      </c>
      <c r="AY706" s="252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2685</v>
      </c>
      <c r="G707" s="243"/>
      <c r="H707" s="246">
        <v>4.25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4" customFormat="1">
      <c r="B708" s="253"/>
      <c r="C708" s="254"/>
      <c r="D708" s="229" t="s">
        <v>182</v>
      </c>
      <c r="E708" s="255" t="s">
        <v>19</v>
      </c>
      <c r="F708" s="256" t="s">
        <v>189</v>
      </c>
      <c r="G708" s="254"/>
      <c r="H708" s="257">
        <v>1929.25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AT708" s="263" t="s">
        <v>182</v>
      </c>
      <c r="AU708" s="263" t="s">
        <v>83</v>
      </c>
      <c r="AV708" s="14" t="s">
        <v>151</v>
      </c>
      <c r="AW708" s="14" t="s">
        <v>35</v>
      </c>
      <c r="AX708" s="14" t="s">
        <v>81</v>
      </c>
      <c r="AY708" s="263" t="s">
        <v>152</v>
      </c>
    </row>
    <row r="709" s="1" customFormat="1" ht="24" customHeight="1">
      <c r="B709" s="38"/>
      <c r="C709" s="264" t="s">
        <v>2686</v>
      </c>
      <c r="D709" s="264" t="s">
        <v>323</v>
      </c>
      <c r="E709" s="265" t="s">
        <v>2687</v>
      </c>
      <c r="F709" s="266" t="s">
        <v>2688</v>
      </c>
      <c r="G709" s="267" t="s">
        <v>1072</v>
      </c>
      <c r="H709" s="268">
        <v>1929.25</v>
      </c>
      <c r="I709" s="269"/>
      <c r="J709" s="270">
        <f>ROUND(I709*H709,2)</f>
        <v>0</v>
      </c>
      <c r="K709" s="266" t="s">
        <v>19</v>
      </c>
      <c r="L709" s="271"/>
      <c r="M709" s="272" t="s">
        <v>19</v>
      </c>
      <c r="N709" s="273" t="s">
        <v>44</v>
      </c>
      <c r="O709" s="83"/>
      <c r="P709" s="227">
        <f>O709*H709</f>
        <v>0</v>
      </c>
      <c r="Q709" s="227">
        <v>0.001</v>
      </c>
      <c r="R709" s="227">
        <f>Q709*H709</f>
        <v>1.9292500000000001</v>
      </c>
      <c r="S709" s="227">
        <v>0</v>
      </c>
      <c r="T709" s="228">
        <f>S709*H709</f>
        <v>0</v>
      </c>
      <c r="AR709" s="223" t="s">
        <v>405</v>
      </c>
      <c r="AT709" s="223" t="s">
        <v>323</v>
      </c>
      <c r="AU709" s="223" t="s">
        <v>83</v>
      </c>
      <c r="AY709" s="17" t="s">
        <v>152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285</v>
      </c>
      <c r="BM709" s="223" t="s">
        <v>2689</v>
      </c>
    </row>
    <row r="710" s="13" customFormat="1">
      <c r="B710" s="242"/>
      <c r="C710" s="243"/>
      <c r="D710" s="229" t="s">
        <v>182</v>
      </c>
      <c r="E710" s="244" t="s">
        <v>19</v>
      </c>
      <c r="F710" s="245" t="s">
        <v>2683</v>
      </c>
      <c r="G710" s="243"/>
      <c r="H710" s="246">
        <v>125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AT710" s="252" t="s">
        <v>182</v>
      </c>
      <c r="AU710" s="252" t="s">
        <v>83</v>
      </c>
      <c r="AV710" s="13" t="s">
        <v>83</v>
      </c>
      <c r="AW710" s="13" t="s">
        <v>35</v>
      </c>
      <c r="AX710" s="13" t="s">
        <v>73</v>
      </c>
      <c r="AY710" s="252" t="s">
        <v>152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2684</v>
      </c>
      <c r="G711" s="243"/>
      <c r="H711" s="246">
        <v>1800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73</v>
      </c>
      <c r="AY711" s="252" t="s">
        <v>152</v>
      </c>
    </row>
    <row r="712" s="13" customFormat="1">
      <c r="B712" s="242"/>
      <c r="C712" s="243"/>
      <c r="D712" s="229" t="s">
        <v>182</v>
      </c>
      <c r="E712" s="244" t="s">
        <v>19</v>
      </c>
      <c r="F712" s="245" t="s">
        <v>2685</v>
      </c>
      <c r="G712" s="243"/>
      <c r="H712" s="246">
        <v>4.25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AT712" s="252" t="s">
        <v>182</v>
      </c>
      <c r="AU712" s="252" t="s">
        <v>83</v>
      </c>
      <c r="AV712" s="13" t="s">
        <v>83</v>
      </c>
      <c r="AW712" s="13" t="s">
        <v>35</v>
      </c>
      <c r="AX712" s="13" t="s">
        <v>73</v>
      </c>
      <c r="AY712" s="252" t="s">
        <v>152</v>
      </c>
    </row>
    <row r="713" s="14" customFormat="1">
      <c r="B713" s="253"/>
      <c r="C713" s="254"/>
      <c r="D713" s="229" t="s">
        <v>182</v>
      </c>
      <c r="E713" s="255" t="s">
        <v>19</v>
      </c>
      <c r="F713" s="256" t="s">
        <v>189</v>
      </c>
      <c r="G713" s="254"/>
      <c r="H713" s="257">
        <v>1929.25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182</v>
      </c>
      <c r="AU713" s="263" t="s">
        <v>83</v>
      </c>
      <c r="AV713" s="14" t="s">
        <v>151</v>
      </c>
      <c r="AW713" s="14" t="s">
        <v>35</v>
      </c>
      <c r="AX713" s="14" t="s">
        <v>81</v>
      </c>
      <c r="AY713" s="263" t="s">
        <v>152</v>
      </c>
    </row>
    <row r="714" s="11" customFormat="1" ht="22.8" customHeight="1">
      <c r="B714" s="195"/>
      <c r="C714" s="196"/>
      <c r="D714" s="197" t="s">
        <v>72</v>
      </c>
      <c r="E714" s="209" t="s">
        <v>2690</v>
      </c>
      <c r="F714" s="209" t="s">
        <v>2691</v>
      </c>
      <c r="G714" s="196"/>
      <c r="H714" s="196"/>
      <c r="I714" s="199"/>
      <c r="J714" s="210">
        <f>BK714</f>
        <v>0</v>
      </c>
      <c r="K714" s="196"/>
      <c r="L714" s="201"/>
      <c r="M714" s="202"/>
      <c r="N714" s="203"/>
      <c r="O714" s="203"/>
      <c r="P714" s="204">
        <f>SUM(P715:P743)</f>
        <v>0</v>
      </c>
      <c r="Q714" s="203"/>
      <c r="R714" s="204">
        <f>SUM(R715:R743)</f>
        <v>2.5561350300000001</v>
      </c>
      <c r="S714" s="203"/>
      <c r="T714" s="205">
        <f>SUM(T715:T743)</f>
        <v>0.96106500000000006</v>
      </c>
      <c r="AR714" s="206" t="s">
        <v>83</v>
      </c>
      <c r="AT714" s="207" t="s">
        <v>72</v>
      </c>
      <c r="AU714" s="207" t="s">
        <v>81</v>
      </c>
      <c r="AY714" s="206" t="s">
        <v>152</v>
      </c>
      <c r="BK714" s="208">
        <f>SUM(BK715:BK743)</f>
        <v>0</v>
      </c>
    </row>
    <row r="715" s="1" customFormat="1" ht="120" customHeight="1">
      <c r="B715" s="38"/>
      <c r="C715" s="211" t="s">
        <v>2692</v>
      </c>
      <c r="D715" s="211" t="s">
        <v>155</v>
      </c>
      <c r="E715" s="212" t="s">
        <v>2693</v>
      </c>
      <c r="F715" s="213" t="s">
        <v>2694</v>
      </c>
      <c r="G715" s="214" t="s">
        <v>1833</v>
      </c>
      <c r="H715" s="215">
        <v>85.5</v>
      </c>
      <c r="I715" s="216"/>
      <c r="J715" s="217">
        <f>ROUND(I715*H715,2)</f>
        <v>0</v>
      </c>
      <c r="K715" s="213" t="s">
        <v>1834</v>
      </c>
      <c r="L715" s="43"/>
      <c r="M715" s="225" t="s">
        <v>19</v>
      </c>
      <c r="N715" s="226" t="s">
        <v>44</v>
      </c>
      <c r="O715" s="83"/>
      <c r="P715" s="227">
        <f>O715*H715</f>
        <v>0</v>
      </c>
      <c r="Q715" s="227">
        <v>0</v>
      </c>
      <c r="R715" s="227">
        <f>Q715*H715</f>
        <v>0</v>
      </c>
      <c r="S715" s="227">
        <v>0</v>
      </c>
      <c r="T715" s="228">
        <f>S715*H715</f>
        <v>0</v>
      </c>
      <c r="AR715" s="223" t="s">
        <v>285</v>
      </c>
      <c r="AT715" s="223" t="s">
        <v>155</v>
      </c>
      <c r="AU715" s="223" t="s">
        <v>83</v>
      </c>
      <c r="AY715" s="17" t="s">
        <v>152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285</v>
      </c>
      <c r="BM715" s="223" t="s">
        <v>2695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2696</v>
      </c>
      <c r="G716" s="243"/>
      <c r="H716" s="246">
        <v>75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3" customFormat="1">
      <c r="B717" s="242"/>
      <c r="C717" s="243"/>
      <c r="D717" s="229" t="s">
        <v>182</v>
      </c>
      <c r="E717" s="244" t="s">
        <v>19</v>
      </c>
      <c r="F717" s="245" t="s">
        <v>2697</v>
      </c>
      <c r="G717" s="243"/>
      <c r="H717" s="246">
        <v>10.5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AT717" s="252" t="s">
        <v>182</v>
      </c>
      <c r="AU717" s="252" t="s">
        <v>83</v>
      </c>
      <c r="AV717" s="13" t="s">
        <v>83</v>
      </c>
      <c r="AW717" s="13" t="s">
        <v>35</v>
      </c>
      <c r="AX717" s="13" t="s">
        <v>73</v>
      </c>
      <c r="AY717" s="252" t="s">
        <v>152</v>
      </c>
    </row>
    <row r="718" s="14" customFormat="1">
      <c r="B718" s="253"/>
      <c r="C718" s="254"/>
      <c r="D718" s="229" t="s">
        <v>182</v>
      </c>
      <c r="E718" s="255" t="s">
        <v>19</v>
      </c>
      <c r="F718" s="256" t="s">
        <v>189</v>
      </c>
      <c r="G718" s="254"/>
      <c r="H718" s="257">
        <v>85.5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182</v>
      </c>
      <c r="AU718" s="263" t="s">
        <v>83</v>
      </c>
      <c r="AV718" s="14" t="s">
        <v>151</v>
      </c>
      <c r="AW718" s="14" t="s">
        <v>35</v>
      </c>
      <c r="AX718" s="14" t="s">
        <v>81</v>
      </c>
      <c r="AY718" s="263" t="s">
        <v>152</v>
      </c>
    </row>
    <row r="719" s="1" customFormat="1" ht="16.5" customHeight="1">
      <c r="B719" s="38"/>
      <c r="C719" s="211" t="s">
        <v>2698</v>
      </c>
      <c r="D719" s="211" t="s">
        <v>155</v>
      </c>
      <c r="E719" s="212" t="s">
        <v>2699</v>
      </c>
      <c r="F719" s="213" t="s">
        <v>2700</v>
      </c>
      <c r="G719" s="214" t="s">
        <v>236</v>
      </c>
      <c r="H719" s="215">
        <v>56.700000000000003</v>
      </c>
      <c r="I719" s="216"/>
      <c r="J719" s="217">
        <f>ROUND(I719*H719,2)</f>
        <v>0</v>
      </c>
      <c r="K719" s="213" t="s">
        <v>1380</v>
      </c>
      <c r="L719" s="43"/>
      <c r="M719" s="225" t="s">
        <v>19</v>
      </c>
      <c r="N719" s="226" t="s">
        <v>44</v>
      </c>
      <c r="O719" s="83"/>
      <c r="P719" s="227">
        <f>O719*H719</f>
        <v>0</v>
      </c>
      <c r="Q719" s="227">
        <v>0</v>
      </c>
      <c r="R719" s="227">
        <f>Q719*H719</f>
        <v>0</v>
      </c>
      <c r="S719" s="227">
        <v>0.01695</v>
      </c>
      <c r="T719" s="228">
        <f>S719*H719</f>
        <v>0.96106500000000006</v>
      </c>
      <c r="AR719" s="223" t="s">
        <v>285</v>
      </c>
      <c r="AT719" s="223" t="s">
        <v>155</v>
      </c>
      <c r="AU719" s="223" t="s">
        <v>83</v>
      </c>
      <c r="AY719" s="17" t="s">
        <v>152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81</v>
      </c>
      <c r="BK719" s="224">
        <f>ROUND(I719*H719,2)</f>
        <v>0</v>
      </c>
      <c r="BL719" s="17" t="s">
        <v>285</v>
      </c>
      <c r="BM719" s="223" t="s">
        <v>2701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2702</v>
      </c>
      <c r="G720" s="243"/>
      <c r="H720" s="246">
        <v>56.700000000000003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81</v>
      </c>
      <c r="AY720" s="252" t="s">
        <v>152</v>
      </c>
    </row>
    <row r="721" s="1" customFormat="1" ht="24" customHeight="1">
      <c r="B721" s="38"/>
      <c r="C721" s="211" t="s">
        <v>2703</v>
      </c>
      <c r="D721" s="211" t="s">
        <v>155</v>
      </c>
      <c r="E721" s="212" t="s">
        <v>2704</v>
      </c>
      <c r="F721" s="213" t="s">
        <v>2705</v>
      </c>
      <c r="G721" s="214" t="s">
        <v>236</v>
      </c>
      <c r="H721" s="215">
        <v>85.5</v>
      </c>
      <c r="I721" s="216"/>
      <c r="J721" s="217">
        <f>ROUND(I721*H721,2)</f>
        <v>0</v>
      </c>
      <c r="K721" s="213" t="s">
        <v>178</v>
      </c>
      <c r="L721" s="43"/>
      <c r="M721" s="225" t="s">
        <v>19</v>
      </c>
      <c r="N721" s="226" t="s">
        <v>44</v>
      </c>
      <c r="O721" s="83"/>
      <c r="P721" s="227">
        <f>O721*H721</f>
        <v>0</v>
      </c>
      <c r="Q721" s="227">
        <v>0.00029999999999999997</v>
      </c>
      <c r="R721" s="227">
        <f>Q721*H721</f>
        <v>0.025649999999999999</v>
      </c>
      <c r="S721" s="227">
        <v>0</v>
      </c>
      <c r="T721" s="228">
        <f>S721*H721</f>
        <v>0</v>
      </c>
      <c r="AR721" s="223" t="s">
        <v>285</v>
      </c>
      <c r="AT721" s="223" t="s">
        <v>155</v>
      </c>
      <c r="AU721" s="223" t="s">
        <v>83</v>
      </c>
      <c r="AY721" s="17" t="s">
        <v>152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285</v>
      </c>
      <c r="BM721" s="223" t="s">
        <v>2706</v>
      </c>
    </row>
    <row r="722" s="13" customFormat="1">
      <c r="B722" s="242"/>
      <c r="C722" s="243"/>
      <c r="D722" s="229" t="s">
        <v>182</v>
      </c>
      <c r="E722" s="244" t="s">
        <v>19</v>
      </c>
      <c r="F722" s="245" t="s">
        <v>2696</v>
      </c>
      <c r="G722" s="243"/>
      <c r="H722" s="246">
        <v>75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182</v>
      </c>
      <c r="AU722" s="252" t="s">
        <v>83</v>
      </c>
      <c r="AV722" s="13" t="s">
        <v>83</v>
      </c>
      <c r="AW722" s="13" t="s">
        <v>35</v>
      </c>
      <c r="AX722" s="13" t="s">
        <v>73</v>
      </c>
      <c r="AY722" s="252" t="s">
        <v>152</v>
      </c>
    </row>
    <row r="723" s="13" customFormat="1">
      <c r="B723" s="242"/>
      <c r="C723" s="243"/>
      <c r="D723" s="229" t="s">
        <v>182</v>
      </c>
      <c r="E723" s="244" t="s">
        <v>19</v>
      </c>
      <c r="F723" s="245" t="s">
        <v>2697</v>
      </c>
      <c r="G723" s="243"/>
      <c r="H723" s="246">
        <v>10.5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AT723" s="252" t="s">
        <v>182</v>
      </c>
      <c r="AU723" s="252" t="s">
        <v>83</v>
      </c>
      <c r="AV723" s="13" t="s">
        <v>83</v>
      </c>
      <c r="AW723" s="13" t="s">
        <v>35</v>
      </c>
      <c r="AX723" s="13" t="s">
        <v>73</v>
      </c>
      <c r="AY723" s="252" t="s">
        <v>152</v>
      </c>
    </row>
    <row r="724" s="14" customFormat="1">
      <c r="B724" s="253"/>
      <c r="C724" s="254"/>
      <c r="D724" s="229" t="s">
        <v>182</v>
      </c>
      <c r="E724" s="255" t="s">
        <v>19</v>
      </c>
      <c r="F724" s="256" t="s">
        <v>189</v>
      </c>
      <c r="G724" s="254"/>
      <c r="H724" s="257">
        <v>85.5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AT724" s="263" t="s">
        <v>182</v>
      </c>
      <c r="AU724" s="263" t="s">
        <v>83</v>
      </c>
      <c r="AV724" s="14" t="s">
        <v>151</v>
      </c>
      <c r="AW724" s="14" t="s">
        <v>35</v>
      </c>
      <c r="AX724" s="14" t="s">
        <v>81</v>
      </c>
      <c r="AY724" s="263" t="s">
        <v>152</v>
      </c>
    </row>
    <row r="725" s="1" customFormat="1" ht="24" customHeight="1">
      <c r="B725" s="38"/>
      <c r="C725" s="211" t="s">
        <v>2707</v>
      </c>
      <c r="D725" s="211" t="s">
        <v>155</v>
      </c>
      <c r="E725" s="212" t="s">
        <v>2708</v>
      </c>
      <c r="F725" s="213" t="s">
        <v>2709</v>
      </c>
      <c r="G725" s="214" t="s">
        <v>254</v>
      </c>
      <c r="H725" s="215">
        <v>119.83799999999999</v>
      </c>
      <c r="I725" s="216"/>
      <c r="J725" s="217">
        <f>ROUND(I725*H725,2)</f>
        <v>0</v>
      </c>
      <c r="K725" s="213" t="s">
        <v>1385</v>
      </c>
      <c r="L725" s="43"/>
      <c r="M725" s="225" t="s">
        <v>19</v>
      </c>
      <c r="N725" s="226" t="s">
        <v>44</v>
      </c>
      <c r="O725" s="83"/>
      <c r="P725" s="227">
        <f>O725*H725</f>
        <v>0</v>
      </c>
      <c r="Q725" s="227">
        <v>0.00046000000000000001</v>
      </c>
      <c r="R725" s="227">
        <f>Q725*H725</f>
        <v>0.055125479999999998</v>
      </c>
      <c r="S725" s="227">
        <v>0</v>
      </c>
      <c r="T725" s="228">
        <f>S725*H725</f>
        <v>0</v>
      </c>
      <c r="AR725" s="223" t="s">
        <v>285</v>
      </c>
      <c r="AT725" s="223" t="s">
        <v>155</v>
      </c>
      <c r="AU725" s="223" t="s">
        <v>83</v>
      </c>
      <c r="AY725" s="17" t="s">
        <v>152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285</v>
      </c>
      <c r="BM725" s="223" t="s">
        <v>2710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2711</v>
      </c>
      <c r="G726" s="243"/>
      <c r="H726" s="246">
        <v>67.5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3" customFormat="1">
      <c r="B727" s="242"/>
      <c r="C727" s="243"/>
      <c r="D727" s="229" t="s">
        <v>182</v>
      </c>
      <c r="E727" s="244" t="s">
        <v>19</v>
      </c>
      <c r="F727" s="245" t="s">
        <v>2712</v>
      </c>
      <c r="G727" s="243"/>
      <c r="H727" s="246">
        <v>32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AT727" s="252" t="s">
        <v>182</v>
      </c>
      <c r="AU727" s="252" t="s">
        <v>83</v>
      </c>
      <c r="AV727" s="13" t="s">
        <v>83</v>
      </c>
      <c r="AW727" s="13" t="s">
        <v>35</v>
      </c>
      <c r="AX727" s="13" t="s">
        <v>73</v>
      </c>
      <c r="AY727" s="252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2713</v>
      </c>
      <c r="G728" s="243"/>
      <c r="H728" s="246">
        <v>9.5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2" customFormat="1">
      <c r="B729" s="232"/>
      <c r="C729" s="233"/>
      <c r="D729" s="229" t="s">
        <v>182</v>
      </c>
      <c r="E729" s="234" t="s">
        <v>19</v>
      </c>
      <c r="F729" s="235" t="s">
        <v>2714</v>
      </c>
      <c r="G729" s="233"/>
      <c r="H729" s="234" t="s">
        <v>19</v>
      </c>
      <c r="I729" s="236"/>
      <c r="J729" s="233"/>
      <c r="K729" s="233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182</v>
      </c>
      <c r="AU729" s="241" t="s">
        <v>83</v>
      </c>
      <c r="AV729" s="12" t="s">
        <v>81</v>
      </c>
      <c r="AW729" s="12" t="s">
        <v>35</v>
      </c>
      <c r="AX729" s="12" t="s">
        <v>73</v>
      </c>
      <c r="AY729" s="241" t="s">
        <v>152</v>
      </c>
    </row>
    <row r="730" s="13" customFormat="1">
      <c r="B730" s="242"/>
      <c r="C730" s="243"/>
      <c r="D730" s="229" t="s">
        <v>182</v>
      </c>
      <c r="E730" s="244" t="s">
        <v>19</v>
      </c>
      <c r="F730" s="245" t="s">
        <v>2715</v>
      </c>
      <c r="G730" s="243"/>
      <c r="H730" s="246">
        <v>10.837999999999999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AT730" s="252" t="s">
        <v>182</v>
      </c>
      <c r="AU730" s="252" t="s">
        <v>83</v>
      </c>
      <c r="AV730" s="13" t="s">
        <v>83</v>
      </c>
      <c r="AW730" s="13" t="s">
        <v>35</v>
      </c>
      <c r="AX730" s="13" t="s">
        <v>73</v>
      </c>
      <c r="AY730" s="252" t="s">
        <v>152</v>
      </c>
    </row>
    <row r="731" s="14" customFormat="1">
      <c r="B731" s="253"/>
      <c r="C731" s="254"/>
      <c r="D731" s="229" t="s">
        <v>182</v>
      </c>
      <c r="E731" s="255" t="s">
        <v>19</v>
      </c>
      <c r="F731" s="256" t="s">
        <v>189</v>
      </c>
      <c r="G731" s="254"/>
      <c r="H731" s="257">
        <v>119.83799999999999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182</v>
      </c>
      <c r="AU731" s="263" t="s">
        <v>83</v>
      </c>
      <c r="AV731" s="14" t="s">
        <v>151</v>
      </c>
      <c r="AW731" s="14" t="s">
        <v>35</v>
      </c>
      <c r="AX731" s="14" t="s">
        <v>81</v>
      </c>
      <c r="AY731" s="263" t="s">
        <v>152</v>
      </c>
    </row>
    <row r="732" s="1" customFormat="1" ht="24" customHeight="1">
      <c r="B732" s="38"/>
      <c r="C732" s="264" t="s">
        <v>1147</v>
      </c>
      <c r="D732" s="264" t="s">
        <v>323</v>
      </c>
      <c r="E732" s="265" t="s">
        <v>2716</v>
      </c>
      <c r="F732" s="266" t="s">
        <v>2717</v>
      </c>
      <c r="G732" s="267" t="s">
        <v>267</v>
      </c>
      <c r="H732" s="268">
        <v>389.79899999999998</v>
      </c>
      <c r="I732" s="269"/>
      <c r="J732" s="270">
        <f>ROUND(I732*H732,2)</f>
        <v>0</v>
      </c>
      <c r="K732" s="266" t="s">
        <v>178</v>
      </c>
      <c r="L732" s="271"/>
      <c r="M732" s="272" t="s">
        <v>19</v>
      </c>
      <c r="N732" s="273" t="s">
        <v>44</v>
      </c>
      <c r="O732" s="83"/>
      <c r="P732" s="227">
        <f>O732*H732</f>
        <v>0</v>
      </c>
      <c r="Q732" s="227">
        <v>0.00044999999999999999</v>
      </c>
      <c r="R732" s="227">
        <f>Q732*H732</f>
        <v>0.17540955</v>
      </c>
      <c r="S732" s="227">
        <v>0</v>
      </c>
      <c r="T732" s="228">
        <f>S732*H732</f>
        <v>0</v>
      </c>
      <c r="AR732" s="223" t="s">
        <v>405</v>
      </c>
      <c r="AT732" s="223" t="s">
        <v>323</v>
      </c>
      <c r="AU732" s="223" t="s">
        <v>83</v>
      </c>
      <c r="AY732" s="17" t="s">
        <v>152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81</v>
      </c>
      <c r="BK732" s="224">
        <f>ROUND(I732*H732,2)</f>
        <v>0</v>
      </c>
      <c r="BL732" s="17" t="s">
        <v>285</v>
      </c>
      <c r="BM732" s="223" t="s">
        <v>2718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2719</v>
      </c>
      <c r="G733" s="243"/>
      <c r="H733" s="246">
        <v>389.79899999999998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81</v>
      </c>
      <c r="AY733" s="252" t="s">
        <v>152</v>
      </c>
    </row>
    <row r="734" s="1" customFormat="1" ht="48" customHeight="1">
      <c r="B734" s="38"/>
      <c r="C734" s="264" t="s">
        <v>2720</v>
      </c>
      <c r="D734" s="264" t="s">
        <v>323</v>
      </c>
      <c r="E734" s="265" t="s">
        <v>2721</v>
      </c>
      <c r="F734" s="266" t="s">
        <v>2722</v>
      </c>
      <c r="G734" s="267" t="s">
        <v>236</v>
      </c>
      <c r="H734" s="268">
        <v>85.5</v>
      </c>
      <c r="I734" s="269"/>
      <c r="J734" s="270">
        <f>ROUND(I734*H734,2)</f>
        <v>0</v>
      </c>
      <c r="K734" s="266" t="s">
        <v>1385</v>
      </c>
      <c r="L734" s="271"/>
      <c r="M734" s="272" t="s">
        <v>19</v>
      </c>
      <c r="N734" s="273" t="s">
        <v>44</v>
      </c>
      <c r="O734" s="83"/>
      <c r="P734" s="227">
        <f>O734*H734</f>
        <v>0</v>
      </c>
      <c r="Q734" s="227">
        <v>0.019199999999999998</v>
      </c>
      <c r="R734" s="227">
        <f>Q734*H734</f>
        <v>1.6416</v>
      </c>
      <c r="S734" s="227">
        <v>0</v>
      </c>
      <c r="T734" s="228">
        <f>S734*H734</f>
        <v>0</v>
      </c>
      <c r="AR734" s="223" t="s">
        <v>405</v>
      </c>
      <c r="AT734" s="223" t="s">
        <v>323</v>
      </c>
      <c r="AU734" s="223" t="s">
        <v>83</v>
      </c>
      <c r="AY734" s="17" t="s">
        <v>152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81</v>
      </c>
      <c r="BK734" s="224">
        <f>ROUND(I734*H734,2)</f>
        <v>0</v>
      </c>
      <c r="BL734" s="17" t="s">
        <v>285</v>
      </c>
      <c r="BM734" s="223" t="s">
        <v>2723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2696</v>
      </c>
      <c r="G735" s="243"/>
      <c r="H735" s="246">
        <v>75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3" customFormat="1">
      <c r="B736" s="242"/>
      <c r="C736" s="243"/>
      <c r="D736" s="229" t="s">
        <v>182</v>
      </c>
      <c r="E736" s="244" t="s">
        <v>19</v>
      </c>
      <c r="F736" s="245" t="s">
        <v>2697</v>
      </c>
      <c r="G736" s="243"/>
      <c r="H736" s="246">
        <v>10.5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AT736" s="252" t="s">
        <v>182</v>
      </c>
      <c r="AU736" s="252" t="s">
        <v>83</v>
      </c>
      <c r="AV736" s="13" t="s">
        <v>83</v>
      </c>
      <c r="AW736" s="13" t="s">
        <v>35</v>
      </c>
      <c r="AX736" s="13" t="s">
        <v>73</v>
      </c>
      <c r="AY736" s="252" t="s">
        <v>152</v>
      </c>
    </row>
    <row r="737" s="14" customFormat="1">
      <c r="B737" s="253"/>
      <c r="C737" s="254"/>
      <c r="D737" s="229" t="s">
        <v>182</v>
      </c>
      <c r="E737" s="255" t="s">
        <v>19</v>
      </c>
      <c r="F737" s="256" t="s">
        <v>189</v>
      </c>
      <c r="G737" s="254"/>
      <c r="H737" s="257">
        <v>85.5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182</v>
      </c>
      <c r="AU737" s="263" t="s">
        <v>83</v>
      </c>
      <c r="AV737" s="14" t="s">
        <v>151</v>
      </c>
      <c r="AW737" s="14" t="s">
        <v>35</v>
      </c>
      <c r="AX737" s="14" t="s">
        <v>81</v>
      </c>
      <c r="AY737" s="263" t="s">
        <v>152</v>
      </c>
    </row>
    <row r="738" s="1" customFormat="1" ht="24" customHeight="1">
      <c r="B738" s="38"/>
      <c r="C738" s="211" t="s">
        <v>2724</v>
      </c>
      <c r="D738" s="211" t="s">
        <v>155</v>
      </c>
      <c r="E738" s="212" t="s">
        <v>2725</v>
      </c>
      <c r="F738" s="213" t="s">
        <v>2726</v>
      </c>
      <c r="G738" s="214" t="s">
        <v>236</v>
      </c>
      <c r="H738" s="215">
        <v>85.5</v>
      </c>
      <c r="I738" s="216"/>
      <c r="J738" s="217">
        <f>ROUND(I738*H738,2)</f>
        <v>0</v>
      </c>
      <c r="K738" s="213" t="s">
        <v>1380</v>
      </c>
      <c r="L738" s="43"/>
      <c r="M738" s="225" t="s">
        <v>19</v>
      </c>
      <c r="N738" s="226" t="s">
        <v>44</v>
      </c>
      <c r="O738" s="83"/>
      <c r="P738" s="227">
        <f>O738*H738</f>
        <v>0</v>
      </c>
      <c r="Q738" s="227">
        <v>0.0077000000000000002</v>
      </c>
      <c r="R738" s="227">
        <f>Q738*H738</f>
        <v>0.65834999999999999</v>
      </c>
      <c r="S738" s="227">
        <v>0</v>
      </c>
      <c r="T738" s="228">
        <f>S738*H738</f>
        <v>0</v>
      </c>
      <c r="AR738" s="223" t="s">
        <v>285</v>
      </c>
      <c r="AT738" s="223" t="s">
        <v>155</v>
      </c>
      <c r="AU738" s="223" t="s">
        <v>83</v>
      </c>
      <c r="AY738" s="17" t="s">
        <v>152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81</v>
      </c>
      <c r="BK738" s="224">
        <f>ROUND(I738*H738,2)</f>
        <v>0</v>
      </c>
      <c r="BL738" s="17" t="s">
        <v>285</v>
      </c>
      <c r="BM738" s="223" t="s">
        <v>2727</v>
      </c>
    </row>
    <row r="739" s="13" customFormat="1">
      <c r="B739" s="242"/>
      <c r="C739" s="243"/>
      <c r="D739" s="229" t="s">
        <v>182</v>
      </c>
      <c r="E739" s="244" t="s">
        <v>19</v>
      </c>
      <c r="F739" s="245" t="s">
        <v>2696</v>
      </c>
      <c r="G739" s="243"/>
      <c r="H739" s="246">
        <v>75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AT739" s="252" t="s">
        <v>182</v>
      </c>
      <c r="AU739" s="252" t="s">
        <v>83</v>
      </c>
      <c r="AV739" s="13" t="s">
        <v>83</v>
      </c>
      <c r="AW739" s="13" t="s">
        <v>35</v>
      </c>
      <c r="AX739" s="13" t="s">
        <v>73</v>
      </c>
      <c r="AY739" s="252" t="s">
        <v>152</v>
      </c>
    </row>
    <row r="740" s="13" customFormat="1">
      <c r="B740" s="242"/>
      <c r="C740" s="243"/>
      <c r="D740" s="229" t="s">
        <v>182</v>
      </c>
      <c r="E740" s="244" t="s">
        <v>19</v>
      </c>
      <c r="F740" s="245" t="s">
        <v>2697</v>
      </c>
      <c r="G740" s="243"/>
      <c r="H740" s="246">
        <v>10.5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182</v>
      </c>
      <c r="AU740" s="252" t="s">
        <v>83</v>
      </c>
      <c r="AV740" s="13" t="s">
        <v>83</v>
      </c>
      <c r="AW740" s="13" t="s">
        <v>35</v>
      </c>
      <c r="AX740" s="13" t="s">
        <v>73</v>
      </c>
      <c r="AY740" s="252" t="s">
        <v>152</v>
      </c>
    </row>
    <row r="741" s="14" customFormat="1">
      <c r="B741" s="253"/>
      <c r="C741" s="254"/>
      <c r="D741" s="229" t="s">
        <v>182</v>
      </c>
      <c r="E741" s="255" t="s">
        <v>19</v>
      </c>
      <c r="F741" s="256" t="s">
        <v>189</v>
      </c>
      <c r="G741" s="254"/>
      <c r="H741" s="257">
        <v>85.5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182</v>
      </c>
      <c r="AU741" s="263" t="s">
        <v>83</v>
      </c>
      <c r="AV741" s="14" t="s">
        <v>151</v>
      </c>
      <c r="AW741" s="14" t="s">
        <v>35</v>
      </c>
      <c r="AX741" s="14" t="s">
        <v>81</v>
      </c>
      <c r="AY741" s="263" t="s">
        <v>152</v>
      </c>
    </row>
    <row r="742" s="1" customFormat="1" ht="36" customHeight="1">
      <c r="B742" s="38"/>
      <c r="C742" s="211" t="s">
        <v>2728</v>
      </c>
      <c r="D742" s="211" t="s">
        <v>155</v>
      </c>
      <c r="E742" s="212" t="s">
        <v>2729</v>
      </c>
      <c r="F742" s="213" t="s">
        <v>2730</v>
      </c>
      <c r="G742" s="214" t="s">
        <v>223</v>
      </c>
      <c r="H742" s="215">
        <v>5</v>
      </c>
      <c r="I742" s="216"/>
      <c r="J742" s="217">
        <f>ROUND(I742*H742,2)</f>
        <v>0</v>
      </c>
      <c r="K742" s="213" t="s">
        <v>178</v>
      </c>
      <c r="L742" s="43"/>
      <c r="M742" s="225" t="s">
        <v>19</v>
      </c>
      <c r="N742" s="226" t="s">
        <v>44</v>
      </c>
      <c r="O742" s="83"/>
      <c r="P742" s="227">
        <f>O742*H742</f>
        <v>0</v>
      </c>
      <c r="Q742" s="227">
        <v>0</v>
      </c>
      <c r="R742" s="227">
        <f>Q742*H742</f>
        <v>0</v>
      </c>
      <c r="S742" s="227">
        <v>0</v>
      </c>
      <c r="T742" s="228">
        <f>S742*H742</f>
        <v>0</v>
      </c>
      <c r="AR742" s="223" t="s">
        <v>285</v>
      </c>
      <c r="AT742" s="223" t="s">
        <v>155</v>
      </c>
      <c r="AU742" s="223" t="s">
        <v>83</v>
      </c>
      <c r="AY742" s="17" t="s">
        <v>152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285</v>
      </c>
      <c r="BM742" s="223" t="s">
        <v>2731</v>
      </c>
    </row>
    <row r="743" s="13" customFormat="1">
      <c r="B743" s="242"/>
      <c r="C743" s="243"/>
      <c r="D743" s="229" t="s">
        <v>182</v>
      </c>
      <c r="E743" s="244" t="s">
        <v>19</v>
      </c>
      <c r="F743" s="245" t="s">
        <v>215</v>
      </c>
      <c r="G743" s="243"/>
      <c r="H743" s="246">
        <v>5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AT743" s="252" t="s">
        <v>182</v>
      </c>
      <c r="AU743" s="252" t="s">
        <v>83</v>
      </c>
      <c r="AV743" s="13" t="s">
        <v>83</v>
      </c>
      <c r="AW743" s="13" t="s">
        <v>35</v>
      </c>
      <c r="AX743" s="13" t="s">
        <v>81</v>
      </c>
      <c r="AY743" s="252" t="s">
        <v>152</v>
      </c>
    </row>
    <row r="744" s="11" customFormat="1" ht="22.8" customHeight="1">
      <c r="B744" s="195"/>
      <c r="C744" s="196"/>
      <c r="D744" s="197" t="s">
        <v>72</v>
      </c>
      <c r="E744" s="209" t="s">
        <v>2732</v>
      </c>
      <c r="F744" s="209" t="s">
        <v>2733</v>
      </c>
      <c r="G744" s="196"/>
      <c r="H744" s="196"/>
      <c r="I744" s="199"/>
      <c r="J744" s="210">
        <f>BK744</f>
        <v>0</v>
      </c>
      <c r="K744" s="196"/>
      <c r="L744" s="201"/>
      <c r="M744" s="202"/>
      <c r="N744" s="203"/>
      <c r="O744" s="203"/>
      <c r="P744" s="204">
        <f>SUM(P745:P750)</f>
        <v>0</v>
      </c>
      <c r="Q744" s="203"/>
      <c r="R744" s="204">
        <f>SUM(R745:R750)</f>
        <v>1.8123999999999998</v>
      </c>
      <c r="S744" s="203"/>
      <c r="T744" s="205">
        <f>SUM(T745:T750)</f>
        <v>0</v>
      </c>
      <c r="AR744" s="206" t="s">
        <v>83</v>
      </c>
      <c r="AT744" s="207" t="s">
        <v>72</v>
      </c>
      <c r="AU744" s="207" t="s">
        <v>81</v>
      </c>
      <c r="AY744" s="206" t="s">
        <v>152</v>
      </c>
      <c r="BK744" s="208">
        <f>SUM(BK745:BK750)</f>
        <v>0</v>
      </c>
    </row>
    <row r="745" s="1" customFormat="1" ht="36" customHeight="1">
      <c r="B745" s="38"/>
      <c r="C745" s="264" t="s">
        <v>2734</v>
      </c>
      <c r="D745" s="264" t="s">
        <v>323</v>
      </c>
      <c r="E745" s="265" t="s">
        <v>2735</v>
      </c>
      <c r="F745" s="266" t="s">
        <v>2736</v>
      </c>
      <c r="G745" s="267" t="s">
        <v>236</v>
      </c>
      <c r="H745" s="268">
        <v>100</v>
      </c>
      <c r="I745" s="269"/>
      <c r="J745" s="270">
        <f>ROUND(I745*H745,2)</f>
        <v>0</v>
      </c>
      <c r="K745" s="266" t="s">
        <v>1385</v>
      </c>
      <c r="L745" s="271"/>
      <c r="M745" s="272" t="s">
        <v>19</v>
      </c>
      <c r="N745" s="273" t="s">
        <v>44</v>
      </c>
      <c r="O745" s="83"/>
      <c r="P745" s="227">
        <f>O745*H745</f>
        <v>0</v>
      </c>
      <c r="Q745" s="227">
        <v>0.017999999999999999</v>
      </c>
      <c r="R745" s="227">
        <f>Q745*H745</f>
        <v>1.7999999999999998</v>
      </c>
      <c r="S745" s="227">
        <v>0</v>
      </c>
      <c r="T745" s="228">
        <f>S745*H745</f>
        <v>0</v>
      </c>
      <c r="AR745" s="223" t="s">
        <v>405</v>
      </c>
      <c r="AT745" s="223" t="s">
        <v>323</v>
      </c>
      <c r="AU745" s="223" t="s">
        <v>83</v>
      </c>
      <c r="AY745" s="17" t="s">
        <v>152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285</v>
      </c>
      <c r="BM745" s="223" t="s">
        <v>2737</v>
      </c>
    </row>
    <row r="746" s="13" customFormat="1">
      <c r="B746" s="242"/>
      <c r="C746" s="243"/>
      <c r="D746" s="229" t="s">
        <v>182</v>
      </c>
      <c r="E746" s="244" t="s">
        <v>19</v>
      </c>
      <c r="F746" s="245" t="s">
        <v>1239</v>
      </c>
      <c r="G746" s="243"/>
      <c r="H746" s="246">
        <v>100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AT746" s="252" t="s">
        <v>182</v>
      </c>
      <c r="AU746" s="252" t="s">
        <v>83</v>
      </c>
      <c r="AV746" s="13" t="s">
        <v>83</v>
      </c>
      <c r="AW746" s="13" t="s">
        <v>35</v>
      </c>
      <c r="AX746" s="13" t="s">
        <v>81</v>
      </c>
      <c r="AY746" s="252" t="s">
        <v>152</v>
      </c>
    </row>
    <row r="747" s="1" customFormat="1" ht="24" customHeight="1">
      <c r="B747" s="38"/>
      <c r="C747" s="211" t="s">
        <v>2738</v>
      </c>
      <c r="D747" s="211" t="s">
        <v>155</v>
      </c>
      <c r="E747" s="212" t="s">
        <v>2739</v>
      </c>
      <c r="F747" s="213" t="s">
        <v>2740</v>
      </c>
      <c r="G747" s="214" t="s">
        <v>236</v>
      </c>
      <c r="H747" s="215">
        <v>100</v>
      </c>
      <c r="I747" s="216"/>
      <c r="J747" s="217">
        <f>ROUND(I747*H747,2)</f>
        <v>0</v>
      </c>
      <c r="K747" s="213" t="s">
        <v>178</v>
      </c>
      <c r="L747" s="43"/>
      <c r="M747" s="225" t="s">
        <v>19</v>
      </c>
      <c r="N747" s="226" t="s">
        <v>44</v>
      </c>
      <c r="O747" s="83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AR747" s="223" t="s">
        <v>285</v>
      </c>
      <c r="AT747" s="223" t="s">
        <v>155</v>
      </c>
      <c r="AU747" s="223" t="s">
        <v>83</v>
      </c>
      <c r="AY747" s="17" t="s">
        <v>152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81</v>
      </c>
      <c r="BK747" s="224">
        <f>ROUND(I747*H747,2)</f>
        <v>0</v>
      </c>
      <c r="BL747" s="17" t="s">
        <v>285</v>
      </c>
      <c r="BM747" s="223" t="s">
        <v>2741</v>
      </c>
    </row>
    <row r="748" s="13" customFormat="1">
      <c r="B748" s="242"/>
      <c r="C748" s="243"/>
      <c r="D748" s="229" t="s">
        <v>182</v>
      </c>
      <c r="E748" s="244" t="s">
        <v>19</v>
      </c>
      <c r="F748" s="245" t="s">
        <v>1239</v>
      </c>
      <c r="G748" s="243"/>
      <c r="H748" s="246">
        <v>100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AT748" s="252" t="s">
        <v>182</v>
      </c>
      <c r="AU748" s="252" t="s">
        <v>83</v>
      </c>
      <c r="AV748" s="13" t="s">
        <v>83</v>
      </c>
      <c r="AW748" s="13" t="s">
        <v>35</v>
      </c>
      <c r="AX748" s="13" t="s">
        <v>81</v>
      </c>
      <c r="AY748" s="252" t="s">
        <v>152</v>
      </c>
    </row>
    <row r="749" s="1" customFormat="1" ht="24" customHeight="1">
      <c r="B749" s="38"/>
      <c r="C749" s="211" t="s">
        <v>2742</v>
      </c>
      <c r="D749" s="211" t="s">
        <v>155</v>
      </c>
      <c r="E749" s="212" t="s">
        <v>2743</v>
      </c>
      <c r="F749" s="213" t="s">
        <v>2744</v>
      </c>
      <c r="G749" s="214" t="s">
        <v>254</v>
      </c>
      <c r="H749" s="215">
        <v>40</v>
      </c>
      <c r="I749" s="216"/>
      <c r="J749" s="217">
        <f>ROUND(I749*H749,2)</f>
        <v>0</v>
      </c>
      <c r="K749" s="213" t="s">
        <v>1385</v>
      </c>
      <c r="L749" s="43"/>
      <c r="M749" s="225" t="s">
        <v>19</v>
      </c>
      <c r="N749" s="226" t="s">
        <v>44</v>
      </c>
      <c r="O749" s="83"/>
      <c r="P749" s="227">
        <f>O749*H749</f>
        <v>0</v>
      </c>
      <c r="Q749" s="227">
        <v>0.00031</v>
      </c>
      <c r="R749" s="227">
        <f>Q749*H749</f>
        <v>0.0124</v>
      </c>
      <c r="S749" s="227">
        <v>0</v>
      </c>
      <c r="T749" s="228">
        <f>S749*H749</f>
        <v>0</v>
      </c>
      <c r="AR749" s="223" t="s">
        <v>285</v>
      </c>
      <c r="AT749" s="223" t="s">
        <v>155</v>
      </c>
      <c r="AU749" s="223" t="s">
        <v>83</v>
      </c>
      <c r="AY749" s="17" t="s">
        <v>152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285</v>
      </c>
      <c r="BM749" s="223" t="s">
        <v>2745</v>
      </c>
    </row>
    <row r="750" s="13" customFormat="1">
      <c r="B750" s="242"/>
      <c r="C750" s="243"/>
      <c r="D750" s="229" t="s">
        <v>182</v>
      </c>
      <c r="E750" s="244" t="s">
        <v>19</v>
      </c>
      <c r="F750" s="245" t="s">
        <v>471</v>
      </c>
      <c r="G750" s="243"/>
      <c r="H750" s="246">
        <v>40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182</v>
      </c>
      <c r="AU750" s="252" t="s">
        <v>83</v>
      </c>
      <c r="AV750" s="13" t="s">
        <v>83</v>
      </c>
      <c r="AW750" s="13" t="s">
        <v>35</v>
      </c>
      <c r="AX750" s="13" t="s">
        <v>81</v>
      </c>
      <c r="AY750" s="252" t="s">
        <v>152</v>
      </c>
    </row>
    <row r="751" s="11" customFormat="1" ht="22.8" customHeight="1">
      <c r="B751" s="195"/>
      <c r="C751" s="196"/>
      <c r="D751" s="197" t="s">
        <v>72</v>
      </c>
      <c r="E751" s="209" t="s">
        <v>2746</v>
      </c>
      <c r="F751" s="209" t="s">
        <v>2747</v>
      </c>
      <c r="G751" s="196"/>
      <c r="H751" s="196"/>
      <c r="I751" s="199"/>
      <c r="J751" s="210">
        <f>BK751</f>
        <v>0</v>
      </c>
      <c r="K751" s="196"/>
      <c r="L751" s="201"/>
      <c r="M751" s="202"/>
      <c r="N751" s="203"/>
      <c r="O751" s="203"/>
      <c r="P751" s="204">
        <f>SUM(P752:P769)</f>
        <v>0</v>
      </c>
      <c r="Q751" s="203"/>
      <c r="R751" s="204">
        <f>SUM(R752:R769)</f>
        <v>0.14488890000000002</v>
      </c>
      <c r="S751" s="203"/>
      <c r="T751" s="205">
        <f>SUM(T752:T769)</f>
        <v>0</v>
      </c>
      <c r="AR751" s="206" t="s">
        <v>83</v>
      </c>
      <c r="AT751" s="207" t="s">
        <v>72</v>
      </c>
      <c r="AU751" s="207" t="s">
        <v>81</v>
      </c>
      <c r="AY751" s="206" t="s">
        <v>152</v>
      </c>
      <c r="BK751" s="208">
        <f>SUM(BK752:BK769)</f>
        <v>0</v>
      </c>
    </row>
    <row r="752" s="1" customFormat="1" ht="36" customHeight="1">
      <c r="B752" s="38"/>
      <c r="C752" s="211" t="s">
        <v>2748</v>
      </c>
      <c r="D752" s="211" t="s">
        <v>155</v>
      </c>
      <c r="E752" s="212" t="s">
        <v>2749</v>
      </c>
      <c r="F752" s="213" t="s">
        <v>2750</v>
      </c>
      <c r="G752" s="214" t="s">
        <v>236</v>
      </c>
      <c r="H752" s="215">
        <v>482.96300000000002</v>
      </c>
      <c r="I752" s="216"/>
      <c r="J752" s="217">
        <f>ROUND(I752*H752,2)</f>
        <v>0</v>
      </c>
      <c r="K752" s="213" t="s">
        <v>178</v>
      </c>
      <c r="L752" s="43"/>
      <c r="M752" s="225" t="s">
        <v>19</v>
      </c>
      <c r="N752" s="226" t="s">
        <v>44</v>
      </c>
      <c r="O752" s="83"/>
      <c r="P752" s="227">
        <f>O752*H752</f>
        <v>0</v>
      </c>
      <c r="Q752" s="227">
        <v>0.00029</v>
      </c>
      <c r="R752" s="227">
        <f>Q752*H752</f>
        <v>0.14005927000000001</v>
      </c>
      <c r="S752" s="227">
        <v>0</v>
      </c>
      <c r="T752" s="228">
        <f>S752*H752</f>
        <v>0</v>
      </c>
      <c r="AR752" s="223" t="s">
        <v>285</v>
      </c>
      <c r="AT752" s="223" t="s">
        <v>155</v>
      </c>
      <c r="AU752" s="223" t="s">
        <v>83</v>
      </c>
      <c r="AY752" s="17" t="s">
        <v>152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81</v>
      </c>
      <c r="BK752" s="224">
        <f>ROUND(I752*H752,2)</f>
        <v>0</v>
      </c>
      <c r="BL752" s="17" t="s">
        <v>285</v>
      </c>
      <c r="BM752" s="223" t="s">
        <v>2751</v>
      </c>
    </row>
    <row r="753" s="13" customFormat="1">
      <c r="B753" s="242"/>
      <c r="C753" s="243"/>
      <c r="D753" s="229" t="s">
        <v>182</v>
      </c>
      <c r="E753" s="244" t="s">
        <v>19</v>
      </c>
      <c r="F753" s="245" t="s">
        <v>1846</v>
      </c>
      <c r="G753" s="243"/>
      <c r="H753" s="246">
        <v>202.5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AT753" s="252" t="s">
        <v>182</v>
      </c>
      <c r="AU753" s="252" t="s">
        <v>83</v>
      </c>
      <c r="AV753" s="13" t="s">
        <v>83</v>
      </c>
      <c r="AW753" s="13" t="s">
        <v>35</v>
      </c>
      <c r="AX753" s="13" t="s">
        <v>73</v>
      </c>
      <c r="AY753" s="252" t="s">
        <v>152</v>
      </c>
    </row>
    <row r="754" s="13" customFormat="1">
      <c r="B754" s="242"/>
      <c r="C754" s="243"/>
      <c r="D754" s="229" t="s">
        <v>182</v>
      </c>
      <c r="E754" s="244" t="s">
        <v>19</v>
      </c>
      <c r="F754" s="245" t="s">
        <v>1840</v>
      </c>
      <c r="G754" s="243"/>
      <c r="H754" s="246">
        <v>96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AT754" s="252" t="s">
        <v>182</v>
      </c>
      <c r="AU754" s="252" t="s">
        <v>83</v>
      </c>
      <c r="AV754" s="13" t="s">
        <v>83</v>
      </c>
      <c r="AW754" s="13" t="s">
        <v>35</v>
      </c>
      <c r="AX754" s="13" t="s">
        <v>73</v>
      </c>
      <c r="AY754" s="252" t="s">
        <v>152</v>
      </c>
    </row>
    <row r="755" s="13" customFormat="1">
      <c r="B755" s="242"/>
      <c r="C755" s="243"/>
      <c r="D755" s="229" t="s">
        <v>182</v>
      </c>
      <c r="E755" s="244" t="s">
        <v>19</v>
      </c>
      <c r="F755" s="245" t="s">
        <v>1841</v>
      </c>
      <c r="G755" s="243"/>
      <c r="H755" s="246">
        <v>28.5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182</v>
      </c>
      <c r="AU755" s="252" t="s">
        <v>83</v>
      </c>
      <c r="AV755" s="13" t="s">
        <v>83</v>
      </c>
      <c r="AW755" s="13" t="s">
        <v>35</v>
      </c>
      <c r="AX755" s="13" t="s">
        <v>73</v>
      </c>
      <c r="AY755" s="252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1847</v>
      </c>
      <c r="G756" s="243"/>
      <c r="H756" s="246">
        <v>46.875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73</v>
      </c>
      <c r="AY756" s="252" t="s">
        <v>152</v>
      </c>
    </row>
    <row r="757" s="13" customFormat="1">
      <c r="B757" s="242"/>
      <c r="C757" s="243"/>
      <c r="D757" s="229" t="s">
        <v>182</v>
      </c>
      <c r="E757" s="244" t="s">
        <v>19</v>
      </c>
      <c r="F757" s="245" t="s">
        <v>1848</v>
      </c>
      <c r="G757" s="243"/>
      <c r="H757" s="246">
        <v>23.588000000000001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AT757" s="252" t="s">
        <v>182</v>
      </c>
      <c r="AU757" s="252" t="s">
        <v>83</v>
      </c>
      <c r="AV757" s="13" t="s">
        <v>83</v>
      </c>
      <c r="AW757" s="13" t="s">
        <v>35</v>
      </c>
      <c r="AX757" s="13" t="s">
        <v>73</v>
      </c>
      <c r="AY757" s="252" t="s">
        <v>152</v>
      </c>
    </row>
    <row r="758" s="13" customFormat="1">
      <c r="B758" s="242"/>
      <c r="C758" s="243"/>
      <c r="D758" s="229" t="s">
        <v>182</v>
      </c>
      <c r="E758" s="244" t="s">
        <v>19</v>
      </c>
      <c r="F758" s="245" t="s">
        <v>2696</v>
      </c>
      <c r="G758" s="243"/>
      <c r="H758" s="246">
        <v>75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AT758" s="252" t="s">
        <v>182</v>
      </c>
      <c r="AU758" s="252" t="s">
        <v>83</v>
      </c>
      <c r="AV758" s="13" t="s">
        <v>83</v>
      </c>
      <c r="AW758" s="13" t="s">
        <v>35</v>
      </c>
      <c r="AX758" s="13" t="s">
        <v>73</v>
      </c>
      <c r="AY758" s="252" t="s">
        <v>152</v>
      </c>
    </row>
    <row r="759" s="13" customFormat="1">
      <c r="B759" s="242"/>
      <c r="C759" s="243"/>
      <c r="D759" s="229" t="s">
        <v>182</v>
      </c>
      <c r="E759" s="244" t="s">
        <v>19</v>
      </c>
      <c r="F759" s="245" t="s">
        <v>2697</v>
      </c>
      <c r="G759" s="243"/>
      <c r="H759" s="246">
        <v>10.5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AT759" s="252" t="s">
        <v>182</v>
      </c>
      <c r="AU759" s="252" t="s">
        <v>83</v>
      </c>
      <c r="AV759" s="13" t="s">
        <v>83</v>
      </c>
      <c r="AW759" s="13" t="s">
        <v>35</v>
      </c>
      <c r="AX759" s="13" t="s">
        <v>73</v>
      </c>
      <c r="AY759" s="252" t="s">
        <v>152</v>
      </c>
    </row>
    <row r="760" s="14" customFormat="1">
      <c r="B760" s="253"/>
      <c r="C760" s="254"/>
      <c r="D760" s="229" t="s">
        <v>182</v>
      </c>
      <c r="E760" s="255" t="s">
        <v>19</v>
      </c>
      <c r="F760" s="256" t="s">
        <v>189</v>
      </c>
      <c r="G760" s="254"/>
      <c r="H760" s="257">
        <v>482.96300000000002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AT760" s="263" t="s">
        <v>182</v>
      </c>
      <c r="AU760" s="263" t="s">
        <v>83</v>
      </c>
      <c r="AV760" s="14" t="s">
        <v>151</v>
      </c>
      <c r="AW760" s="14" t="s">
        <v>35</v>
      </c>
      <c r="AX760" s="14" t="s">
        <v>81</v>
      </c>
      <c r="AY760" s="263" t="s">
        <v>152</v>
      </c>
    </row>
    <row r="761" s="1" customFormat="1" ht="36" customHeight="1">
      <c r="B761" s="38"/>
      <c r="C761" s="211" t="s">
        <v>2752</v>
      </c>
      <c r="D761" s="211" t="s">
        <v>155</v>
      </c>
      <c r="E761" s="212" t="s">
        <v>2753</v>
      </c>
      <c r="F761" s="213" t="s">
        <v>2754</v>
      </c>
      <c r="G761" s="214" t="s">
        <v>236</v>
      </c>
      <c r="H761" s="215">
        <v>482.96300000000002</v>
      </c>
      <c r="I761" s="216"/>
      <c r="J761" s="217">
        <f>ROUND(I761*H761,2)</f>
        <v>0</v>
      </c>
      <c r="K761" s="213" t="s">
        <v>178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1.0000000000000001E-05</v>
      </c>
      <c r="R761" s="227">
        <f>Q761*H761</f>
        <v>0.0048296300000000006</v>
      </c>
      <c r="S761" s="227">
        <v>0</v>
      </c>
      <c r="T761" s="228">
        <f>S761*H761</f>
        <v>0</v>
      </c>
      <c r="AR761" s="223" t="s">
        <v>285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285</v>
      </c>
      <c r="BM761" s="223" t="s">
        <v>2755</v>
      </c>
    </row>
    <row r="762" s="13" customFormat="1">
      <c r="B762" s="242"/>
      <c r="C762" s="243"/>
      <c r="D762" s="229" t="s">
        <v>182</v>
      </c>
      <c r="E762" s="244" t="s">
        <v>19</v>
      </c>
      <c r="F762" s="245" t="s">
        <v>1846</v>
      </c>
      <c r="G762" s="243"/>
      <c r="H762" s="246">
        <v>202.5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AT762" s="252" t="s">
        <v>182</v>
      </c>
      <c r="AU762" s="252" t="s">
        <v>83</v>
      </c>
      <c r="AV762" s="13" t="s">
        <v>83</v>
      </c>
      <c r="AW762" s="13" t="s">
        <v>35</v>
      </c>
      <c r="AX762" s="13" t="s">
        <v>73</v>
      </c>
      <c r="AY762" s="252" t="s">
        <v>152</v>
      </c>
    </row>
    <row r="763" s="13" customFormat="1">
      <c r="B763" s="242"/>
      <c r="C763" s="243"/>
      <c r="D763" s="229" t="s">
        <v>182</v>
      </c>
      <c r="E763" s="244" t="s">
        <v>19</v>
      </c>
      <c r="F763" s="245" t="s">
        <v>1840</v>
      </c>
      <c r="G763" s="243"/>
      <c r="H763" s="246">
        <v>96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AT763" s="252" t="s">
        <v>182</v>
      </c>
      <c r="AU763" s="252" t="s">
        <v>83</v>
      </c>
      <c r="AV763" s="13" t="s">
        <v>83</v>
      </c>
      <c r="AW763" s="13" t="s">
        <v>35</v>
      </c>
      <c r="AX763" s="13" t="s">
        <v>73</v>
      </c>
      <c r="AY763" s="252" t="s">
        <v>152</v>
      </c>
    </row>
    <row r="764" s="13" customFormat="1">
      <c r="B764" s="242"/>
      <c r="C764" s="243"/>
      <c r="D764" s="229" t="s">
        <v>182</v>
      </c>
      <c r="E764" s="244" t="s">
        <v>19</v>
      </c>
      <c r="F764" s="245" t="s">
        <v>1841</v>
      </c>
      <c r="G764" s="243"/>
      <c r="H764" s="246">
        <v>28.5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AT764" s="252" t="s">
        <v>182</v>
      </c>
      <c r="AU764" s="252" t="s">
        <v>83</v>
      </c>
      <c r="AV764" s="13" t="s">
        <v>83</v>
      </c>
      <c r="AW764" s="13" t="s">
        <v>35</v>
      </c>
      <c r="AX764" s="13" t="s">
        <v>73</v>
      </c>
      <c r="AY764" s="252" t="s">
        <v>152</v>
      </c>
    </row>
    <row r="765" s="13" customFormat="1">
      <c r="B765" s="242"/>
      <c r="C765" s="243"/>
      <c r="D765" s="229" t="s">
        <v>182</v>
      </c>
      <c r="E765" s="244" t="s">
        <v>19</v>
      </c>
      <c r="F765" s="245" t="s">
        <v>1847</v>
      </c>
      <c r="G765" s="243"/>
      <c r="H765" s="246">
        <v>46.875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AT765" s="252" t="s">
        <v>182</v>
      </c>
      <c r="AU765" s="252" t="s">
        <v>83</v>
      </c>
      <c r="AV765" s="13" t="s">
        <v>83</v>
      </c>
      <c r="AW765" s="13" t="s">
        <v>35</v>
      </c>
      <c r="AX765" s="13" t="s">
        <v>73</v>
      </c>
      <c r="AY765" s="252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1848</v>
      </c>
      <c r="G766" s="243"/>
      <c r="H766" s="246">
        <v>23.588000000000001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73</v>
      </c>
      <c r="AY766" s="252" t="s">
        <v>152</v>
      </c>
    </row>
    <row r="767" s="13" customFormat="1">
      <c r="B767" s="242"/>
      <c r="C767" s="243"/>
      <c r="D767" s="229" t="s">
        <v>182</v>
      </c>
      <c r="E767" s="244" t="s">
        <v>19</v>
      </c>
      <c r="F767" s="245" t="s">
        <v>2696</v>
      </c>
      <c r="G767" s="243"/>
      <c r="H767" s="246">
        <v>75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AT767" s="252" t="s">
        <v>182</v>
      </c>
      <c r="AU767" s="252" t="s">
        <v>83</v>
      </c>
      <c r="AV767" s="13" t="s">
        <v>83</v>
      </c>
      <c r="AW767" s="13" t="s">
        <v>35</v>
      </c>
      <c r="AX767" s="13" t="s">
        <v>73</v>
      </c>
      <c r="AY767" s="252" t="s">
        <v>152</v>
      </c>
    </row>
    <row r="768" s="13" customFormat="1">
      <c r="B768" s="242"/>
      <c r="C768" s="243"/>
      <c r="D768" s="229" t="s">
        <v>182</v>
      </c>
      <c r="E768" s="244" t="s">
        <v>19</v>
      </c>
      <c r="F768" s="245" t="s">
        <v>2697</v>
      </c>
      <c r="G768" s="243"/>
      <c r="H768" s="246">
        <v>10.5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AT768" s="252" t="s">
        <v>182</v>
      </c>
      <c r="AU768" s="252" t="s">
        <v>83</v>
      </c>
      <c r="AV768" s="13" t="s">
        <v>83</v>
      </c>
      <c r="AW768" s="13" t="s">
        <v>35</v>
      </c>
      <c r="AX768" s="13" t="s">
        <v>73</v>
      </c>
      <c r="AY768" s="252" t="s">
        <v>152</v>
      </c>
    </row>
    <row r="769" s="14" customFormat="1">
      <c r="B769" s="253"/>
      <c r="C769" s="254"/>
      <c r="D769" s="229" t="s">
        <v>182</v>
      </c>
      <c r="E769" s="255" t="s">
        <v>19</v>
      </c>
      <c r="F769" s="256" t="s">
        <v>189</v>
      </c>
      <c r="G769" s="254"/>
      <c r="H769" s="257">
        <v>482.96300000000002</v>
      </c>
      <c r="I769" s="258"/>
      <c r="J769" s="254"/>
      <c r="K769" s="254"/>
      <c r="L769" s="259"/>
      <c r="M769" s="279"/>
      <c r="N769" s="280"/>
      <c r="O769" s="280"/>
      <c r="P769" s="280"/>
      <c r="Q769" s="280"/>
      <c r="R769" s="280"/>
      <c r="S769" s="280"/>
      <c r="T769" s="281"/>
      <c r="AT769" s="263" t="s">
        <v>182</v>
      </c>
      <c r="AU769" s="263" t="s">
        <v>83</v>
      </c>
      <c r="AV769" s="14" t="s">
        <v>151</v>
      </c>
      <c r="AW769" s="14" t="s">
        <v>35</v>
      </c>
      <c r="AX769" s="14" t="s">
        <v>81</v>
      </c>
      <c r="AY769" s="263" t="s">
        <v>152</v>
      </c>
    </row>
    <row r="770" s="1" customFormat="1" ht="6.96" customHeight="1">
      <c r="B770" s="58"/>
      <c r="C770" s="59"/>
      <c r="D770" s="59"/>
      <c r="E770" s="59"/>
      <c r="F770" s="59"/>
      <c r="G770" s="59"/>
      <c r="H770" s="59"/>
      <c r="I770" s="161"/>
      <c r="J770" s="59"/>
      <c r="K770" s="59"/>
      <c r="L770" s="43"/>
    </row>
  </sheetData>
  <sheetProtection sheet="1" autoFilter="0" formatColumns="0" formatRows="0" objects="1" scenarios="1" spinCount="100000" saltValue="TrEkorQzgLfR+tzbJ0wd+uguWVTIIHR68a1TtA+nUG1fz6IfK5m5/HYz+QUx+Nimun+uAhLo6E3qwc4dG+eclA==" hashValue="ACQG3gjTDCdGZOnIXCFLCxMVDoENOMreHq5pQ19kV4Aa30pUZgsT0NJDDPAlH7dpXpFS4huYfAKvosTyfx2wog==" algorithmName="SHA-512" password="CC35"/>
  <autoFilter ref="C107:K769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2756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2757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2758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SPL. S R.O.</v>
      </c>
      <c r="K54" s="39"/>
      <c r="L54" s="43"/>
    </row>
    <row r="55" s="1" customFormat="1" ht="58.2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Kamarád Miloš, SUDOP BRNO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2759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2760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2761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2762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DOPRAVNÍ PROJEKTOVÁNÍ SPL. S R.O.</v>
      </c>
      <c r="K81" s="39"/>
      <c r="L81" s="43"/>
    </row>
    <row r="82" s="1" customFormat="1" ht="58.2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>Ing. Kamarád Miloš, SUDOP BRNO SPOL. S 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605</v>
      </c>
      <c r="F87" s="209" t="s">
        <v>606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2763</v>
      </c>
      <c r="F88" s="213" t="s">
        <v>2764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758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2765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2766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2767</v>
      </c>
      <c r="F90" s="213" t="s">
        <v>2768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758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2769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2770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2771</v>
      </c>
      <c r="F92" s="213" t="s">
        <v>2772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758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2773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2774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2775</v>
      </c>
      <c r="F94" s="213" t="s">
        <v>2776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758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2777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2778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2779</v>
      </c>
    </row>
    <row r="96" s="11" customFormat="1" ht="25.92" customHeight="1">
      <c r="B96" s="195"/>
      <c r="C96" s="196"/>
      <c r="D96" s="197" t="s">
        <v>72</v>
      </c>
      <c r="E96" s="198" t="s">
        <v>323</v>
      </c>
      <c r="F96" s="198" t="s">
        <v>2780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2781</v>
      </c>
      <c r="F97" s="209" t="s">
        <v>2782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2783</v>
      </c>
      <c r="F98" s="213" t="s">
        <v>2784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2785</v>
      </c>
    </row>
    <row r="99" s="1" customFormat="1" ht="16.5" customHeight="1">
      <c r="B99" s="38"/>
      <c r="C99" s="264" t="s">
        <v>228</v>
      </c>
      <c r="D99" s="264" t="s">
        <v>323</v>
      </c>
      <c r="E99" s="265" t="s">
        <v>2786</v>
      </c>
      <c r="F99" s="266" t="s">
        <v>2787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2161</v>
      </c>
      <c r="AT99" s="223" t="s">
        <v>323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2161</v>
      </c>
      <c r="BM99" s="223" t="s">
        <v>2788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2789</v>
      </c>
      <c r="F100" s="213" t="s">
        <v>2790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758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2791</v>
      </c>
    </row>
    <row r="101" s="1" customFormat="1" ht="16.5" customHeight="1">
      <c r="B101" s="38"/>
      <c r="C101" s="264" t="s">
        <v>240</v>
      </c>
      <c r="D101" s="264" t="s">
        <v>323</v>
      </c>
      <c r="E101" s="265" t="s">
        <v>2792</v>
      </c>
      <c r="F101" s="266" t="s">
        <v>2793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2161</v>
      </c>
      <c r="AT101" s="223" t="s">
        <v>323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2161</v>
      </c>
      <c r="BM101" s="223" t="s">
        <v>2794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2795</v>
      </c>
      <c r="F102" s="213" t="s">
        <v>2796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758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643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2797</v>
      </c>
    </row>
    <row r="103" s="1" customFormat="1" ht="16.5" customHeight="1">
      <c r="B103" s="38"/>
      <c r="C103" s="264" t="s">
        <v>251</v>
      </c>
      <c r="D103" s="264" t="s">
        <v>323</v>
      </c>
      <c r="E103" s="265" t="s">
        <v>2798</v>
      </c>
      <c r="F103" s="266" t="s">
        <v>2799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2161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2161</v>
      </c>
      <c r="BM103" s="223" t="s">
        <v>2800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2801</v>
      </c>
      <c r="F104" s="213" t="s">
        <v>2802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643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2803</v>
      </c>
    </row>
    <row r="105" s="1" customFormat="1" ht="16.5" customHeight="1">
      <c r="B105" s="38"/>
      <c r="C105" s="264" t="s">
        <v>269</v>
      </c>
      <c r="D105" s="264" t="s">
        <v>323</v>
      </c>
      <c r="E105" s="265" t="s">
        <v>2804</v>
      </c>
      <c r="F105" s="266" t="s">
        <v>2805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2161</v>
      </c>
      <c r="AT105" s="223" t="s">
        <v>323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2161</v>
      </c>
      <c r="BM105" s="223" t="s">
        <v>2806</v>
      </c>
    </row>
    <row r="106" s="13" customFormat="1">
      <c r="B106" s="242"/>
      <c r="C106" s="243"/>
      <c r="D106" s="229" t="s">
        <v>182</v>
      </c>
      <c r="E106" s="243"/>
      <c r="F106" s="245" t="s">
        <v>2807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2808</v>
      </c>
      <c r="F107" s="213" t="s">
        <v>2809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758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2810</v>
      </c>
    </row>
    <row r="108" s="1" customFormat="1" ht="16.5" customHeight="1">
      <c r="B108" s="38"/>
      <c r="C108" s="264" t="s">
        <v>8</v>
      </c>
      <c r="D108" s="264" t="s">
        <v>323</v>
      </c>
      <c r="E108" s="265" t="s">
        <v>2811</v>
      </c>
      <c r="F108" s="266" t="s">
        <v>2812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2161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2161</v>
      </c>
      <c r="BM108" s="223" t="s">
        <v>2813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2814</v>
      </c>
      <c r="F109" s="213" t="s">
        <v>2815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758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2816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2817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2818</v>
      </c>
      <c r="F111" s="266" t="s">
        <v>2819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2161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2161</v>
      </c>
      <c r="BM111" s="223" t="s">
        <v>2820</v>
      </c>
    </row>
    <row r="112" s="1" customFormat="1" ht="16.5" customHeight="1">
      <c r="B112" s="38"/>
      <c r="C112" s="264" t="s">
        <v>294</v>
      </c>
      <c r="D112" s="264" t="s">
        <v>323</v>
      </c>
      <c r="E112" s="265" t="s">
        <v>2821</v>
      </c>
      <c r="F112" s="266" t="s">
        <v>2822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2161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2161</v>
      </c>
      <c r="BM112" s="223" t="s">
        <v>2823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2824</v>
      </c>
      <c r="F113" s="213" t="s">
        <v>2825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758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643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643</v>
      </c>
      <c r="BM113" s="223" t="s">
        <v>2826</v>
      </c>
    </row>
    <row r="114" s="1" customFormat="1" ht="24" customHeight="1">
      <c r="B114" s="38"/>
      <c r="C114" s="264" t="s">
        <v>322</v>
      </c>
      <c r="D114" s="264" t="s">
        <v>323</v>
      </c>
      <c r="E114" s="265" t="s">
        <v>2827</v>
      </c>
      <c r="F114" s="266" t="s">
        <v>2828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2161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2161</v>
      </c>
      <c r="BM114" s="223" t="s">
        <v>2829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2830</v>
      </c>
      <c r="F115" s="213" t="s">
        <v>2831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758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2832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2833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16.5" customHeight="1">
      <c r="B117" s="38"/>
      <c r="C117" s="211" t="s">
        <v>341</v>
      </c>
      <c r="D117" s="211" t="s">
        <v>155</v>
      </c>
      <c r="E117" s="212" t="s">
        <v>2834</v>
      </c>
      <c r="F117" s="213" t="s">
        <v>2835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758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643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2836</v>
      </c>
    </row>
    <row r="118" s="1" customFormat="1" ht="16.5" customHeight="1">
      <c r="B118" s="38"/>
      <c r="C118" s="264" t="s">
        <v>345</v>
      </c>
      <c r="D118" s="264" t="s">
        <v>323</v>
      </c>
      <c r="E118" s="265" t="s">
        <v>2837</v>
      </c>
      <c r="F118" s="266" t="s">
        <v>2838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1147</v>
      </c>
      <c r="AT118" s="223" t="s">
        <v>323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2839</v>
      </c>
    </row>
    <row r="119" s="1" customFormat="1" ht="16.5" customHeight="1">
      <c r="B119" s="38"/>
      <c r="C119" s="211" t="s">
        <v>352</v>
      </c>
      <c r="D119" s="211" t="s">
        <v>155</v>
      </c>
      <c r="E119" s="212" t="s">
        <v>2840</v>
      </c>
      <c r="F119" s="213" t="s">
        <v>2841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758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2842</v>
      </c>
    </row>
    <row r="120" s="1" customFormat="1" ht="16.5" customHeight="1">
      <c r="B120" s="38"/>
      <c r="C120" s="264" t="s">
        <v>356</v>
      </c>
      <c r="D120" s="264" t="s">
        <v>323</v>
      </c>
      <c r="E120" s="265" t="s">
        <v>2843</v>
      </c>
      <c r="F120" s="266" t="s">
        <v>2844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1147</v>
      </c>
      <c r="AT120" s="223" t="s">
        <v>323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2845</v>
      </c>
    </row>
    <row r="121" s="1" customFormat="1" ht="16.5" customHeight="1">
      <c r="B121" s="38"/>
      <c r="C121" s="211" t="s">
        <v>362</v>
      </c>
      <c r="D121" s="211" t="s">
        <v>155</v>
      </c>
      <c r="E121" s="212" t="s">
        <v>2846</v>
      </c>
      <c r="F121" s="213" t="s">
        <v>2847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758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643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643</v>
      </c>
      <c r="BM121" s="223" t="s">
        <v>2848</v>
      </c>
    </row>
    <row r="122" s="1" customFormat="1" ht="16.5" customHeight="1">
      <c r="B122" s="38"/>
      <c r="C122" s="264" t="s">
        <v>366</v>
      </c>
      <c r="D122" s="264" t="s">
        <v>323</v>
      </c>
      <c r="E122" s="265" t="s">
        <v>2849</v>
      </c>
      <c r="F122" s="266" t="s">
        <v>2850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1147</v>
      </c>
      <c r="AT122" s="223" t="s">
        <v>323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643</v>
      </c>
      <c r="BM122" s="223" t="s">
        <v>2851</v>
      </c>
    </row>
    <row r="123" s="1" customFormat="1" ht="36" customHeight="1">
      <c r="B123" s="38"/>
      <c r="C123" s="211" t="s">
        <v>381</v>
      </c>
      <c r="D123" s="211" t="s">
        <v>155</v>
      </c>
      <c r="E123" s="212" t="s">
        <v>2852</v>
      </c>
      <c r="F123" s="213" t="s">
        <v>2853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758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2854</v>
      </c>
    </row>
    <row r="124" s="1" customFormat="1" ht="16.5" customHeight="1">
      <c r="B124" s="38"/>
      <c r="C124" s="264" t="s">
        <v>391</v>
      </c>
      <c r="D124" s="264" t="s">
        <v>323</v>
      </c>
      <c r="E124" s="265" t="s">
        <v>2855</v>
      </c>
      <c r="F124" s="266" t="s">
        <v>2856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2161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2161</v>
      </c>
      <c r="BM124" s="223" t="s">
        <v>2857</v>
      </c>
    </row>
    <row r="125" s="1" customFormat="1" ht="36" customHeight="1">
      <c r="B125" s="38"/>
      <c r="C125" s="211" t="s">
        <v>395</v>
      </c>
      <c r="D125" s="211" t="s">
        <v>155</v>
      </c>
      <c r="E125" s="212" t="s">
        <v>2858</v>
      </c>
      <c r="F125" s="213" t="s">
        <v>2859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758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2860</v>
      </c>
    </row>
    <row r="126" s="1" customFormat="1" ht="16.5" customHeight="1">
      <c r="B126" s="38"/>
      <c r="C126" s="264" t="s">
        <v>399</v>
      </c>
      <c r="D126" s="264" t="s">
        <v>323</v>
      </c>
      <c r="E126" s="265" t="s">
        <v>2861</v>
      </c>
      <c r="F126" s="266" t="s">
        <v>2862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2161</v>
      </c>
      <c r="AT126" s="223" t="s">
        <v>323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2161</v>
      </c>
      <c r="BM126" s="223" t="s">
        <v>2863</v>
      </c>
    </row>
    <row r="127" s="1" customFormat="1" ht="36" customHeight="1">
      <c r="B127" s="38"/>
      <c r="C127" s="211" t="s">
        <v>405</v>
      </c>
      <c r="D127" s="211" t="s">
        <v>155</v>
      </c>
      <c r="E127" s="212" t="s">
        <v>2864</v>
      </c>
      <c r="F127" s="213" t="s">
        <v>2865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758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2866</v>
      </c>
    </row>
    <row r="128" s="1" customFormat="1" ht="16.5" customHeight="1">
      <c r="B128" s="38"/>
      <c r="C128" s="264" t="s">
        <v>410</v>
      </c>
      <c r="D128" s="264" t="s">
        <v>323</v>
      </c>
      <c r="E128" s="265" t="s">
        <v>2867</v>
      </c>
      <c r="F128" s="266" t="s">
        <v>2868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2161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2161</v>
      </c>
      <c r="BM128" s="223" t="s">
        <v>2869</v>
      </c>
    </row>
    <row r="129" s="1" customFormat="1" ht="48" customHeight="1">
      <c r="B129" s="38"/>
      <c r="C129" s="211" t="s">
        <v>415</v>
      </c>
      <c r="D129" s="211" t="s">
        <v>155</v>
      </c>
      <c r="E129" s="212" t="s">
        <v>2870</v>
      </c>
      <c r="F129" s="213" t="s">
        <v>2871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758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2872</v>
      </c>
    </row>
    <row r="130" s="1" customFormat="1" ht="24" customHeight="1">
      <c r="B130" s="38"/>
      <c r="C130" s="264" t="s">
        <v>424</v>
      </c>
      <c r="D130" s="264" t="s">
        <v>323</v>
      </c>
      <c r="E130" s="265" t="s">
        <v>2873</v>
      </c>
      <c r="F130" s="266" t="s">
        <v>2874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2875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2876</v>
      </c>
    </row>
    <row r="131" s="1" customFormat="1" ht="36" customHeight="1">
      <c r="B131" s="38"/>
      <c r="C131" s="211" t="s">
        <v>432</v>
      </c>
      <c r="D131" s="211" t="s">
        <v>155</v>
      </c>
      <c r="E131" s="212" t="s">
        <v>2877</v>
      </c>
      <c r="F131" s="213" t="s">
        <v>2878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758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2879</v>
      </c>
    </row>
    <row r="132" s="1" customFormat="1" ht="24" customHeight="1">
      <c r="B132" s="38"/>
      <c r="C132" s="264" t="s">
        <v>444</v>
      </c>
      <c r="D132" s="264" t="s">
        <v>323</v>
      </c>
      <c r="E132" s="265" t="s">
        <v>2880</v>
      </c>
      <c r="F132" s="266" t="s">
        <v>2881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2875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1147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2882</v>
      </c>
    </row>
    <row r="133" s="1" customFormat="1" ht="48" customHeight="1">
      <c r="B133" s="38"/>
      <c r="C133" s="211" t="s">
        <v>454</v>
      </c>
      <c r="D133" s="211" t="s">
        <v>155</v>
      </c>
      <c r="E133" s="212" t="s">
        <v>2883</v>
      </c>
      <c r="F133" s="213" t="s">
        <v>2884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758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2885</v>
      </c>
    </row>
    <row r="134" s="1" customFormat="1" ht="24" customHeight="1">
      <c r="B134" s="38"/>
      <c r="C134" s="264" t="s">
        <v>461</v>
      </c>
      <c r="D134" s="264" t="s">
        <v>323</v>
      </c>
      <c r="E134" s="265" t="s">
        <v>2886</v>
      </c>
      <c r="F134" s="266" t="s">
        <v>2887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758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2161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2161</v>
      </c>
      <c r="BM134" s="223" t="s">
        <v>2888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2889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471</v>
      </c>
      <c r="D136" s="211" t="s">
        <v>155</v>
      </c>
      <c r="E136" s="212" t="s">
        <v>2890</v>
      </c>
      <c r="F136" s="213" t="s">
        <v>2891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758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2892</v>
      </c>
    </row>
    <row r="137" s="1" customFormat="1" ht="16.5" customHeight="1">
      <c r="B137" s="38"/>
      <c r="C137" s="264" t="s">
        <v>479</v>
      </c>
      <c r="D137" s="264" t="s">
        <v>323</v>
      </c>
      <c r="E137" s="265" t="s">
        <v>2893</v>
      </c>
      <c r="F137" s="266" t="s">
        <v>2894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758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2161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2161</v>
      </c>
      <c r="BM137" s="223" t="s">
        <v>2895</v>
      </c>
    </row>
    <row r="138" s="1" customFormat="1" ht="16.5" customHeight="1">
      <c r="B138" s="38"/>
      <c r="C138" s="211" t="s">
        <v>491</v>
      </c>
      <c r="D138" s="211" t="s">
        <v>155</v>
      </c>
      <c r="E138" s="212" t="s">
        <v>2896</v>
      </c>
      <c r="F138" s="213" t="s">
        <v>2897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2898</v>
      </c>
    </row>
    <row r="139" s="1" customFormat="1" ht="16.5" customHeight="1">
      <c r="B139" s="38"/>
      <c r="C139" s="264" t="s">
        <v>496</v>
      </c>
      <c r="D139" s="264" t="s">
        <v>323</v>
      </c>
      <c r="E139" s="265" t="s">
        <v>2899</v>
      </c>
      <c r="F139" s="266" t="s">
        <v>2900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2161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2161</v>
      </c>
      <c r="BM139" s="223" t="s">
        <v>2901</v>
      </c>
    </row>
    <row r="140" s="1" customFormat="1" ht="16.5" customHeight="1">
      <c r="B140" s="38"/>
      <c r="C140" s="211" t="s">
        <v>502</v>
      </c>
      <c r="D140" s="211" t="s">
        <v>155</v>
      </c>
      <c r="E140" s="212" t="s">
        <v>2902</v>
      </c>
      <c r="F140" s="213" t="s">
        <v>2903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643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2904</v>
      </c>
    </row>
    <row r="141" s="1" customFormat="1" ht="16.5" customHeight="1">
      <c r="B141" s="38"/>
      <c r="C141" s="264" t="s">
        <v>508</v>
      </c>
      <c r="D141" s="264" t="s">
        <v>323</v>
      </c>
      <c r="E141" s="265" t="s">
        <v>2905</v>
      </c>
      <c r="F141" s="266" t="s">
        <v>2906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2161</v>
      </c>
      <c r="AT141" s="223" t="s">
        <v>323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2161</v>
      </c>
      <c r="BM141" s="223" t="s">
        <v>2907</v>
      </c>
    </row>
    <row r="142" s="11" customFormat="1" ht="22.8" customHeight="1">
      <c r="B142" s="195"/>
      <c r="C142" s="196"/>
      <c r="D142" s="197" t="s">
        <v>72</v>
      </c>
      <c r="E142" s="209" t="s">
        <v>2908</v>
      </c>
      <c r="F142" s="209" t="s">
        <v>2909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517</v>
      </c>
      <c r="D143" s="211" t="s">
        <v>155</v>
      </c>
      <c r="E143" s="212" t="s">
        <v>2910</v>
      </c>
      <c r="F143" s="213" t="s">
        <v>2911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758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2912</v>
      </c>
    </row>
    <row r="144" s="1" customFormat="1" ht="36" customHeight="1">
      <c r="B144" s="38"/>
      <c r="C144" s="211" t="s">
        <v>526</v>
      </c>
      <c r="D144" s="211" t="s">
        <v>155</v>
      </c>
      <c r="E144" s="212" t="s">
        <v>2913</v>
      </c>
      <c r="F144" s="213" t="s">
        <v>2914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758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643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2915</v>
      </c>
    </row>
    <row r="145" s="1" customFormat="1" ht="16.5" customHeight="1">
      <c r="B145" s="38"/>
      <c r="C145" s="264" t="s">
        <v>490</v>
      </c>
      <c r="D145" s="264" t="s">
        <v>323</v>
      </c>
      <c r="E145" s="265" t="s">
        <v>2916</v>
      </c>
      <c r="F145" s="266" t="s">
        <v>2917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758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1147</v>
      </c>
      <c r="AT145" s="223" t="s">
        <v>323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2918</v>
      </c>
    </row>
    <row r="146" s="1" customFormat="1" ht="24" customHeight="1">
      <c r="B146" s="38"/>
      <c r="C146" s="211" t="s">
        <v>537</v>
      </c>
      <c r="D146" s="211" t="s">
        <v>155</v>
      </c>
      <c r="E146" s="212" t="s">
        <v>2919</v>
      </c>
      <c r="F146" s="213" t="s">
        <v>2920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758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643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2921</v>
      </c>
    </row>
    <row r="147" s="1" customFormat="1" ht="24" customHeight="1">
      <c r="B147" s="38"/>
      <c r="C147" s="264" t="s">
        <v>545</v>
      </c>
      <c r="D147" s="264" t="s">
        <v>323</v>
      </c>
      <c r="E147" s="265" t="s">
        <v>2922</v>
      </c>
      <c r="F147" s="266" t="s">
        <v>2923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758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2161</v>
      </c>
      <c r="AT147" s="223" t="s">
        <v>323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2161</v>
      </c>
      <c r="BM147" s="223" t="s">
        <v>2924</v>
      </c>
    </row>
    <row r="148" s="1" customFormat="1" ht="24" customHeight="1">
      <c r="B148" s="38"/>
      <c r="C148" s="211" t="s">
        <v>553</v>
      </c>
      <c r="D148" s="211" t="s">
        <v>155</v>
      </c>
      <c r="E148" s="212" t="s">
        <v>2925</v>
      </c>
      <c r="F148" s="213" t="s">
        <v>2926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758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643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2927</v>
      </c>
    </row>
    <row r="149" s="1" customFormat="1" ht="24" customHeight="1">
      <c r="B149" s="38"/>
      <c r="C149" s="211" t="s">
        <v>558</v>
      </c>
      <c r="D149" s="211" t="s">
        <v>155</v>
      </c>
      <c r="E149" s="212" t="s">
        <v>2928</v>
      </c>
      <c r="F149" s="213" t="s">
        <v>2929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758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2930</v>
      </c>
    </row>
    <row r="150" s="1" customFormat="1" ht="24" customHeight="1">
      <c r="B150" s="38"/>
      <c r="C150" s="211" t="s">
        <v>565</v>
      </c>
      <c r="D150" s="211" t="s">
        <v>155</v>
      </c>
      <c r="E150" s="212" t="s">
        <v>2931</v>
      </c>
      <c r="F150" s="213" t="s">
        <v>2932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758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643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2933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2934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570</v>
      </c>
      <c r="D152" s="211" t="s">
        <v>155</v>
      </c>
      <c r="E152" s="212" t="s">
        <v>2935</v>
      </c>
      <c r="F152" s="213" t="s">
        <v>2936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2875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2937</v>
      </c>
    </row>
    <row r="153" s="1" customFormat="1" ht="36" customHeight="1">
      <c r="B153" s="38"/>
      <c r="C153" s="264" t="s">
        <v>581</v>
      </c>
      <c r="D153" s="264" t="s">
        <v>323</v>
      </c>
      <c r="E153" s="265" t="s">
        <v>2938</v>
      </c>
      <c r="F153" s="266" t="s">
        <v>2939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2875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2161</v>
      </c>
      <c r="AT153" s="223" t="s">
        <v>323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2161</v>
      </c>
      <c r="BM153" s="223" t="s">
        <v>2940</v>
      </c>
    </row>
    <row r="154" s="1" customFormat="1" ht="36" customHeight="1">
      <c r="B154" s="38"/>
      <c r="C154" s="211" t="s">
        <v>590</v>
      </c>
      <c r="D154" s="211" t="s">
        <v>155</v>
      </c>
      <c r="E154" s="212" t="s">
        <v>2941</v>
      </c>
      <c r="F154" s="213" t="s">
        <v>2942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2875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2943</v>
      </c>
    </row>
    <row r="155" s="1" customFormat="1" ht="24" customHeight="1">
      <c r="B155" s="38"/>
      <c r="C155" s="211" t="s">
        <v>596</v>
      </c>
      <c r="D155" s="211" t="s">
        <v>155</v>
      </c>
      <c r="E155" s="212" t="s">
        <v>2944</v>
      </c>
      <c r="F155" s="213" t="s">
        <v>2945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2875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2946</v>
      </c>
    </row>
    <row r="156" s="1" customFormat="1" ht="24" customHeight="1">
      <c r="B156" s="38"/>
      <c r="C156" s="211" t="s">
        <v>607</v>
      </c>
      <c r="D156" s="211" t="s">
        <v>155</v>
      </c>
      <c r="E156" s="212" t="s">
        <v>2947</v>
      </c>
      <c r="F156" s="213" t="s">
        <v>2948</v>
      </c>
      <c r="G156" s="214" t="s">
        <v>2949</v>
      </c>
      <c r="H156" s="215">
        <v>1</v>
      </c>
      <c r="I156" s="216"/>
      <c r="J156" s="217">
        <f>ROUND(I156*H156,2)</f>
        <v>0</v>
      </c>
      <c r="K156" s="213" t="s">
        <v>2875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2950</v>
      </c>
    </row>
    <row r="157" s="1" customFormat="1" ht="48" customHeight="1">
      <c r="B157" s="38"/>
      <c r="C157" s="211" t="s">
        <v>614</v>
      </c>
      <c r="D157" s="211" t="s">
        <v>155</v>
      </c>
      <c r="E157" s="212" t="s">
        <v>2951</v>
      </c>
      <c r="F157" s="213" t="s">
        <v>2952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2875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2953</v>
      </c>
    </row>
    <row r="158" s="1" customFormat="1" ht="36" customHeight="1">
      <c r="B158" s="38"/>
      <c r="C158" s="211" t="s">
        <v>620</v>
      </c>
      <c r="D158" s="211" t="s">
        <v>155</v>
      </c>
      <c r="E158" s="212" t="s">
        <v>2954</v>
      </c>
      <c r="F158" s="213" t="s">
        <v>2955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2875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2956</v>
      </c>
    </row>
    <row r="159" s="1" customFormat="1" ht="108" customHeight="1">
      <c r="B159" s="38"/>
      <c r="C159" s="211" t="s">
        <v>626</v>
      </c>
      <c r="D159" s="211" t="s">
        <v>155</v>
      </c>
      <c r="E159" s="212" t="s">
        <v>2957</v>
      </c>
      <c r="F159" s="213" t="s">
        <v>2958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2875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2959</v>
      </c>
    </row>
    <row r="160" s="1" customFormat="1" ht="48" customHeight="1">
      <c r="B160" s="38"/>
      <c r="C160" s="211" t="s">
        <v>630</v>
      </c>
      <c r="D160" s="211" t="s">
        <v>155</v>
      </c>
      <c r="E160" s="212" t="s">
        <v>2960</v>
      </c>
      <c r="F160" s="213" t="s">
        <v>2961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2875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2962</v>
      </c>
    </row>
    <row r="161" s="1" customFormat="1" ht="60" customHeight="1">
      <c r="B161" s="38"/>
      <c r="C161" s="211" t="s">
        <v>639</v>
      </c>
      <c r="D161" s="211" t="s">
        <v>155</v>
      </c>
      <c r="E161" s="212" t="s">
        <v>2963</v>
      </c>
      <c r="F161" s="213" t="s">
        <v>2964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2875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2965</v>
      </c>
    </row>
    <row r="162" s="1" customFormat="1" ht="36" customHeight="1">
      <c r="B162" s="38"/>
      <c r="C162" s="211" t="s">
        <v>643</v>
      </c>
      <c r="D162" s="211" t="s">
        <v>155</v>
      </c>
      <c r="E162" s="212" t="s">
        <v>1641</v>
      </c>
      <c r="F162" s="213" t="s">
        <v>2966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2875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2967</v>
      </c>
    </row>
    <row r="163" s="1" customFormat="1" ht="24" customHeight="1">
      <c r="B163" s="38"/>
      <c r="C163" s="211" t="s">
        <v>649</v>
      </c>
      <c r="D163" s="211" t="s">
        <v>155</v>
      </c>
      <c r="E163" s="212" t="s">
        <v>1663</v>
      </c>
      <c r="F163" s="213" t="s">
        <v>2968</v>
      </c>
      <c r="G163" s="214" t="s">
        <v>1661</v>
      </c>
      <c r="H163" s="215">
        <v>16</v>
      </c>
      <c r="I163" s="216"/>
      <c r="J163" s="217">
        <f>ROUND(I163*H163,2)</f>
        <v>0</v>
      </c>
      <c r="K163" s="213" t="s">
        <v>2875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2969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0m+8zARRDCl7r4pBKqPUD2yOQwawrg+VxkH6gmUKdG0ez1g19bEi/327WRlT3dcLi9mYc5C9lQeEY/Rvz5Qb8A==" hashValue="B3rlXDfhpRDSxXKMN3v/hpPrbrFSzNjH23Obw6P0sockKI4gRMjSzukvEGhAHeciQFSdGDEYgNmdECnSJoB4gw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2970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2971</v>
      </c>
      <c r="I15" s="138" t="s">
        <v>29</v>
      </c>
      <c r="J15" s="137" t="s">
        <v>2972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2973</v>
      </c>
      <c r="L23" s="43"/>
    </row>
    <row r="24" s="1" customFormat="1" ht="18" customHeight="1">
      <c r="B24" s="43"/>
      <c r="E24" s="137" t="s">
        <v>2974</v>
      </c>
      <c r="I24" s="138" t="s">
        <v>29</v>
      </c>
      <c r="J24" s="137" t="s">
        <v>2975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1673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2976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1370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2977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2759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2760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2761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2978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542</v>
      </c>
      <c r="F93" s="198" t="s">
        <v>543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1103</v>
      </c>
      <c r="D95" s="211" t="s">
        <v>155</v>
      </c>
      <c r="E95" s="212" t="s">
        <v>2979</v>
      </c>
      <c r="F95" s="213" t="s">
        <v>2980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2981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2982</v>
      </c>
    </row>
    <row r="96" s="1" customFormat="1">
      <c r="B96" s="38"/>
      <c r="C96" s="39"/>
      <c r="D96" s="229" t="s">
        <v>180</v>
      </c>
      <c r="E96" s="39"/>
      <c r="F96" s="230" t="s">
        <v>721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196</v>
      </c>
      <c r="D97" s="211" t="s">
        <v>155</v>
      </c>
      <c r="E97" s="212" t="s">
        <v>2983</v>
      </c>
      <c r="F97" s="213" t="s">
        <v>2984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2981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2985</v>
      </c>
    </row>
    <row r="98" s="1" customFormat="1">
      <c r="B98" s="38"/>
      <c r="C98" s="39"/>
      <c r="D98" s="229" t="s">
        <v>180</v>
      </c>
      <c r="E98" s="39"/>
      <c r="F98" s="230" t="s">
        <v>2986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83</v>
      </c>
      <c r="D99" s="211" t="s">
        <v>155</v>
      </c>
      <c r="E99" s="212" t="s">
        <v>2987</v>
      </c>
      <c r="F99" s="213" t="s">
        <v>2988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2981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2989</v>
      </c>
    </row>
    <row r="100" s="1" customFormat="1">
      <c r="B100" s="38"/>
      <c r="C100" s="39"/>
      <c r="D100" s="229" t="s">
        <v>180</v>
      </c>
      <c r="E100" s="39"/>
      <c r="F100" s="230" t="s">
        <v>2990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1389</v>
      </c>
      <c r="F101" s="213" t="s">
        <v>1390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2981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2991</v>
      </c>
    </row>
    <row r="102" s="1" customFormat="1">
      <c r="B102" s="38"/>
      <c r="C102" s="39"/>
      <c r="D102" s="229" t="s">
        <v>180</v>
      </c>
      <c r="E102" s="39"/>
      <c r="F102" s="282" t="s">
        <v>2992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220</v>
      </c>
      <c r="D103" s="264" t="s">
        <v>323</v>
      </c>
      <c r="E103" s="265" t="s">
        <v>2993</v>
      </c>
      <c r="F103" s="266" t="s">
        <v>2994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2981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2995</v>
      </c>
    </row>
    <row r="104" s="1" customFormat="1" ht="16.5" customHeight="1">
      <c r="B104" s="38"/>
      <c r="C104" s="264" t="s">
        <v>228</v>
      </c>
      <c r="D104" s="264" t="s">
        <v>323</v>
      </c>
      <c r="E104" s="265" t="s">
        <v>2996</v>
      </c>
      <c r="F104" s="266" t="s">
        <v>2997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2981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2998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580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1031</v>
      </c>
      <c r="D106" s="211" t="s">
        <v>155</v>
      </c>
      <c r="E106" s="212" t="s">
        <v>2999</v>
      </c>
      <c r="F106" s="213" t="s">
        <v>3000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2981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3001</v>
      </c>
    </row>
    <row r="107" s="1" customFormat="1">
      <c r="B107" s="38"/>
      <c r="C107" s="39"/>
      <c r="D107" s="229" t="s">
        <v>180</v>
      </c>
      <c r="E107" s="39"/>
      <c r="F107" s="230" t="s">
        <v>3002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1124</v>
      </c>
      <c r="D109" s="264" t="s">
        <v>323</v>
      </c>
      <c r="E109" s="265" t="s">
        <v>3003</v>
      </c>
      <c r="F109" s="266" t="s">
        <v>3004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2981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3005</v>
      </c>
    </row>
    <row r="110" s="1" customFormat="1" ht="36" customHeight="1">
      <c r="B110" s="38"/>
      <c r="C110" s="211" t="s">
        <v>1116</v>
      </c>
      <c r="D110" s="211" t="s">
        <v>155</v>
      </c>
      <c r="E110" s="212" t="s">
        <v>908</v>
      </c>
      <c r="F110" s="213" t="s">
        <v>909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2981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3006</v>
      </c>
    </row>
    <row r="111" s="1" customFormat="1">
      <c r="B111" s="38"/>
      <c r="C111" s="39"/>
      <c r="D111" s="229" t="s">
        <v>180</v>
      </c>
      <c r="E111" s="39"/>
      <c r="F111" s="230" t="s">
        <v>905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1131</v>
      </c>
      <c r="D112" s="211" t="s">
        <v>155</v>
      </c>
      <c r="E112" s="212" t="s">
        <v>3007</v>
      </c>
      <c r="F112" s="213" t="s">
        <v>3008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2981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3009</v>
      </c>
    </row>
    <row r="113" s="1" customFormat="1" ht="72" customHeight="1">
      <c r="B113" s="38"/>
      <c r="C113" s="211" t="s">
        <v>653</v>
      </c>
      <c r="D113" s="211" t="s">
        <v>155</v>
      </c>
      <c r="E113" s="212" t="s">
        <v>1453</v>
      </c>
      <c r="F113" s="213" t="s">
        <v>1454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2981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3010</v>
      </c>
    </row>
    <row r="114" s="1" customFormat="1">
      <c r="B114" s="38"/>
      <c r="C114" s="39"/>
      <c r="D114" s="229" t="s">
        <v>180</v>
      </c>
      <c r="E114" s="39"/>
      <c r="F114" s="230" t="s">
        <v>978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659</v>
      </c>
      <c r="D115" s="264" t="s">
        <v>323</v>
      </c>
      <c r="E115" s="265" t="s">
        <v>3011</v>
      </c>
      <c r="F115" s="266" t="s">
        <v>3012</v>
      </c>
      <c r="G115" s="267" t="s">
        <v>1072</v>
      </c>
      <c r="H115" s="268">
        <v>38300</v>
      </c>
      <c r="I115" s="269"/>
      <c r="J115" s="270">
        <f>ROUND(I115*H115,2)</f>
        <v>0</v>
      </c>
      <c r="K115" s="266" t="s">
        <v>2981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3013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478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1148</v>
      </c>
      <c r="D117" s="211" t="s">
        <v>155</v>
      </c>
      <c r="E117" s="212" t="s">
        <v>3014</v>
      </c>
      <c r="F117" s="213" t="s">
        <v>3015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2981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3016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495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215</v>
      </c>
      <c r="D119" s="211" t="s">
        <v>155</v>
      </c>
      <c r="E119" s="212" t="s">
        <v>3017</v>
      </c>
      <c r="F119" s="213" t="s">
        <v>3018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2981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3019</v>
      </c>
    </row>
    <row r="120" s="1" customFormat="1">
      <c r="B120" s="38"/>
      <c r="C120" s="39"/>
      <c r="D120" s="229" t="s">
        <v>180</v>
      </c>
      <c r="E120" s="39"/>
      <c r="F120" s="230" t="s">
        <v>3020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639</v>
      </c>
      <c r="D121" s="264" t="s">
        <v>323</v>
      </c>
      <c r="E121" s="265" t="s">
        <v>3021</v>
      </c>
      <c r="F121" s="266" t="s">
        <v>3022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3023</v>
      </c>
    </row>
    <row r="122" s="11" customFormat="1" ht="22.8" customHeight="1">
      <c r="B122" s="195"/>
      <c r="C122" s="196"/>
      <c r="D122" s="197" t="s">
        <v>72</v>
      </c>
      <c r="E122" s="209" t="s">
        <v>605</v>
      </c>
      <c r="F122" s="209" t="s">
        <v>606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1139</v>
      </c>
      <c r="D123" s="211" t="s">
        <v>155</v>
      </c>
      <c r="E123" s="212" t="s">
        <v>3024</v>
      </c>
      <c r="F123" s="213" t="s">
        <v>860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2981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3025</v>
      </c>
    </row>
    <row r="124" s="1" customFormat="1">
      <c r="B124" s="38"/>
      <c r="C124" s="39"/>
      <c r="D124" s="229" t="s">
        <v>180</v>
      </c>
      <c r="E124" s="39"/>
      <c r="F124" s="230" t="s">
        <v>3026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1520</v>
      </c>
      <c r="F125" s="198" t="s">
        <v>1521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3027</v>
      </c>
      <c r="F126" s="209" t="s">
        <v>3028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16.5" customHeight="1">
      <c r="B127" s="38"/>
      <c r="C127" s="264" t="s">
        <v>490</v>
      </c>
      <c r="D127" s="264" t="s">
        <v>323</v>
      </c>
      <c r="E127" s="265" t="s">
        <v>3029</v>
      </c>
      <c r="F127" s="266" t="s">
        <v>3030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3031</v>
      </c>
    </row>
    <row r="128" s="1" customFormat="1" ht="36" customHeight="1">
      <c r="B128" s="38"/>
      <c r="C128" s="211" t="s">
        <v>233</v>
      </c>
      <c r="D128" s="211" t="s">
        <v>155</v>
      </c>
      <c r="E128" s="212" t="s">
        <v>3032</v>
      </c>
      <c r="F128" s="213" t="s">
        <v>3033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2981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3034</v>
      </c>
    </row>
    <row r="129" s="1" customFormat="1" ht="16.5" customHeight="1">
      <c r="B129" s="38"/>
      <c r="C129" s="264" t="s">
        <v>1107</v>
      </c>
      <c r="D129" s="264" t="s">
        <v>323</v>
      </c>
      <c r="E129" s="265" t="s">
        <v>3035</v>
      </c>
      <c r="F129" s="266" t="s">
        <v>3036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2981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405</v>
      </c>
      <c r="AT129" s="223" t="s">
        <v>323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3037</v>
      </c>
    </row>
    <row r="130" s="1" customFormat="1" ht="24" customHeight="1">
      <c r="B130" s="38"/>
      <c r="C130" s="264" t="s">
        <v>240</v>
      </c>
      <c r="D130" s="264" t="s">
        <v>323</v>
      </c>
      <c r="E130" s="265" t="s">
        <v>3038</v>
      </c>
      <c r="F130" s="266" t="s">
        <v>3039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2981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405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3040</v>
      </c>
    </row>
    <row r="131" s="1" customFormat="1" ht="24" customHeight="1">
      <c r="B131" s="38"/>
      <c r="C131" s="264" t="s">
        <v>294</v>
      </c>
      <c r="D131" s="264" t="s">
        <v>323</v>
      </c>
      <c r="E131" s="265" t="s">
        <v>3041</v>
      </c>
      <c r="F131" s="266" t="s">
        <v>3042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2981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2161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2161</v>
      </c>
      <c r="BM131" s="223" t="s">
        <v>3043</v>
      </c>
    </row>
    <row r="132" s="1" customFormat="1" ht="16.5" customHeight="1">
      <c r="B132" s="38"/>
      <c r="C132" s="264" t="s">
        <v>264</v>
      </c>
      <c r="D132" s="264" t="s">
        <v>323</v>
      </c>
      <c r="E132" s="265" t="s">
        <v>3044</v>
      </c>
      <c r="F132" s="266" t="s">
        <v>3045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2981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405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3046</v>
      </c>
    </row>
    <row r="133" s="1" customFormat="1" ht="16.5" customHeight="1">
      <c r="B133" s="38"/>
      <c r="C133" s="264" t="s">
        <v>269</v>
      </c>
      <c r="D133" s="264" t="s">
        <v>323</v>
      </c>
      <c r="E133" s="265" t="s">
        <v>3047</v>
      </c>
      <c r="F133" s="266" t="s">
        <v>3048</v>
      </c>
      <c r="G133" s="267" t="s">
        <v>1072</v>
      </c>
      <c r="H133" s="268">
        <v>525</v>
      </c>
      <c r="I133" s="269"/>
      <c r="J133" s="270">
        <f>ROUND(I133*H133,2)</f>
        <v>0</v>
      </c>
      <c r="K133" s="266" t="s">
        <v>2981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405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3049</v>
      </c>
    </row>
    <row r="134" s="1" customFormat="1" ht="16.5" customHeight="1">
      <c r="B134" s="38"/>
      <c r="C134" s="264" t="s">
        <v>274</v>
      </c>
      <c r="D134" s="264" t="s">
        <v>323</v>
      </c>
      <c r="E134" s="265" t="s">
        <v>3050</v>
      </c>
      <c r="F134" s="266" t="s">
        <v>3051</v>
      </c>
      <c r="G134" s="267" t="s">
        <v>1072</v>
      </c>
      <c r="H134" s="268">
        <v>25</v>
      </c>
      <c r="I134" s="269"/>
      <c r="J134" s="270">
        <f>ROUND(I134*H134,2)</f>
        <v>0</v>
      </c>
      <c r="K134" s="266" t="s">
        <v>2981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3052</v>
      </c>
    </row>
    <row r="135" s="1" customFormat="1" ht="24" customHeight="1">
      <c r="B135" s="38"/>
      <c r="C135" s="264" t="s">
        <v>8</v>
      </c>
      <c r="D135" s="264" t="s">
        <v>323</v>
      </c>
      <c r="E135" s="265" t="s">
        <v>3053</v>
      </c>
      <c r="F135" s="266" t="s">
        <v>3054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2981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405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3055</v>
      </c>
    </row>
    <row r="136" s="1" customFormat="1" ht="24" customHeight="1">
      <c r="B136" s="38"/>
      <c r="C136" s="264" t="s">
        <v>245</v>
      </c>
      <c r="D136" s="264" t="s">
        <v>323</v>
      </c>
      <c r="E136" s="265" t="s">
        <v>3056</v>
      </c>
      <c r="F136" s="266" t="s">
        <v>3057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2981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405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3058</v>
      </c>
    </row>
    <row r="137" s="1" customFormat="1" ht="24" customHeight="1">
      <c r="B137" s="38"/>
      <c r="C137" s="264" t="s">
        <v>307</v>
      </c>
      <c r="D137" s="264" t="s">
        <v>323</v>
      </c>
      <c r="E137" s="265" t="s">
        <v>3059</v>
      </c>
      <c r="F137" s="266" t="s">
        <v>3060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2161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2161</v>
      </c>
      <c r="BM137" s="223" t="s">
        <v>3061</v>
      </c>
    </row>
    <row r="138" s="1" customFormat="1" ht="24" customHeight="1">
      <c r="B138" s="38"/>
      <c r="C138" s="264" t="s">
        <v>322</v>
      </c>
      <c r="D138" s="264" t="s">
        <v>323</v>
      </c>
      <c r="E138" s="265" t="s">
        <v>3062</v>
      </c>
      <c r="F138" s="266" t="s">
        <v>3063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2981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2161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2161</v>
      </c>
      <c r="BM138" s="223" t="s">
        <v>3064</v>
      </c>
    </row>
    <row r="139" s="1" customFormat="1" ht="24" customHeight="1">
      <c r="B139" s="38"/>
      <c r="C139" s="264" t="s">
        <v>251</v>
      </c>
      <c r="D139" s="264" t="s">
        <v>323</v>
      </c>
      <c r="E139" s="265" t="s">
        <v>3065</v>
      </c>
      <c r="F139" s="266" t="s">
        <v>3066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2981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405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3067</v>
      </c>
    </row>
    <row r="140" s="1" customFormat="1" ht="48" customHeight="1">
      <c r="B140" s="38"/>
      <c r="C140" s="211" t="s">
        <v>395</v>
      </c>
      <c r="D140" s="211" t="s">
        <v>155</v>
      </c>
      <c r="E140" s="212" t="s">
        <v>3068</v>
      </c>
      <c r="F140" s="213" t="s">
        <v>3069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2981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3070</v>
      </c>
    </row>
    <row r="141" s="1" customFormat="1" ht="48" customHeight="1">
      <c r="B141" s="38"/>
      <c r="C141" s="211" t="s">
        <v>391</v>
      </c>
      <c r="D141" s="211" t="s">
        <v>155</v>
      </c>
      <c r="E141" s="212" t="s">
        <v>3071</v>
      </c>
      <c r="F141" s="213" t="s">
        <v>3072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2981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3073</v>
      </c>
    </row>
    <row r="142" s="1" customFormat="1" ht="36" customHeight="1">
      <c r="B142" s="38"/>
      <c r="C142" s="211" t="s">
        <v>405</v>
      </c>
      <c r="D142" s="211" t="s">
        <v>155</v>
      </c>
      <c r="E142" s="212" t="s">
        <v>3074</v>
      </c>
      <c r="F142" s="213" t="s">
        <v>3075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2981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3076</v>
      </c>
    </row>
    <row r="143" s="1" customFormat="1" ht="36" customHeight="1">
      <c r="B143" s="38"/>
      <c r="C143" s="211" t="s">
        <v>410</v>
      </c>
      <c r="D143" s="211" t="s">
        <v>155</v>
      </c>
      <c r="E143" s="212" t="s">
        <v>3077</v>
      </c>
      <c r="F143" s="213" t="s">
        <v>3078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2981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3079</v>
      </c>
    </row>
    <row r="144" s="1" customFormat="1" ht="48" customHeight="1">
      <c r="B144" s="38"/>
      <c r="C144" s="211" t="s">
        <v>415</v>
      </c>
      <c r="D144" s="211" t="s">
        <v>155</v>
      </c>
      <c r="E144" s="212" t="s">
        <v>3080</v>
      </c>
      <c r="F144" s="213" t="s">
        <v>3081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2981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3082</v>
      </c>
    </row>
    <row r="145" s="1" customFormat="1" ht="48" customHeight="1">
      <c r="B145" s="38"/>
      <c r="C145" s="211" t="s">
        <v>399</v>
      </c>
      <c r="D145" s="211" t="s">
        <v>155</v>
      </c>
      <c r="E145" s="212" t="s">
        <v>3083</v>
      </c>
      <c r="F145" s="213" t="s">
        <v>3084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2981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3085</v>
      </c>
    </row>
    <row r="146" s="1" customFormat="1" ht="24" customHeight="1">
      <c r="B146" s="38"/>
      <c r="C146" s="211" t="s">
        <v>444</v>
      </c>
      <c r="D146" s="211" t="s">
        <v>155</v>
      </c>
      <c r="E146" s="212" t="s">
        <v>3086</v>
      </c>
      <c r="F146" s="213" t="s">
        <v>3087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2981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3088</v>
      </c>
    </row>
    <row r="147" s="1" customFormat="1" ht="24" customHeight="1">
      <c r="B147" s="38"/>
      <c r="C147" s="211" t="s">
        <v>454</v>
      </c>
      <c r="D147" s="211" t="s">
        <v>155</v>
      </c>
      <c r="E147" s="212" t="s">
        <v>3089</v>
      </c>
      <c r="F147" s="213" t="s">
        <v>3090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2981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3091</v>
      </c>
    </row>
    <row r="148" s="1" customFormat="1" ht="24" customHeight="1">
      <c r="B148" s="38"/>
      <c r="C148" s="211" t="s">
        <v>461</v>
      </c>
      <c r="D148" s="211" t="s">
        <v>155</v>
      </c>
      <c r="E148" s="212" t="s">
        <v>3092</v>
      </c>
      <c r="F148" s="213" t="s">
        <v>3093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2981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3094</v>
      </c>
    </row>
    <row r="149" s="1" customFormat="1" ht="24" customHeight="1">
      <c r="B149" s="38"/>
      <c r="C149" s="211" t="s">
        <v>471</v>
      </c>
      <c r="D149" s="211" t="s">
        <v>155</v>
      </c>
      <c r="E149" s="212" t="s">
        <v>3095</v>
      </c>
      <c r="F149" s="213" t="s">
        <v>3096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2981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3097</v>
      </c>
    </row>
    <row r="150" s="1" customFormat="1" ht="24" customHeight="1">
      <c r="B150" s="38"/>
      <c r="C150" s="211" t="s">
        <v>1174</v>
      </c>
      <c r="D150" s="211" t="s">
        <v>155</v>
      </c>
      <c r="E150" s="212" t="s">
        <v>3098</v>
      </c>
      <c r="F150" s="213" t="s">
        <v>3099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2981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3100</v>
      </c>
    </row>
    <row r="151" s="1" customFormat="1" ht="24" customHeight="1">
      <c r="B151" s="38"/>
      <c r="C151" s="211" t="s">
        <v>479</v>
      </c>
      <c r="D151" s="211" t="s">
        <v>155</v>
      </c>
      <c r="E151" s="212" t="s">
        <v>3101</v>
      </c>
      <c r="F151" s="213" t="s">
        <v>3102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2981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3103</v>
      </c>
    </row>
    <row r="152" s="1" customFormat="1" ht="36" customHeight="1">
      <c r="B152" s="38"/>
      <c r="C152" s="264" t="s">
        <v>537</v>
      </c>
      <c r="D152" s="264" t="s">
        <v>323</v>
      </c>
      <c r="E152" s="265" t="s">
        <v>3104</v>
      </c>
      <c r="F152" s="266" t="s">
        <v>3105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405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3106</v>
      </c>
    </row>
    <row r="153" s="1" customFormat="1" ht="16.5" customHeight="1">
      <c r="B153" s="38"/>
      <c r="C153" s="264" t="s">
        <v>558</v>
      </c>
      <c r="D153" s="264" t="s">
        <v>323</v>
      </c>
      <c r="E153" s="265" t="s">
        <v>3107</v>
      </c>
      <c r="F153" s="266" t="s">
        <v>3108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2981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405</v>
      </c>
      <c r="AT153" s="223" t="s">
        <v>323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3109</v>
      </c>
    </row>
    <row r="154" s="1" customFormat="1" ht="16.5" customHeight="1">
      <c r="B154" s="38"/>
      <c r="C154" s="264" t="s">
        <v>565</v>
      </c>
      <c r="D154" s="264" t="s">
        <v>323</v>
      </c>
      <c r="E154" s="265" t="s">
        <v>3110</v>
      </c>
      <c r="F154" s="266" t="s">
        <v>3111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2981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405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3112</v>
      </c>
    </row>
    <row r="155" s="1" customFormat="1" ht="48" customHeight="1">
      <c r="B155" s="38"/>
      <c r="C155" s="264" t="s">
        <v>545</v>
      </c>
      <c r="D155" s="264" t="s">
        <v>323</v>
      </c>
      <c r="E155" s="265" t="s">
        <v>3113</v>
      </c>
      <c r="F155" s="266" t="s">
        <v>3114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405</v>
      </c>
      <c r="AT155" s="223" t="s">
        <v>323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3115</v>
      </c>
    </row>
    <row r="156" s="1" customFormat="1" ht="36" customHeight="1">
      <c r="B156" s="38"/>
      <c r="C156" s="211" t="s">
        <v>496</v>
      </c>
      <c r="D156" s="211" t="s">
        <v>155</v>
      </c>
      <c r="E156" s="212" t="s">
        <v>3116</v>
      </c>
      <c r="F156" s="213" t="s">
        <v>3117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2981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3118</v>
      </c>
    </row>
    <row r="157" s="1" customFormat="1" ht="24" customHeight="1">
      <c r="B157" s="38"/>
      <c r="C157" s="264" t="s">
        <v>502</v>
      </c>
      <c r="D157" s="264" t="s">
        <v>323</v>
      </c>
      <c r="E157" s="265" t="s">
        <v>3119</v>
      </c>
      <c r="F157" s="266" t="s">
        <v>3120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2981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405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3121</v>
      </c>
    </row>
    <row r="158" s="1" customFormat="1" ht="24" customHeight="1">
      <c r="B158" s="38"/>
      <c r="C158" s="264" t="s">
        <v>508</v>
      </c>
      <c r="D158" s="264" t="s">
        <v>323</v>
      </c>
      <c r="E158" s="265" t="s">
        <v>3122</v>
      </c>
      <c r="F158" s="266" t="s">
        <v>3123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2981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405</v>
      </c>
      <c r="AT158" s="223" t="s">
        <v>323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3124</v>
      </c>
    </row>
    <row r="159" s="1" customFormat="1" ht="36" customHeight="1">
      <c r="B159" s="38"/>
      <c r="C159" s="211" t="s">
        <v>1179</v>
      </c>
      <c r="D159" s="211" t="s">
        <v>155</v>
      </c>
      <c r="E159" s="212" t="s">
        <v>3125</v>
      </c>
      <c r="F159" s="213" t="s">
        <v>3126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2981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3127</v>
      </c>
    </row>
    <row r="160" s="1" customFormat="1" ht="36" customHeight="1">
      <c r="B160" s="38"/>
      <c r="C160" s="211" t="s">
        <v>553</v>
      </c>
      <c r="D160" s="211" t="s">
        <v>155</v>
      </c>
      <c r="E160" s="212" t="s">
        <v>3128</v>
      </c>
      <c r="F160" s="213" t="s">
        <v>3129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2981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3130</v>
      </c>
    </row>
    <row r="161" s="1" customFormat="1" ht="16.5" customHeight="1">
      <c r="B161" s="38"/>
      <c r="C161" s="264" t="s">
        <v>570</v>
      </c>
      <c r="D161" s="264" t="s">
        <v>323</v>
      </c>
      <c r="E161" s="265" t="s">
        <v>3131</v>
      </c>
      <c r="F161" s="266" t="s">
        <v>3132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2981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405</v>
      </c>
      <c r="AT161" s="223" t="s">
        <v>323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3133</v>
      </c>
    </row>
    <row r="162" s="1" customFormat="1" ht="48" customHeight="1">
      <c r="B162" s="38"/>
      <c r="C162" s="211" t="s">
        <v>1152</v>
      </c>
      <c r="D162" s="211" t="s">
        <v>155</v>
      </c>
      <c r="E162" s="212" t="s">
        <v>3134</v>
      </c>
      <c r="F162" s="213" t="s">
        <v>3135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2981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3136</v>
      </c>
    </row>
    <row r="163" s="1" customFormat="1" ht="24" customHeight="1">
      <c r="B163" s="38"/>
      <c r="C163" s="264" t="s">
        <v>1156</v>
      </c>
      <c r="D163" s="264" t="s">
        <v>323</v>
      </c>
      <c r="E163" s="265" t="s">
        <v>3137</v>
      </c>
      <c r="F163" s="266" t="s">
        <v>3138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405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3139</v>
      </c>
    </row>
    <row r="164" s="1" customFormat="1" ht="24" customHeight="1">
      <c r="B164" s="38"/>
      <c r="C164" s="211" t="s">
        <v>517</v>
      </c>
      <c r="D164" s="211" t="s">
        <v>155</v>
      </c>
      <c r="E164" s="212" t="s">
        <v>3140</v>
      </c>
      <c r="F164" s="213" t="s">
        <v>3141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2981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3142</v>
      </c>
    </row>
    <row r="165" s="1" customFormat="1" ht="16.5" customHeight="1">
      <c r="B165" s="38"/>
      <c r="C165" s="264" t="s">
        <v>526</v>
      </c>
      <c r="D165" s="264" t="s">
        <v>323</v>
      </c>
      <c r="E165" s="265" t="s">
        <v>3143</v>
      </c>
      <c r="F165" s="266" t="s">
        <v>3144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405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3145</v>
      </c>
    </row>
    <row r="166" s="1" customFormat="1" ht="24" customHeight="1">
      <c r="B166" s="38"/>
      <c r="C166" s="211" t="s">
        <v>1054</v>
      </c>
      <c r="D166" s="211" t="s">
        <v>155</v>
      </c>
      <c r="E166" s="212" t="s">
        <v>3146</v>
      </c>
      <c r="F166" s="213" t="s">
        <v>3147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2981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3148</v>
      </c>
    </row>
    <row r="167" s="1" customFormat="1" ht="24" customHeight="1">
      <c r="B167" s="38"/>
      <c r="C167" s="211" t="s">
        <v>1060</v>
      </c>
      <c r="D167" s="211" t="s">
        <v>155</v>
      </c>
      <c r="E167" s="212" t="s">
        <v>3149</v>
      </c>
      <c r="F167" s="213" t="s">
        <v>3150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2981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3151</v>
      </c>
    </row>
    <row r="168" s="1" customFormat="1" ht="24" customHeight="1">
      <c r="B168" s="38"/>
      <c r="C168" s="211" t="s">
        <v>1069</v>
      </c>
      <c r="D168" s="211" t="s">
        <v>155</v>
      </c>
      <c r="E168" s="212" t="s">
        <v>3152</v>
      </c>
      <c r="F168" s="213" t="s">
        <v>3153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2981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3154</v>
      </c>
    </row>
    <row r="169" s="11" customFormat="1" ht="25.92" customHeight="1">
      <c r="B169" s="195"/>
      <c r="C169" s="196"/>
      <c r="D169" s="197" t="s">
        <v>72</v>
      </c>
      <c r="E169" s="198" t="s">
        <v>323</v>
      </c>
      <c r="F169" s="198" t="s">
        <v>2780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2781</v>
      </c>
      <c r="F170" s="209" t="s">
        <v>2782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643</v>
      </c>
      <c r="D171" s="211" t="s">
        <v>155</v>
      </c>
      <c r="E171" s="212" t="s">
        <v>3155</v>
      </c>
      <c r="F171" s="213" t="s">
        <v>3156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2981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3157</v>
      </c>
    </row>
    <row r="172" s="1" customFormat="1" ht="16.5" customHeight="1">
      <c r="B172" s="38"/>
      <c r="C172" s="264" t="s">
        <v>649</v>
      </c>
      <c r="D172" s="264" t="s">
        <v>323</v>
      </c>
      <c r="E172" s="265" t="s">
        <v>3158</v>
      </c>
      <c r="F172" s="266" t="s">
        <v>3159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2981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2161</v>
      </c>
      <c r="AT172" s="223" t="s">
        <v>323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2161</v>
      </c>
      <c r="BM172" s="223" t="s">
        <v>3160</v>
      </c>
    </row>
    <row r="173" s="1" customFormat="1" ht="24" customHeight="1">
      <c r="B173" s="38"/>
      <c r="C173" s="211" t="s">
        <v>607</v>
      </c>
      <c r="D173" s="211" t="s">
        <v>155</v>
      </c>
      <c r="E173" s="212" t="s">
        <v>3161</v>
      </c>
      <c r="F173" s="213" t="s">
        <v>3162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2981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3163</v>
      </c>
    </row>
    <row r="174" s="1" customFormat="1" ht="16.5" customHeight="1">
      <c r="B174" s="38"/>
      <c r="C174" s="264" t="s">
        <v>630</v>
      </c>
      <c r="D174" s="264" t="s">
        <v>323</v>
      </c>
      <c r="E174" s="265" t="s">
        <v>3164</v>
      </c>
      <c r="F174" s="266" t="s">
        <v>3165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2981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2161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2161</v>
      </c>
      <c r="BM174" s="223" t="s">
        <v>3166</v>
      </c>
    </row>
    <row r="175" s="1" customFormat="1" ht="24" customHeight="1">
      <c r="B175" s="38"/>
      <c r="C175" s="211" t="s">
        <v>581</v>
      </c>
      <c r="D175" s="211" t="s">
        <v>155</v>
      </c>
      <c r="E175" s="212" t="s">
        <v>3167</v>
      </c>
      <c r="F175" s="213" t="s">
        <v>3168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2981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3169</v>
      </c>
    </row>
    <row r="176" s="1" customFormat="1" ht="48" customHeight="1">
      <c r="B176" s="38"/>
      <c r="C176" s="211" t="s">
        <v>626</v>
      </c>
      <c r="D176" s="211" t="s">
        <v>155</v>
      </c>
      <c r="E176" s="212" t="s">
        <v>3170</v>
      </c>
      <c r="F176" s="213" t="s">
        <v>3171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3172</v>
      </c>
    </row>
    <row r="177" s="1" customFormat="1" ht="24" customHeight="1">
      <c r="B177" s="38"/>
      <c r="C177" s="211" t="s">
        <v>590</v>
      </c>
      <c r="D177" s="211" t="s">
        <v>155</v>
      </c>
      <c r="E177" s="212" t="s">
        <v>3173</v>
      </c>
      <c r="F177" s="213" t="s">
        <v>3174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2981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643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3175</v>
      </c>
    </row>
    <row r="178" s="1" customFormat="1" ht="16.5" customHeight="1">
      <c r="B178" s="38"/>
      <c r="C178" s="211" t="s">
        <v>614</v>
      </c>
      <c r="D178" s="211" t="s">
        <v>155</v>
      </c>
      <c r="E178" s="212" t="s">
        <v>3176</v>
      </c>
      <c r="F178" s="213" t="s">
        <v>3177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2981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643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3178</v>
      </c>
    </row>
    <row r="179" s="1" customFormat="1" ht="16.5" customHeight="1">
      <c r="B179" s="38"/>
      <c r="C179" s="211" t="s">
        <v>620</v>
      </c>
      <c r="D179" s="211" t="s">
        <v>155</v>
      </c>
      <c r="E179" s="212" t="s">
        <v>3179</v>
      </c>
      <c r="F179" s="213" t="s">
        <v>3180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2981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643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3181</v>
      </c>
    </row>
    <row r="180" s="1" customFormat="1" ht="36" customHeight="1">
      <c r="B180" s="38"/>
      <c r="C180" s="211" t="s">
        <v>285</v>
      </c>
      <c r="D180" s="211" t="s">
        <v>155</v>
      </c>
      <c r="E180" s="212" t="s">
        <v>3182</v>
      </c>
      <c r="F180" s="213" t="s">
        <v>3183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2981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643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3184</v>
      </c>
    </row>
    <row r="181" s="1" customFormat="1" ht="36" customHeight="1">
      <c r="B181" s="38"/>
      <c r="C181" s="211" t="s">
        <v>290</v>
      </c>
      <c r="D181" s="211" t="s">
        <v>155</v>
      </c>
      <c r="E181" s="212" t="s">
        <v>3185</v>
      </c>
      <c r="F181" s="213" t="s">
        <v>3186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2981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643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3187</v>
      </c>
    </row>
    <row r="182" s="1" customFormat="1" ht="48" customHeight="1">
      <c r="B182" s="38"/>
      <c r="C182" s="211" t="s">
        <v>1036</v>
      </c>
      <c r="D182" s="211" t="s">
        <v>155</v>
      </c>
      <c r="E182" s="212" t="s">
        <v>3188</v>
      </c>
      <c r="F182" s="213" t="s">
        <v>3189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2981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3190</v>
      </c>
    </row>
    <row r="183" s="1" customFormat="1">
      <c r="B183" s="38"/>
      <c r="C183" s="39"/>
      <c r="D183" s="229" t="s">
        <v>180</v>
      </c>
      <c r="E183" s="39"/>
      <c r="F183" s="230" t="s">
        <v>3191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1043</v>
      </c>
      <c r="D184" s="211" t="s">
        <v>155</v>
      </c>
      <c r="E184" s="212" t="s">
        <v>3192</v>
      </c>
      <c r="F184" s="213" t="s">
        <v>3193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2981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643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643</v>
      </c>
      <c r="BM184" s="223" t="s">
        <v>3194</v>
      </c>
    </row>
    <row r="185" s="1" customFormat="1">
      <c r="B185" s="38"/>
      <c r="C185" s="39"/>
      <c r="D185" s="229" t="s">
        <v>180</v>
      </c>
      <c r="E185" s="39"/>
      <c r="F185" s="230" t="s">
        <v>3191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1078</v>
      </c>
      <c r="D186" s="211" t="s">
        <v>155</v>
      </c>
      <c r="E186" s="212" t="s">
        <v>2121</v>
      </c>
      <c r="F186" s="213" t="s">
        <v>2122</v>
      </c>
      <c r="G186" s="214" t="s">
        <v>2123</v>
      </c>
      <c r="H186" s="215">
        <v>1</v>
      </c>
      <c r="I186" s="216"/>
      <c r="J186" s="217">
        <f>ROUND(I186*H186,2)</f>
        <v>0</v>
      </c>
      <c r="K186" s="213" t="s">
        <v>2981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643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643</v>
      </c>
      <c r="BM186" s="223" t="s">
        <v>3195</v>
      </c>
    </row>
    <row r="187" s="11" customFormat="1" ht="22.8" customHeight="1">
      <c r="B187" s="195"/>
      <c r="C187" s="196"/>
      <c r="D187" s="197" t="s">
        <v>72</v>
      </c>
      <c r="E187" s="209" t="s">
        <v>2908</v>
      </c>
      <c r="F187" s="209" t="s">
        <v>2909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81</v>
      </c>
      <c r="D188" s="211" t="s">
        <v>155</v>
      </c>
      <c r="E188" s="212" t="s">
        <v>2913</v>
      </c>
      <c r="F188" s="213" t="s">
        <v>2914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2981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643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643</v>
      </c>
      <c r="BM188" s="223" t="s">
        <v>3196</v>
      </c>
    </row>
    <row r="189" s="1" customFormat="1" ht="24" customHeight="1">
      <c r="B189" s="38"/>
      <c r="C189" s="211" t="s">
        <v>7</v>
      </c>
      <c r="D189" s="211" t="s">
        <v>155</v>
      </c>
      <c r="E189" s="212" t="s">
        <v>1512</v>
      </c>
      <c r="F189" s="213" t="s">
        <v>1513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2981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643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643</v>
      </c>
      <c r="BM189" s="223" t="s">
        <v>3197</v>
      </c>
    </row>
    <row r="190" s="1" customFormat="1">
      <c r="B190" s="38"/>
      <c r="C190" s="39"/>
      <c r="D190" s="229" t="s">
        <v>180</v>
      </c>
      <c r="E190" s="39"/>
      <c r="F190" s="230" t="s">
        <v>3198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341</v>
      </c>
      <c r="D191" s="211" t="s">
        <v>155</v>
      </c>
      <c r="E191" s="212" t="s">
        <v>1515</v>
      </c>
      <c r="F191" s="213" t="s">
        <v>1516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2981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643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643</v>
      </c>
      <c r="BM191" s="223" t="s">
        <v>3199</v>
      </c>
    </row>
    <row r="192" s="1" customFormat="1">
      <c r="B192" s="38"/>
      <c r="C192" s="39"/>
      <c r="D192" s="229" t="s">
        <v>180</v>
      </c>
      <c r="E192" s="39"/>
      <c r="F192" s="230" t="s">
        <v>3198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356</v>
      </c>
      <c r="D193" s="264" t="s">
        <v>323</v>
      </c>
      <c r="E193" s="265" t="s">
        <v>3200</v>
      </c>
      <c r="F193" s="266" t="s">
        <v>3201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1147</v>
      </c>
      <c r="AT193" s="223" t="s">
        <v>323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643</v>
      </c>
      <c r="BM193" s="223" t="s">
        <v>3202</v>
      </c>
    </row>
    <row r="194" s="1" customFormat="1" ht="16.5" customHeight="1">
      <c r="B194" s="38"/>
      <c r="C194" s="264" t="s">
        <v>381</v>
      </c>
      <c r="D194" s="264" t="s">
        <v>323</v>
      </c>
      <c r="E194" s="265" t="s">
        <v>3203</v>
      </c>
      <c r="F194" s="266" t="s">
        <v>3204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1147</v>
      </c>
      <c r="AT194" s="223" t="s">
        <v>323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643</v>
      </c>
      <c r="BM194" s="223" t="s">
        <v>3205</v>
      </c>
    </row>
    <row r="195" s="1" customFormat="1" ht="16.5" customHeight="1">
      <c r="B195" s="38"/>
      <c r="C195" s="264" t="s">
        <v>362</v>
      </c>
      <c r="D195" s="264" t="s">
        <v>323</v>
      </c>
      <c r="E195" s="265" t="s">
        <v>3206</v>
      </c>
      <c r="F195" s="266" t="s">
        <v>3207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1147</v>
      </c>
      <c r="AT195" s="223" t="s">
        <v>323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643</v>
      </c>
      <c r="BM195" s="223" t="s">
        <v>3208</v>
      </c>
    </row>
    <row r="196" s="1" customFormat="1" ht="16.5" customHeight="1">
      <c r="B196" s="38"/>
      <c r="C196" s="264" t="s">
        <v>366</v>
      </c>
      <c r="D196" s="264" t="s">
        <v>323</v>
      </c>
      <c r="E196" s="265" t="s">
        <v>3209</v>
      </c>
      <c r="F196" s="266" t="s">
        <v>3210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1147</v>
      </c>
      <c r="AT196" s="223" t="s">
        <v>323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643</v>
      </c>
      <c r="BM196" s="223" t="s">
        <v>3211</v>
      </c>
    </row>
    <row r="197" s="1" customFormat="1" ht="16.5" customHeight="1">
      <c r="B197" s="38"/>
      <c r="C197" s="264" t="s">
        <v>1163</v>
      </c>
      <c r="D197" s="264" t="s">
        <v>323</v>
      </c>
      <c r="E197" s="265" t="s">
        <v>3212</v>
      </c>
      <c r="F197" s="266" t="s">
        <v>3213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2981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2161</v>
      </c>
      <c r="AT197" s="223" t="s">
        <v>323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2161</v>
      </c>
      <c r="BM197" s="223" t="s">
        <v>3214</v>
      </c>
    </row>
    <row r="198" s="1" customFormat="1" ht="16.5" customHeight="1">
      <c r="B198" s="38"/>
      <c r="C198" s="264" t="s">
        <v>352</v>
      </c>
      <c r="D198" s="264" t="s">
        <v>323</v>
      </c>
      <c r="E198" s="265" t="s">
        <v>3215</v>
      </c>
      <c r="F198" s="266" t="s">
        <v>3216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2161</v>
      </c>
      <c r="AT198" s="223" t="s">
        <v>323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2161</v>
      </c>
      <c r="BM198" s="223" t="s">
        <v>3217</v>
      </c>
    </row>
    <row r="199" s="11" customFormat="1" ht="25.92" customHeight="1">
      <c r="B199" s="195"/>
      <c r="C199" s="196"/>
      <c r="D199" s="197" t="s">
        <v>72</v>
      </c>
      <c r="E199" s="198" t="s">
        <v>3218</v>
      </c>
      <c r="F199" s="198" t="s">
        <v>3219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1085</v>
      </c>
      <c r="D200" s="211" t="s">
        <v>155</v>
      </c>
      <c r="E200" s="212" t="s">
        <v>3220</v>
      </c>
      <c r="F200" s="213" t="s">
        <v>3221</v>
      </c>
      <c r="G200" s="214" t="s">
        <v>1661</v>
      </c>
      <c r="H200" s="215">
        <v>24</v>
      </c>
      <c r="I200" s="216"/>
      <c r="J200" s="217">
        <f>ROUND(I200*H200,2)</f>
        <v>0</v>
      </c>
      <c r="K200" s="213" t="s">
        <v>2981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3222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PTMQ0LXz2CSKrN40S9wzTyLm0MIbWJzZqgaKW54hKhFwoIOX7X/i9KvwDycVFYflm+GtVss1F/giJ8ExHRFoOQ==" hashValue="USfdYCQYePZrfkra784m0HTDj8HpxFq+rcroIhY6X9QO9SOYAff5jaoFr6IlAXbMeFIWuVkFLWvyBjJKDWrf6w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3223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3224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3225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1672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2976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2759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2760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3226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2761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3227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542</v>
      </c>
      <c r="F90" s="198" t="s">
        <v>543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3228</v>
      </c>
      <c r="F92" s="213" t="s">
        <v>3229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3230</v>
      </c>
    </row>
    <row r="93" s="1" customFormat="1">
      <c r="B93" s="38"/>
      <c r="C93" s="39"/>
      <c r="D93" s="229" t="s">
        <v>180</v>
      </c>
      <c r="E93" s="39"/>
      <c r="F93" s="230" t="s">
        <v>1307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3231</v>
      </c>
      <c r="F94" s="213" t="s">
        <v>3232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3233</v>
      </c>
    </row>
    <row r="95" s="1" customFormat="1">
      <c r="B95" s="38"/>
      <c r="C95" s="39"/>
      <c r="D95" s="229" t="s">
        <v>180</v>
      </c>
      <c r="E95" s="39"/>
      <c r="F95" s="230" t="s">
        <v>3234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3235</v>
      </c>
      <c r="F96" s="213" t="s">
        <v>3236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3237</v>
      </c>
    </row>
    <row r="97" s="1" customFormat="1">
      <c r="B97" s="38"/>
      <c r="C97" s="39"/>
      <c r="D97" s="229" t="s">
        <v>180</v>
      </c>
      <c r="E97" s="39"/>
      <c r="F97" s="230" t="s">
        <v>3234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3238</v>
      </c>
      <c r="F98" s="213" t="s">
        <v>1390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3239</v>
      </c>
    </row>
    <row r="99" s="1" customFormat="1">
      <c r="B99" s="38"/>
      <c r="C99" s="39"/>
      <c r="D99" s="229" t="s">
        <v>180</v>
      </c>
      <c r="E99" s="39"/>
      <c r="F99" s="282" t="s">
        <v>2992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3240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544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3241</v>
      </c>
      <c r="F102" s="213" t="s">
        <v>3242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3243</v>
      </c>
    </row>
    <row r="103" s="1" customFormat="1">
      <c r="B103" s="38"/>
      <c r="C103" s="39"/>
      <c r="D103" s="229" t="s">
        <v>180</v>
      </c>
      <c r="E103" s="39"/>
      <c r="F103" s="230" t="s">
        <v>3244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323</v>
      </c>
      <c r="E104" s="265" t="s">
        <v>3245</v>
      </c>
      <c r="F104" s="266" t="s">
        <v>3246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3247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1822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3248</v>
      </c>
      <c r="F106" s="213" t="s">
        <v>3249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3250</v>
      </c>
    </row>
    <row r="107" s="1" customFormat="1">
      <c r="B107" s="38"/>
      <c r="C107" s="39"/>
      <c r="D107" s="229" t="s">
        <v>180</v>
      </c>
      <c r="E107" s="39"/>
      <c r="F107" s="230" t="s">
        <v>3251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323</v>
      </c>
      <c r="E108" s="265" t="s">
        <v>3252</v>
      </c>
      <c r="F108" s="266" t="s">
        <v>3253</v>
      </c>
      <c r="G108" s="267" t="s">
        <v>3254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3255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495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3256</v>
      </c>
      <c r="F110" s="213" t="s">
        <v>3257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3258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3259</v>
      </c>
      <c r="F111" s="213" t="s">
        <v>3260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3261</v>
      </c>
    </row>
    <row r="112" s="1" customFormat="1">
      <c r="B112" s="38"/>
      <c r="C112" s="39"/>
      <c r="D112" s="229" t="s">
        <v>180</v>
      </c>
      <c r="E112" s="39"/>
      <c r="F112" s="230" t="s">
        <v>3262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3263</v>
      </c>
      <c r="F113" s="213" t="s">
        <v>3264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3265</v>
      </c>
    </row>
    <row r="114" s="1" customFormat="1">
      <c r="B114" s="38"/>
      <c r="C114" s="39"/>
      <c r="D114" s="229" t="s">
        <v>180</v>
      </c>
      <c r="E114" s="39"/>
      <c r="F114" s="230" t="s">
        <v>3262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3266</v>
      </c>
      <c r="F115" s="213" t="s">
        <v>3267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3268</v>
      </c>
    </row>
    <row r="116" s="1" customFormat="1">
      <c r="B116" s="38"/>
      <c r="C116" s="39"/>
      <c r="D116" s="229" t="s">
        <v>180</v>
      </c>
      <c r="E116" s="39"/>
      <c r="F116" s="230" t="s">
        <v>3262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3269</v>
      </c>
      <c r="F117" s="213" t="s">
        <v>3270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3271</v>
      </c>
    </row>
    <row r="118" s="1" customFormat="1">
      <c r="B118" s="38"/>
      <c r="C118" s="39"/>
      <c r="D118" s="229" t="s">
        <v>180</v>
      </c>
      <c r="E118" s="39"/>
      <c r="F118" s="230" t="s">
        <v>3262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3272</v>
      </c>
      <c r="F119" s="213" t="s">
        <v>3273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3274</v>
      </c>
    </row>
    <row r="120" s="1" customFormat="1">
      <c r="B120" s="38"/>
      <c r="C120" s="39"/>
      <c r="D120" s="229" t="s">
        <v>180</v>
      </c>
      <c r="E120" s="39"/>
      <c r="F120" s="230" t="s">
        <v>3262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323</v>
      </c>
      <c r="F121" s="198" t="s">
        <v>2780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2781</v>
      </c>
      <c r="F122" s="209" t="s">
        <v>2782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3275</v>
      </c>
      <c r="F123" s="213" t="s">
        <v>3276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3277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3278</v>
      </c>
      <c r="F124" s="213" t="s">
        <v>3279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3280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3281</v>
      </c>
      <c r="F125" s="213" t="s">
        <v>3282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3283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3284</v>
      </c>
      <c r="F126" s="213" t="s">
        <v>3285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3286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3287</v>
      </c>
      <c r="F127" s="213" t="s">
        <v>3288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3289</v>
      </c>
    </row>
    <row r="128" s="1" customFormat="1" ht="24" customHeight="1">
      <c r="B128" s="38"/>
      <c r="C128" s="264" t="s">
        <v>322</v>
      </c>
      <c r="D128" s="264" t="s">
        <v>323</v>
      </c>
      <c r="E128" s="265" t="s">
        <v>3290</v>
      </c>
      <c r="F128" s="266" t="s">
        <v>3291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2161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2161</v>
      </c>
      <c r="BM128" s="223" t="s">
        <v>3292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3293</v>
      </c>
      <c r="F129" s="213" t="s">
        <v>3294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3295</v>
      </c>
    </row>
    <row r="130" s="1" customFormat="1" ht="24" customHeight="1">
      <c r="B130" s="38"/>
      <c r="C130" s="264" t="s">
        <v>341</v>
      </c>
      <c r="D130" s="264" t="s">
        <v>323</v>
      </c>
      <c r="E130" s="265" t="s">
        <v>3296</v>
      </c>
      <c r="F130" s="266" t="s">
        <v>3297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2161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2161</v>
      </c>
      <c r="BM130" s="223" t="s">
        <v>3298</v>
      </c>
    </row>
    <row r="131" s="1" customFormat="1" ht="16.5" customHeight="1">
      <c r="B131" s="38"/>
      <c r="C131" s="211" t="s">
        <v>345</v>
      </c>
      <c r="D131" s="211" t="s">
        <v>155</v>
      </c>
      <c r="E131" s="212" t="s">
        <v>3299</v>
      </c>
      <c r="F131" s="213" t="s">
        <v>3300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3301</v>
      </c>
    </row>
    <row r="132" s="1" customFormat="1" ht="16.5" customHeight="1">
      <c r="B132" s="38"/>
      <c r="C132" s="264" t="s">
        <v>352</v>
      </c>
      <c r="D132" s="264" t="s">
        <v>323</v>
      </c>
      <c r="E132" s="265" t="s">
        <v>3302</v>
      </c>
      <c r="F132" s="266" t="s">
        <v>3303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2161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2161</v>
      </c>
      <c r="BM132" s="223" t="s">
        <v>3304</v>
      </c>
    </row>
    <row r="133" s="1" customFormat="1" ht="16.5" customHeight="1">
      <c r="B133" s="38"/>
      <c r="C133" s="211" t="s">
        <v>356</v>
      </c>
      <c r="D133" s="211" t="s">
        <v>155</v>
      </c>
      <c r="E133" s="212" t="s">
        <v>3305</v>
      </c>
      <c r="F133" s="213" t="s">
        <v>3306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3307</v>
      </c>
    </row>
    <row r="134" s="1" customFormat="1" ht="24" customHeight="1">
      <c r="B134" s="38"/>
      <c r="C134" s="264" t="s">
        <v>362</v>
      </c>
      <c r="D134" s="264" t="s">
        <v>323</v>
      </c>
      <c r="E134" s="265" t="s">
        <v>3308</v>
      </c>
      <c r="F134" s="266" t="s">
        <v>3309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2161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2161</v>
      </c>
      <c r="BM134" s="223" t="s">
        <v>3310</v>
      </c>
    </row>
    <row r="135" s="1" customFormat="1" ht="16.5" customHeight="1">
      <c r="B135" s="38"/>
      <c r="C135" s="211" t="s">
        <v>366</v>
      </c>
      <c r="D135" s="211" t="s">
        <v>155</v>
      </c>
      <c r="E135" s="212" t="s">
        <v>3311</v>
      </c>
      <c r="F135" s="213" t="s">
        <v>3312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643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3313</v>
      </c>
    </row>
    <row r="136" s="1" customFormat="1" ht="16.5" customHeight="1">
      <c r="B136" s="38"/>
      <c r="C136" s="264" t="s">
        <v>381</v>
      </c>
      <c r="D136" s="264" t="s">
        <v>323</v>
      </c>
      <c r="E136" s="265" t="s">
        <v>3314</v>
      </c>
      <c r="F136" s="266" t="s">
        <v>3315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2161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2161</v>
      </c>
      <c r="BM136" s="223" t="s">
        <v>3316</v>
      </c>
    </row>
    <row r="137" s="1" customFormat="1" ht="36" customHeight="1">
      <c r="B137" s="38"/>
      <c r="C137" s="211" t="s">
        <v>391</v>
      </c>
      <c r="D137" s="211" t="s">
        <v>155</v>
      </c>
      <c r="E137" s="212" t="s">
        <v>3317</v>
      </c>
      <c r="F137" s="213" t="s">
        <v>3318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3319</v>
      </c>
    </row>
    <row r="138" s="1" customFormat="1" ht="16.5" customHeight="1">
      <c r="B138" s="38"/>
      <c r="C138" s="264" t="s">
        <v>395</v>
      </c>
      <c r="D138" s="264" t="s">
        <v>323</v>
      </c>
      <c r="E138" s="265" t="s">
        <v>3320</v>
      </c>
      <c r="F138" s="266" t="s">
        <v>3321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1147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3322</v>
      </c>
    </row>
    <row r="139" s="1" customFormat="1" ht="36" customHeight="1">
      <c r="B139" s="38"/>
      <c r="C139" s="264" t="s">
        <v>399</v>
      </c>
      <c r="D139" s="264" t="s">
        <v>323</v>
      </c>
      <c r="E139" s="265" t="s">
        <v>3323</v>
      </c>
      <c r="F139" s="266" t="s">
        <v>3324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1147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3325</v>
      </c>
    </row>
    <row r="140" s="1" customFormat="1" ht="24" customHeight="1">
      <c r="B140" s="38"/>
      <c r="C140" s="264" t="s">
        <v>405</v>
      </c>
      <c r="D140" s="264" t="s">
        <v>323</v>
      </c>
      <c r="E140" s="265" t="s">
        <v>3326</v>
      </c>
      <c r="F140" s="266" t="s">
        <v>3327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1147</v>
      </c>
      <c r="AT140" s="223" t="s">
        <v>323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3328</v>
      </c>
    </row>
    <row r="141" s="1" customFormat="1" ht="24" customHeight="1">
      <c r="B141" s="38"/>
      <c r="C141" s="211" t="s">
        <v>410</v>
      </c>
      <c r="D141" s="211" t="s">
        <v>155</v>
      </c>
      <c r="E141" s="212" t="s">
        <v>3329</v>
      </c>
      <c r="F141" s="213" t="s">
        <v>3330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643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643</v>
      </c>
      <c r="BM141" s="223" t="s">
        <v>3331</v>
      </c>
    </row>
    <row r="142" s="1" customFormat="1" ht="16.5" customHeight="1">
      <c r="B142" s="38"/>
      <c r="C142" s="264" t="s">
        <v>415</v>
      </c>
      <c r="D142" s="264" t="s">
        <v>323</v>
      </c>
      <c r="E142" s="265" t="s">
        <v>3332</v>
      </c>
      <c r="F142" s="266" t="s">
        <v>3333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1147</v>
      </c>
      <c r="AT142" s="223" t="s">
        <v>323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643</v>
      </c>
      <c r="BM142" s="223" t="s">
        <v>3334</v>
      </c>
    </row>
    <row r="143" s="1" customFormat="1" ht="16.5" customHeight="1">
      <c r="B143" s="38"/>
      <c r="C143" s="211" t="s">
        <v>424</v>
      </c>
      <c r="D143" s="211" t="s">
        <v>155</v>
      </c>
      <c r="E143" s="212" t="s">
        <v>3335</v>
      </c>
      <c r="F143" s="213" t="s">
        <v>3336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3337</v>
      </c>
    </row>
    <row r="144" s="1" customFormat="1" ht="16.5" customHeight="1">
      <c r="B144" s="38"/>
      <c r="C144" s="264" t="s">
        <v>432</v>
      </c>
      <c r="D144" s="264" t="s">
        <v>323</v>
      </c>
      <c r="E144" s="265" t="s">
        <v>3338</v>
      </c>
      <c r="F144" s="266" t="s">
        <v>3339</v>
      </c>
      <c r="G144" s="267" t="s">
        <v>1072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1147</v>
      </c>
      <c r="AT144" s="223" t="s">
        <v>323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3340</v>
      </c>
    </row>
    <row r="145" s="1" customFormat="1" ht="16.5" customHeight="1">
      <c r="B145" s="38"/>
      <c r="C145" s="211" t="s">
        <v>444</v>
      </c>
      <c r="D145" s="211" t="s">
        <v>155</v>
      </c>
      <c r="E145" s="212" t="s">
        <v>3341</v>
      </c>
      <c r="F145" s="213" t="s">
        <v>3342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643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3343</v>
      </c>
    </row>
    <row r="146" s="1" customFormat="1" ht="16.5" customHeight="1">
      <c r="B146" s="38"/>
      <c r="C146" s="264" t="s">
        <v>454</v>
      </c>
      <c r="D146" s="264" t="s">
        <v>323</v>
      </c>
      <c r="E146" s="265" t="s">
        <v>3344</v>
      </c>
      <c r="F146" s="266" t="s">
        <v>3345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1147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3346</v>
      </c>
    </row>
    <row r="147" s="1" customFormat="1" ht="24" customHeight="1">
      <c r="B147" s="38"/>
      <c r="C147" s="211" t="s">
        <v>461</v>
      </c>
      <c r="D147" s="211" t="s">
        <v>155</v>
      </c>
      <c r="E147" s="212" t="s">
        <v>3347</v>
      </c>
      <c r="F147" s="213" t="s">
        <v>3348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643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643</v>
      </c>
      <c r="BM147" s="223" t="s">
        <v>3349</v>
      </c>
    </row>
    <row r="148" s="1" customFormat="1" ht="16.5" customHeight="1">
      <c r="B148" s="38"/>
      <c r="C148" s="264" t="s">
        <v>471</v>
      </c>
      <c r="D148" s="264" t="s">
        <v>323</v>
      </c>
      <c r="E148" s="265" t="s">
        <v>3350</v>
      </c>
      <c r="F148" s="266" t="s">
        <v>3351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1147</v>
      </c>
      <c r="AT148" s="223" t="s">
        <v>323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3352</v>
      </c>
    </row>
    <row r="149" s="1" customFormat="1" ht="24" customHeight="1">
      <c r="B149" s="38"/>
      <c r="C149" s="211" t="s">
        <v>479</v>
      </c>
      <c r="D149" s="211" t="s">
        <v>155</v>
      </c>
      <c r="E149" s="212" t="s">
        <v>3353</v>
      </c>
      <c r="F149" s="213" t="s">
        <v>3354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3355</v>
      </c>
    </row>
    <row r="150" s="1" customFormat="1" ht="24" customHeight="1">
      <c r="B150" s="38"/>
      <c r="C150" s="264" t="s">
        <v>491</v>
      </c>
      <c r="D150" s="264" t="s">
        <v>323</v>
      </c>
      <c r="E150" s="265" t="s">
        <v>3356</v>
      </c>
      <c r="F150" s="266" t="s">
        <v>3357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1147</v>
      </c>
      <c r="AT150" s="223" t="s">
        <v>323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3358</v>
      </c>
    </row>
    <row r="151" s="1" customFormat="1" ht="24" customHeight="1">
      <c r="B151" s="38"/>
      <c r="C151" s="264" t="s">
        <v>496</v>
      </c>
      <c r="D151" s="264" t="s">
        <v>323</v>
      </c>
      <c r="E151" s="265" t="s">
        <v>3359</v>
      </c>
      <c r="F151" s="266" t="s">
        <v>3360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1147</v>
      </c>
      <c r="AT151" s="223" t="s">
        <v>323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643</v>
      </c>
      <c r="BM151" s="223" t="s">
        <v>3361</v>
      </c>
    </row>
    <row r="152" s="1" customFormat="1" ht="16.5" customHeight="1">
      <c r="B152" s="38"/>
      <c r="C152" s="264" t="s">
        <v>502</v>
      </c>
      <c r="D152" s="264" t="s">
        <v>323</v>
      </c>
      <c r="E152" s="265" t="s">
        <v>3362</v>
      </c>
      <c r="F152" s="266" t="s">
        <v>3363</v>
      </c>
      <c r="G152" s="267" t="s">
        <v>3364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1147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643</v>
      </c>
      <c r="BM152" s="223" t="s">
        <v>3365</v>
      </c>
    </row>
    <row r="153" s="11" customFormat="1" ht="22.8" customHeight="1">
      <c r="B153" s="195"/>
      <c r="C153" s="196"/>
      <c r="D153" s="197" t="s">
        <v>72</v>
      </c>
      <c r="E153" s="209" t="s">
        <v>3366</v>
      </c>
      <c r="F153" s="209" t="s">
        <v>3367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508</v>
      </c>
      <c r="D154" s="211" t="s">
        <v>155</v>
      </c>
      <c r="E154" s="212" t="s">
        <v>3368</v>
      </c>
      <c r="F154" s="213" t="s">
        <v>3369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643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643</v>
      </c>
      <c r="BM154" s="223" t="s">
        <v>3370</v>
      </c>
    </row>
    <row r="155" s="1" customFormat="1" ht="36" customHeight="1">
      <c r="B155" s="38"/>
      <c r="C155" s="211" t="s">
        <v>517</v>
      </c>
      <c r="D155" s="211" t="s">
        <v>155</v>
      </c>
      <c r="E155" s="212" t="s">
        <v>3371</v>
      </c>
      <c r="F155" s="213" t="s">
        <v>3372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643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643</v>
      </c>
      <c r="BM155" s="223" t="s">
        <v>3373</v>
      </c>
    </row>
    <row r="156" s="1" customFormat="1" ht="16.5" customHeight="1">
      <c r="B156" s="38"/>
      <c r="C156" s="264" t="s">
        <v>526</v>
      </c>
      <c r="D156" s="264" t="s">
        <v>323</v>
      </c>
      <c r="E156" s="265" t="s">
        <v>3374</v>
      </c>
      <c r="F156" s="266" t="s">
        <v>3375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1147</v>
      </c>
      <c r="AT156" s="223" t="s">
        <v>323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643</v>
      </c>
      <c r="BM156" s="223" t="s">
        <v>3376</v>
      </c>
    </row>
    <row r="157" s="1" customFormat="1" ht="16.5" customHeight="1">
      <c r="B157" s="38"/>
      <c r="C157" s="264" t="s">
        <v>490</v>
      </c>
      <c r="D157" s="264" t="s">
        <v>323</v>
      </c>
      <c r="E157" s="265" t="s">
        <v>3377</v>
      </c>
      <c r="F157" s="266" t="s">
        <v>3378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1147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643</v>
      </c>
      <c r="BM157" s="223" t="s">
        <v>3379</v>
      </c>
    </row>
    <row r="158" s="1" customFormat="1" ht="16.5" customHeight="1">
      <c r="B158" s="38"/>
      <c r="C158" s="211" t="s">
        <v>537</v>
      </c>
      <c r="D158" s="211" t="s">
        <v>155</v>
      </c>
      <c r="E158" s="212" t="s">
        <v>3380</v>
      </c>
      <c r="F158" s="213" t="s">
        <v>3381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643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643</v>
      </c>
      <c r="BM158" s="223" t="s">
        <v>3382</v>
      </c>
    </row>
    <row r="159" s="1" customFormat="1" ht="24" customHeight="1">
      <c r="B159" s="38"/>
      <c r="C159" s="264" t="s">
        <v>545</v>
      </c>
      <c r="D159" s="264" t="s">
        <v>323</v>
      </c>
      <c r="E159" s="265" t="s">
        <v>3383</v>
      </c>
      <c r="F159" s="266" t="s">
        <v>3384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1147</v>
      </c>
      <c r="AT159" s="223" t="s">
        <v>323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643</v>
      </c>
      <c r="BM159" s="223" t="s">
        <v>3385</v>
      </c>
    </row>
    <row r="160" s="1" customFormat="1" ht="24" customHeight="1">
      <c r="B160" s="38"/>
      <c r="C160" s="264" t="s">
        <v>553</v>
      </c>
      <c r="D160" s="264" t="s">
        <v>323</v>
      </c>
      <c r="E160" s="265" t="s">
        <v>3386</v>
      </c>
      <c r="F160" s="266" t="s">
        <v>3387</v>
      </c>
      <c r="G160" s="267" t="s">
        <v>3364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1147</v>
      </c>
      <c r="AT160" s="223" t="s">
        <v>323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643</v>
      </c>
      <c r="BM160" s="223" t="s">
        <v>3388</v>
      </c>
    </row>
    <row r="161" s="1" customFormat="1" ht="16.5" customHeight="1">
      <c r="B161" s="38"/>
      <c r="C161" s="211" t="s">
        <v>558</v>
      </c>
      <c r="D161" s="211" t="s">
        <v>155</v>
      </c>
      <c r="E161" s="212" t="s">
        <v>3389</v>
      </c>
      <c r="F161" s="213" t="s">
        <v>3390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643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643</v>
      </c>
      <c r="BM161" s="223" t="s">
        <v>3391</v>
      </c>
    </row>
    <row r="162" s="1" customFormat="1" ht="16.5" customHeight="1">
      <c r="B162" s="38"/>
      <c r="C162" s="211" t="s">
        <v>565</v>
      </c>
      <c r="D162" s="211" t="s">
        <v>155</v>
      </c>
      <c r="E162" s="212" t="s">
        <v>3392</v>
      </c>
      <c r="F162" s="283" t="s">
        <v>3393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643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643</v>
      </c>
      <c r="BM162" s="223" t="s">
        <v>3394</v>
      </c>
    </row>
    <row r="163" s="1" customFormat="1" ht="16.5" customHeight="1">
      <c r="B163" s="38"/>
      <c r="C163" s="211" t="s">
        <v>570</v>
      </c>
      <c r="D163" s="211" t="s">
        <v>155</v>
      </c>
      <c r="E163" s="212" t="s">
        <v>3395</v>
      </c>
      <c r="F163" s="213" t="s">
        <v>3396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643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643</v>
      </c>
      <c r="BM163" s="223" t="s">
        <v>3397</v>
      </c>
    </row>
    <row r="164" s="1" customFormat="1" ht="16.5" customHeight="1">
      <c r="B164" s="38"/>
      <c r="C164" s="211" t="s">
        <v>581</v>
      </c>
      <c r="D164" s="211" t="s">
        <v>155</v>
      </c>
      <c r="E164" s="212" t="s">
        <v>3398</v>
      </c>
      <c r="F164" s="213" t="s">
        <v>3399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643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643</v>
      </c>
      <c r="BM164" s="223" t="s">
        <v>3400</v>
      </c>
    </row>
    <row r="165" s="11" customFormat="1" ht="22.8" customHeight="1">
      <c r="B165" s="195"/>
      <c r="C165" s="196"/>
      <c r="D165" s="197" t="s">
        <v>72</v>
      </c>
      <c r="E165" s="209" t="s">
        <v>2908</v>
      </c>
      <c r="F165" s="209" t="s">
        <v>2909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590</v>
      </c>
      <c r="D166" s="211" t="s">
        <v>155</v>
      </c>
      <c r="E166" s="212" t="s">
        <v>3401</v>
      </c>
      <c r="F166" s="213" t="s">
        <v>3402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643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643</v>
      </c>
      <c r="BM166" s="223" t="s">
        <v>3403</v>
      </c>
    </row>
    <row r="167" s="1" customFormat="1">
      <c r="B167" s="38"/>
      <c r="C167" s="39"/>
      <c r="D167" s="229" t="s">
        <v>180</v>
      </c>
      <c r="E167" s="39"/>
      <c r="F167" s="230" t="s">
        <v>3404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596</v>
      </c>
      <c r="D168" s="211" t="s">
        <v>155</v>
      </c>
      <c r="E168" s="212" t="s">
        <v>3405</v>
      </c>
      <c r="F168" s="213" t="s">
        <v>3406</v>
      </c>
      <c r="G168" s="214" t="s">
        <v>2949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643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643</v>
      </c>
      <c r="BM168" s="223" t="s">
        <v>3407</v>
      </c>
    </row>
    <row r="169" s="1" customFormat="1" ht="16.5" customHeight="1">
      <c r="B169" s="38"/>
      <c r="C169" s="211" t="s">
        <v>607</v>
      </c>
      <c r="D169" s="211" t="s">
        <v>155</v>
      </c>
      <c r="E169" s="212" t="s">
        <v>3408</v>
      </c>
      <c r="F169" s="213" t="s">
        <v>3409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643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643</v>
      </c>
      <c r="BM169" s="223" t="s">
        <v>3410</v>
      </c>
    </row>
    <row r="170" s="1" customFormat="1" ht="16.5" customHeight="1">
      <c r="B170" s="38"/>
      <c r="C170" s="211" t="s">
        <v>614</v>
      </c>
      <c r="D170" s="211" t="s">
        <v>155</v>
      </c>
      <c r="E170" s="212" t="s">
        <v>3411</v>
      </c>
      <c r="F170" s="213" t="s">
        <v>3412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643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643</v>
      </c>
      <c r="BM170" s="223" t="s">
        <v>3413</v>
      </c>
    </row>
    <row r="171" s="1" customFormat="1" ht="24" customHeight="1">
      <c r="B171" s="38"/>
      <c r="C171" s="211" t="s">
        <v>620</v>
      </c>
      <c r="D171" s="211" t="s">
        <v>155</v>
      </c>
      <c r="E171" s="212" t="s">
        <v>3414</v>
      </c>
      <c r="F171" s="283" t="s">
        <v>3415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3416</v>
      </c>
    </row>
    <row r="172" s="1" customFormat="1" ht="16.5" customHeight="1">
      <c r="B172" s="38"/>
      <c r="C172" s="211" t="s">
        <v>626</v>
      </c>
      <c r="D172" s="211" t="s">
        <v>155</v>
      </c>
      <c r="E172" s="212" t="s">
        <v>3417</v>
      </c>
      <c r="F172" s="213" t="s">
        <v>3418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643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643</v>
      </c>
      <c r="BM172" s="223" t="s">
        <v>3419</v>
      </c>
    </row>
    <row r="173" s="1" customFormat="1" ht="16.5" customHeight="1">
      <c r="B173" s="38"/>
      <c r="C173" s="211" t="s">
        <v>630</v>
      </c>
      <c r="D173" s="211" t="s">
        <v>155</v>
      </c>
      <c r="E173" s="212" t="s">
        <v>3420</v>
      </c>
      <c r="F173" s="213" t="s">
        <v>3421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3422</v>
      </c>
    </row>
    <row r="174" s="1" customFormat="1" ht="24" customHeight="1">
      <c r="B174" s="38"/>
      <c r="C174" s="264" t="s">
        <v>639</v>
      </c>
      <c r="D174" s="264" t="s">
        <v>323</v>
      </c>
      <c r="E174" s="265" t="s">
        <v>3423</v>
      </c>
      <c r="F174" s="266" t="s">
        <v>3424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1147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643</v>
      </c>
      <c r="BM174" s="223" t="s">
        <v>3425</v>
      </c>
    </row>
    <row r="175" s="1" customFormat="1" ht="24" customHeight="1">
      <c r="B175" s="38"/>
      <c r="C175" s="211" t="s">
        <v>643</v>
      </c>
      <c r="D175" s="211" t="s">
        <v>155</v>
      </c>
      <c r="E175" s="212" t="s">
        <v>3426</v>
      </c>
      <c r="F175" s="283" t="s">
        <v>3427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3428</v>
      </c>
    </row>
    <row r="176" s="1" customFormat="1" ht="16.5" customHeight="1">
      <c r="B176" s="38"/>
      <c r="C176" s="211" t="s">
        <v>649</v>
      </c>
      <c r="D176" s="211" t="s">
        <v>155</v>
      </c>
      <c r="E176" s="212" t="s">
        <v>3429</v>
      </c>
      <c r="F176" s="213" t="s">
        <v>3430</v>
      </c>
      <c r="G176" s="214" t="s">
        <v>1661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3431</v>
      </c>
    </row>
    <row r="177" s="1" customFormat="1" ht="24" customHeight="1">
      <c r="B177" s="38"/>
      <c r="C177" s="264" t="s">
        <v>653</v>
      </c>
      <c r="D177" s="264" t="s">
        <v>323</v>
      </c>
      <c r="E177" s="265" t="s">
        <v>3432</v>
      </c>
      <c r="F177" s="284" t="s">
        <v>3433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1147</v>
      </c>
      <c r="AT177" s="223" t="s">
        <v>323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3434</v>
      </c>
    </row>
    <row r="178" s="1" customFormat="1" ht="16.5" customHeight="1">
      <c r="B178" s="38"/>
      <c r="C178" s="264" t="s">
        <v>659</v>
      </c>
      <c r="D178" s="264" t="s">
        <v>323</v>
      </c>
      <c r="E178" s="265" t="s">
        <v>3435</v>
      </c>
      <c r="F178" s="284" t="s">
        <v>3436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1147</v>
      </c>
      <c r="AT178" s="223" t="s">
        <v>323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3437</v>
      </c>
    </row>
    <row r="179" s="1" customFormat="1" ht="16.5" customHeight="1">
      <c r="B179" s="38"/>
      <c r="C179" s="264" t="s">
        <v>1031</v>
      </c>
      <c r="D179" s="264" t="s">
        <v>323</v>
      </c>
      <c r="E179" s="265" t="s">
        <v>3438</v>
      </c>
      <c r="F179" s="266" t="s">
        <v>3439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1147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3440</v>
      </c>
    </row>
    <row r="180" s="1" customFormat="1" ht="16.5" customHeight="1">
      <c r="B180" s="38"/>
      <c r="C180" s="264" t="s">
        <v>1036</v>
      </c>
      <c r="D180" s="264" t="s">
        <v>323</v>
      </c>
      <c r="E180" s="265" t="s">
        <v>3441</v>
      </c>
      <c r="F180" s="266" t="s">
        <v>3442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1147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3443</v>
      </c>
    </row>
    <row r="181" s="1" customFormat="1" ht="16.5" customHeight="1">
      <c r="B181" s="38"/>
      <c r="C181" s="264" t="s">
        <v>1043</v>
      </c>
      <c r="D181" s="264" t="s">
        <v>323</v>
      </c>
      <c r="E181" s="265" t="s">
        <v>3444</v>
      </c>
      <c r="F181" s="266" t="s">
        <v>3445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1147</v>
      </c>
      <c r="AT181" s="223" t="s">
        <v>323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3446</v>
      </c>
    </row>
    <row r="182" s="11" customFormat="1" ht="20.88" customHeight="1">
      <c r="B182" s="195"/>
      <c r="C182" s="196"/>
      <c r="D182" s="197" t="s">
        <v>72</v>
      </c>
      <c r="E182" s="209" t="s">
        <v>3447</v>
      </c>
      <c r="F182" s="209" t="s">
        <v>3448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1054</v>
      </c>
      <c r="D183" s="211" t="s">
        <v>155</v>
      </c>
      <c r="E183" s="212" t="s">
        <v>3449</v>
      </c>
      <c r="F183" s="213" t="s">
        <v>3450</v>
      </c>
      <c r="G183" s="214" t="s">
        <v>3364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3451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3452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3453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3454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3455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1060</v>
      </c>
      <c r="D189" s="211" t="s">
        <v>155</v>
      </c>
      <c r="E189" s="212" t="s">
        <v>3456</v>
      </c>
      <c r="F189" s="213" t="s">
        <v>3457</v>
      </c>
      <c r="G189" s="214" t="s">
        <v>3364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3458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3459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3460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3461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3462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3463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1069</v>
      </c>
      <c r="D196" s="211" t="s">
        <v>155</v>
      </c>
      <c r="E196" s="212" t="s">
        <v>3464</v>
      </c>
      <c r="F196" s="213" t="s">
        <v>3465</v>
      </c>
      <c r="G196" s="214" t="s">
        <v>3364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3466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3467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3468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3469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3470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1DffbaaH8UU7S2PKBx0oDViJUMvNQmxPMpcF30cnCin8KM6gU1SUc6w9k/XnoIDwc00txUqxElZEohmww/MLHQ==" hashValue="SO0AWRi5aSXckzjOSQ7uhOuunLX37mrejXvikWdvpIyvreuHiUvP+ld+lou4TQ4NuZlgdv3ECbU5BX+IXhE1ZA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3471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3472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1370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2977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1682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2759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3473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 xml:space="preserve"> Dopravní podnik Ostrava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323</v>
      </c>
      <c r="E87" s="265" t="s">
        <v>3215</v>
      </c>
      <c r="F87" s="266" t="s">
        <v>3216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323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3474</v>
      </c>
    </row>
    <row r="88" s="1" customFormat="1" ht="16.5" customHeight="1">
      <c r="B88" s="38"/>
      <c r="C88" s="264" t="s">
        <v>83</v>
      </c>
      <c r="D88" s="264" t="s">
        <v>323</v>
      </c>
      <c r="E88" s="265" t="s">
        <v>3475</v>
      </c>
      <c r="F88" s="266" t="s">
        <v>3476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323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3477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3478</v>
      </c>
      <c r="F91" s="213" t="s">
        <v>3479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2981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3480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3481</v>
      </c>
      <c r="F92" s="213" t="s">
        <v>3482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2981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3483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3484</v>
      </c>
      <c r="F93" s="213" t="s">
        <v>3485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2981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3486</v>
      </c>
    </row>
    <row r="94" s="1" customFormat="1" ht="16.5" customHeight="1">
      <c r="B94" s="38"/>
      <c r="C94" s="264" t="s">
        <v>220</v>
      </c>
      <c r="D94" s="264" t="s">
        <v>323</v>
      </c>
      <c r="E94" s="265" t="s">
        <v>3487</v>
      </c>
      <c r="F94" s="266" t="s">
        <v>3488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2981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323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3489</v>
      </c>
    </row>
    <row r="95" s="13" customFormat="1">
      <c r="B95" s="242"/>
      <c r="C95" s="243"/>
      <c r="D95" s="229" t="s">
        <v>182</v>
      </c>
      <c r="E95" s="243"/>
      <c r="F95" s="245" t="s">
        <v>3490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1520</v>
      </c>
      <c r="F96" s="198" t="s">
        <v>1521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3027</v>
      </c>
      <c r="F97" s="209" t="s">
        <v>3028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3491</v>
      </c>
      <c r="F98" s="213" t="s">
        <v>3492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2981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3493</v>
      </c>
    </row>
    <row r="99" s="11" customFormat="1" ht="22.8" customHeight="1">
      <c r="B99" s="195"/>
      <c r="C99" s="196"/>
      <c r="D99" s="197" t="s">
        <v>72</v>
      </c>
      <c r="E99" s="209" t="s">
        <v>2519</v>
      </c>
      <c r="F99" s="209" t="s">
        <v>2520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3494</v>
      </c>
      <c r="F100" s="213" t="s">
        <v>3495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2981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3496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3497</v>
      </c>
      <c r="F101" s="213" t="s">
        <v>3498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2981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3499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3500</v>
      </c>
      <c r="F102" s="213" t="s">
        <v>3501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2981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3502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3503</v>
      </c>
      <c r="F103" s="213" t="s">
        <v>3504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2981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3505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3506</v>
      </c>
      <c r="F104" s="213" t="s">
        <v>3507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2981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3508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3509</v>
      </c>
      <c r="F105" s="213" t="s">
        <v>3510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2981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3511</v>
      </c>
    </row>
    <row r="106" s="11" customFormat="1" ht="25.92" customHeight="1">
      <c r="B106" s="195"/>
      <c r="C106" s="196"/>
      <c r="D106" s="197" t="s">
        <v>72</v>
      </c>
      <c r="E106" s="198" t="s">
        <v>323</v>
      </c>
      <c r="F106" s="198" t="s">
        <v>2780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3512</v>
      </c>
      <c r="F107" s="209" t="s">
        <v>3513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3514</v>
      </c>
      <c r="F108" s="213" t="s">
        <v>3515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2981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643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643</v>
      </c>
      <c r="BM108" s="223" t="s">
        <v>3516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3517</v>
      </c>
      <c r="F109" s="213" t="s">
        <v>3518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2981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3519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3520</v>
      </c>
      <c r="F110" s="213" t="s">
        <v>3521</v>
      </c>
      <c r="G110" s="214" t="s">
        <v>2949</v>
      </c>
      <c r="H110" s="215">
        <v>1</v>
      </c>
      <c r="I110" s="216"/>
      <c r="J110" s="217">
        <f>ROUND(I110*H110,2)</f>
        <v>0</v>
      </c>
      <c r="K110" s="213" t="s">
        <v>2981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643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643</v>
      </c>
      <c r="BM110" s="223" t="s">
        <v>3522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3523</v>
      </c>
      <c r="F111" s="266" t="s">
        <v>3524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2981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2161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2161</v>
      </c>
      <c r="BM111" s="223" t="s">
        <v>3525</v>
      </c>
    </row>
    <row r="112" s="1" customFormat="1" ht="16.5" customHeight="1">
      <c r="B112" s="38"/>
      <c r="C112" s="264" t="s">
        <v>294</v>
      </c>
      <c r="D112" s="264" t="s">
        <v>323</v>
      </c>
      <c r="E112" s="265" t="s">
        <v>3526</v>
      </c>
      <c r="F112" s="266" t="s">
        <v>3527</v>
      </c>
      <c r="G112" s="267" t="s">
        <v>3528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2161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2161</v>
      </c>
      <c r="BM112" s="223" t="s">
        <v>3529</v>
      </c>
    </row>
    <row r="113" s="1" customFormat="1">
      <c r="B113" s="38"/>
      <c r="C113" s="39"/>
      <c r="D113" s="229" t="s">
        <v>1400</v>
      </c>
      <c r="E113" s="39"/>
      <c r="F113" s="230" t="s">
        <v>3530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1400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323</v>
      </c>
      <c r="E114" s="265" t="s">
        <v>3531</v>
      </c>
      <c r="F114" s="266" t="s">
        <v>3532</v>
      </c>
      <c r="G114" s="267" t="s">
        <v>3528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2161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2161</v>
      </c>
      <c r="BM114" s="223" t="s">
        <v>3533</v>
      </c>
    </row>
    <row r="115" s="1" customFormat="1" ht="24" customHeight="1">
      <c r="B115" s="38"/>
      <c r="C115" s="211" t="s">
        <v>322</v>
      </c>
      <c r="D115" s="211" t="s">
        <v>155</v>
      </c>
      <c r="E115" s="212" t="s">
        <v>3534</v>
      </c>
      <c r="F115" s="213" t="s">
        <v>3535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2981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3536</v>
      </c>
    </row>
    <row r="116" s="1" customFormat="1" ht="16.5" customHeight="1">
      <c r="B116" s="38"/>
      <c r="C116" s="264" t="s">
        <v>7</v>
      </c>
      <c r="D116" s="264" t="s">
        <v>323</v>
      </c>
      <c r="E116" s="265" t="s">
        <v>3537</v>
      </c>
      <c r="F116" s="266" t="s">
        <v>3538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1147</v>
      </c>
      <c r="AT116" s="223" t="s">
        <v>323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643</v>
      </c>
      <c r="BM116" s="223" t="s">
        <v>3539</v>
      </c>
    </row>
    <row r="117" s="1" customFormat="1" ht="16.5" customHeight="1">
      <c r="B117" s="38"/>
      <c r="C117" s="264" t="s">
        <v>341</v>
      </c>
      <c r="D117" s="264" t="s">
        <v>323</v>
      </c>
      <c r="E117" s="265" t="s">
        <v>3540</v>
      </c>
      <c r="F117" s="266" t="s">
        <v>3541</v>
      </c>
      <c r="G117" s="267" t="s">
        <v>323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1147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3542</v>
      </c>
    </row>
    <row r="118" s="1" customFormat="1">
      <c r="B118" s="38"/>
      <c r="C118" s="39"/>
      <c r="D118" s="229" t="s">
        <v>1400</v>
      </c>
      <c r="E118" s="39"/>
      <c r="F118" s="230" t="s">
        <v>3543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1400</v>
      </c>
      <c r="AU118" s="17" t="s">
        <v>83</v>
      </c>
    </row>
    <row r="119" s="1" customFormat="1" ht="16.5" customHeight="1">
      <c r="B119" s="38"/>
      <c r="C119" s="211" t="s">
        <v>345</v>
      </c>
      <c r="D119" s="211" t="s">
        <v>155</v>
      </c>
      <c r="E119" s="212" t="s">
        <v>3544</v>
      </c>
      <c r="F119" s="213" t="s">
        <v>3545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2981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3546</v>
      </c>
    </row>
    <row r="120" s="1" customFormat="1" ht="24" customHeight="1">
      <c r="B120" s="38"/>
      <c r="C120" s="211" t="s">
        <v>352</v>
      </c>
      <c r="D120" s="211" t="s">
        <v>155</v>
      </c>
      <c r="E120" s="212" t="s">
        <v>3547</v>
      </c>
      <c r="F120" s="213" t="s">
        <v>3548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2981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643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3549</v>
      </c>
    </row>
    <row r="121" s="1" customFormat="1" ht="24" customHeight="1">
      <c r="B121" s="38"/>
      <c r="C121" s="264" t="s">
        <v>356</v>
      </c>
      <c r="D121" s="264" t="s">
        <v>323</v>
      </c>
      <c r="E121" s="265" t="s">
        <v>3550</v>
      </c>
      <c r="F121" s="266" t="s">
        <v>3551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2161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2161</v>
      </c>
      <c r="BM121" s="223" t="s">
        <v>3552</v>
      </c>
    </row>
    <row r="122" s="1" customFormat="1">
      <c r="B122" s="38"/>
      <c r="C122" s="39"/>
      <c r="D122" s="229" t="s">
        <v>1400</v>
      </c>
      <c r="E122" s="39"/>
      <c r="F122" s="230" t="s">
        <v>3553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1400</v>
      </c>
      <c r="AU122" s="17" t="s">
        <v>83</v>
      </c>
    </row>
    <row r="123" s="1" customFormat="1" ht="24" customHeight="1">
      <c r="B123" s="38"/>
      <c r="C123" s="264" t="s">
        <v>362</v>
      </c>
      <c r="D123" s="264" t="s">
        <v>323</v>
      </c>
      <c r="E123" s="265" t="s">
        <v>3065</v>
      </c>
      <c r="F123" s="266" t="s">
        <v>3066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2981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2161</v>
      </c>
      <c r="AT123" s="223" t="s">
        <v>323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2161</v>
      </c>
      <c r="BM123" s="223" t="s">
        <v>3554</v>
      </c>
    </row>
    <row r="124" s="1" customFormat="1" ht="24" customHeight="1">
      <c r="B124" s="38"/>
      <c r="C124" s="211" t="s">
        <v>366</v>
      </c>
      <c r="D124" s="211" t="s">
        <v>155</v>
      </c>
      <c r="E124" s="212" t="s">
        <v>3555</v>
      </c>
      <c r="F124" s="213" t="s">
        <v>3556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2981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3557</v>
      </c>
    </row>
    <row r="125" s="1" customFormat="1" ht="24" customHeight="1">
      <c r="B125" s="38"/>
      <c r="C125" s="211" t="s">
        <v>381</v>
      </c>
      <c r="D125" s="211" t="s">
        <v>155</v>
      </c>
      <c r="E125" s="212" t="s">
        <v>3558</v>
      </c>
      <c r="F125" s="213" t="s">
        <v>3559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2981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3560</v>
      </c>
    </row>
    <row r="126" s="1" customFormat="1" ht="16.5" customHeight="1">
      <c r="B126" s="38"/>
      <c r="C126" s="211" t="s">
        <v>391</v>
      </c>
      <c r="D126" s="211" t="s">
        <v>155</v>
      </c>
      <c r="E126" s="212" t="s">
        <v>3561</v>
      </c>
      <c r="F126" s="213" t="s">
        <v>3562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2981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3563</v>
      </c>
    </row>
    <row r="127" s="1" customFormat="1" ht="16.5" customHeight="1">
      <c r="B127" s="38"/>
      <c r="C127" s="264" t="s">
        <v>395</v>
      </c>
      <c r="D127" s="264" t="s">
        <v>323</v>
      </c>
      <c r="E127" s="265" t="s">
        <v>3564</v>
      </c>
      <c r="F127" s="266" t="s">
        <v>3565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3566</v>
      </c>
    </row>
    <row r="128" s="1" customFormat="1" ht="16.5" customHeight="1">
      <c r="B128" s="38"/>
      <c r="C128" s="264" t="s">
        <v>399</v>
      </c>
      <c r="D128" s="264" t="s">
        <v>323</v>
      </c>
      <c r="E128" s="265" t="s">
        <v>3567</v>
      </c>
      <c r="F128" s="266" t="s">
        <v>3568</v>
      </c>
      <c r="G128" s="267" t="s">
        <v>323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1147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643</v>
      </c>
      <c r="BM128" s="223" t="s">
        <v>3569</v>
      </c>
    </row>
    <row r="129" s="1" customFormat="1">
      <c r="B129" s="38"/>
      <c r="C129" s="39"/>
      <c r="D129" s="229" t="s">
        <v>1400</v>
      </c>
      <c r="E129" s="39"/>
      <c r="F129" s="230" t="s">
        <v>3570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1400</v>
      </c>
      <c r="AU129" s="17" t="s">
        <v>83</v>
      </c>
    </row>
    <row r="130" s="1" customFormat="1" ht="16.5" customHeight="1">
      <c r="B130" s="38"/>
      <c r="C130" s="264" t="s">
        <v>405</v>
      </c>
      <c r="D130" s="264" t="s">
        <v>323</v>
      </c>
      <c r="E130" s="265" t="s">
        <v>3571</v>
      </c>
      <c r="F130" s="266" t="s">
        <v>3572</v>
      </c>
      <c r="G130" s="267" t="s">
        <v>323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3573</v>
      </c>
    </row>
    <row r="131" s="1" customFormat="1" ht="16.5" customHeight="1">
      <c r="B131" s="38"/>
      <c r="C131" s="264" t="s">
        <v>410</v>
      </c>
      <c r="D131" s="264" t="s">
        <v>323</v>
      </c>
      <c r="E131" s="265" t="s">
        <v>3574</v>
      </c>
      <c r="F131" s="266" t="s">
        <v>3575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1147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3576</v>
      </c>
    </row>
    <row r="132" s="1" customFormat="1" ht="24" customHeight="1">
      <c r="B132" s="38"/>
      <c r="C132" s="211" t="s">
        <v>415</v>
      </c>
      <c r="D132" s="211" t="s">
        <v>155</v>
      </c>
      <c r="E132" s="212" t="s">
        <v>3577</v>
      </c>
      <c r="F132" s="213" t="s">
        <v>3578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2981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643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3579</v>
      </c>
    </row>
    <row r="133" s="1" customFormat="1" ht="16.5" customHeight="1">
      <c r="B133" s="38"/>
      <c r="C133" s="264" t="s">
        <v>424</v>
      </c>
      <c r="D133" s="264" t="s">
        <v>323</v>
      </c>
      <c r="E133" s="265" t="s">
        <v>3580</v>
      </c>
      <c r="F133" s="266" t="s">
        <v>3581</v>
      </c>
      <c r="G133" s="267" t="s">
        <v>1540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1147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3582</v>
      </c>
    </row>
    <row r="134" s="1" customFormat="1" ht="16.5" customHeight="1">
      <c r="B134" s="38"/>
      <c r="C134" s="264" t="s">
        <v>432</v>
      </c>
      <c r="D134" s="264" t="s">
        <v>323</v>
      </c>
      <c r="E134" s="265" t="s">
        <v>3583</v>
      </c>
      <c r="F134" s="266" t="s">
        <v>3584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1147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643</v>
      </c>
      <c r="BM134" s="223" t="s">
        <v>3585</v>
      </c>
    </row>
    <row r="135" s="1" customFormat="1" ht="16.5" customHeight="1">
      <c r="B135" s="38"/>
      <c r="C135" s="264" t="s">
        <v>444</v>
      </c>
      <c r="D135" s="264" t="s">
        <v>323</v>
      </c>
      <c r="E135" s="265" t="s">
        <v>3586</v>
      </c>
      <c r="F135" s="266" t="s">
        <v>3587</v>
      </c>
      <c r="G135" s="267" t="s">
        <v>1540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1147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3588</v>
      </c>
    </row>
    <row r="136" s="1" customFormat="1" ht="48" customHeight="1">
      <c r="B136" s="38"/>
      <c r="C136" s="211" t="s">
        <v>454</v>
      </c>
      <c r="D136" s="211" t="s">
        <v>155</v>
      </c>
      <c r="E136" s="212" t="s">
        <v>3589</v>
      </c>
      <c r="F136" s="213" t="s">
        <v>3590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2981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3591</v>
      </c>
    </row>
    <row r="137" s="1" customFormat="1" ht="16.5" customHeight="1">
      <c r="B137" s="38"/>
      <c r="C137" s="211" t="s">
        <v>461</v>
      </c>
      <c r="D137" s="211" t="s">
        <v>155</v>
      </c>
      <c r="E137" s="212" t="s">
        <v>3592</v>
      </c>
      <c r="F137" s="213" t="s">
        <v>3593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3594</v>
      </c>
    </row>
    <row r="138" s="1" customFormat="1" ht="16.5" customHeight="1">
      <c r="B138" s="38"/>
      <c r="C138" s="211" t="s">
        <v>471</v>
      </c>
      <c r="D138" s="211" t="s">
        <v>155</v>
      </c>
      <c r="E138" s="212" t="s">
        <v>3595</v>
      </c>
      <c r="F138" s="213" t="s">
        <v>3593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3596</v>
      </c>
    </row>
    <row r="139" s="1" customFormat="1" ht="24" customHeight="1">
      <c r="B139" s="38"/>
      <c r="C139" s="211" t="s">
        <v>479</v>
      </c>
      <c r="D139" s="211" t="s">
        <v>155</v>
      </c>
      <c r="E139" s="212" t="s">
        <v>3597</v>
      </c>
      <c r="F139" s="213" t="s">
        <v>3598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643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3599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fPbnODcs4IDeE3PDTFdXf9l7T53EBl3B8cRtvXaa7sZdE1NIL8O5eaKewyAq73f4qT5KY5Ue1tH9BQXh14gHrg==" hashValue="UscEuZp0C5ws0o0+mGkWPDWgLaE//0pqp8yIUFCIy/tNU13Hzow+mQOygz2BAkG1wSFDMiXgB2tI40rWNyiYNA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3600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3601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1682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2759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3473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2761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2519</v>
      </c>
      <c r="F88" s="209" t="s">
        <v>2520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323</v>
      </c>
      <c r="E89" s="265" t="s">
        <v>3475</v>
      </c>
      <c r="F89" s="266" t="s">
        <v>3476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323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3602</v>
      </c>
    </row>
    <row r="90" s="1" customFormat="1" ht="16.5" customHeight="1">
      <c r="B90" s="38"/>
      <c r="C90" s="211" t="s">
        <v>83</v>
      </c>
      <c r="D90" s="211" t="s">
        <v>155</v>
      </c>
      <c r="E90" s="212" t="s">
        <v>3603</v>
      </c>
      <c r="F90" s="213" t="s">
        <v>3604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3605</v>
      </c>
    </row>
    <row r="91" s="1" customFormat="1" ht="16.5" customHeight="1">
      <c r="B91" s="38"/>
      <c r="C91" s="264" t="s">
        <v>196</v>
      </c>
      <c r="D91" s="264" t="s">
        <v>323</v>
      </c>
      <c r="E91" s="265" t="s">
        <v>3606</v>
      </c>
      <c r="F91" s="266" t="s">
        <v>3607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405</v>
      </c>
      <c r="AT91" s="223" t="s">
        <v>323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3608</v>
      </c>
    </row>
    <row r="92" s="11" customFormat="1" ht="25.92" customHeight="1">
      <c r="B92" s="195"/>
      <c r="C92" s="196"/>
      <c r="D92" s="197" t="s">
        <v>72</v>
      </c>
      <c r="E92" s="198" t="s">
        <v>323</v>
      </c>
      <c r="F92" s="198" t="s">
        <v>2780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323</v>
      </c>
      <c r="E93" s="265" t="s">
        <v>3609</v>
      </c>
      <c r="F93" s="266" t="s">
        <v>3584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1147</v>
      </c>
      <c r="AT93" s="223" t="s">
        <v>323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643</v>
      </c>
      <c r="BM93" s="223" t="s">
        <v>3610</v>
      </c>
    </row>
    <row r="94" s="11" customFormat="1" ht="22.8" customHeight="1">
      <c r="B94" s="195"/>
      <c r="C94" s="196"/>
      <c r="D94" s="197" t="s">
        <v>72</v>
      </c>
      <c r="E94" s="209" t="s">
        <v>3512</v>
      </c>
      <c r="F94" s="209" t="s">
        <v>3513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3514</v>
      </c>
      <c r="F95" s="213" t="s">
        <v>3515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2981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643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643</v>
      </c>
      <c r="BM95" s="223" t="s">
        <v>3611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3517</v>
      </c>
      <c r="F96" s="213" t="s">
        <v>3518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2981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643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643</v>
      </c>
      <c r="BM96" s="223" t="s">
        <v>3612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3520</v>
      </c>
      <c r="F97" s="213" t="s">
        <v>3521</v>
      </c>
      <c r="G97" s="214" t="s">
        <v>2949</v>
      </c>
      <c r="H97" s="215">
        <v>1</v>
      </c>
      <c r="I97" s="216"/>
      <c r="J97" s="217">
        <f>ROUND(I97*H97,2)</f>
        <v>0</v>
      </c>
      <c r="K97" s="213" t="s">
        <v>2981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643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643</v>
      </c>
      <c r="BM97" s="223" t="s">
        <v>3613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3534</v>
      </c>
      <c r="F98" s="213" t="s">
        <v>3535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2981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3614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3544</v>
      </c>
      <c r="F99" s="213" t="s">
        <v>3545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2981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643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643</v>
      </c>
      <c r="BM99" s="223" t="s">
        <v>3615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3555</v>
      </c>
      <c r="F100" s="213" t="s">
        <v>3556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2981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3616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3617</v>
      </c>
      <c r="F101" s="213" t="s">
        <v>3618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2981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643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643</v>
      </c>
      <c r="BM101" s="223" t="s">
        <v>3619</v>
      </c>
    </row>
    <row r="102" s="1" customFormat="1" ht="16.5" customHeight="1">
      <c r="B102" s="38"/>
      <c r="C102" s="264" t="s">
        <v>264</v>
      </c>
      <c r="D102" s="264" t="s">
        <v>323</v>
      </c>
      <c r="E102" s="265" t="s">
        <v>3583</v>
      </c>
      <c r="F102" s="266" t="s">
        <v>3620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1147</v>
      </c>
      <c r="AT102" s="223" t="s">
        <v>323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3621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3558</v>
      </c>
      <c r="F103" s="213" t="s">
        <v>3559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2981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643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643</v>
      </c>
      <c r="BM103" s="223" t="s">
        <v>3622</v>
      </c>
    </row>
    <row r="104" s="1" customFormat="1" ht="16.5" customHeight="1">
      <c r="B104" s="38"/>
      <c r="C104" s="264" t="s">
        <v>274</v>
      </c>
      <c r="D104" s="264" t="s">
        <v>323</v>
      </c>
      <c r="E104" s="265" t="s">
        <v>3567</v>
      </c>
      <c r="F104" s="266" t="s">
        <v>3568</v>
      </c>
      <c r="G104" s="267" t="s">
        <v>323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1147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3623</v>
      </c>
    </row>
    <row r="105" s="1" customFormat="1">
      <c r="B105" s="38"/>
      <c r="C105" s="39"/>
      <c r="D105" s="229" t="s">
        <v>1400</v>
      </c>
      <c r="E105" s="39"/>
      <c r="F105" s="230" t="s">
        <v>3570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1400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3577</v>
      </c>
      <c r="F106" s="213" t="s">
        <v>3578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2981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643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643</v>
      </c>
      <c r="BM106" s="223" t="s">
        <v>3624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3625</v>
      </c>
      <c r="F107" s="213" t="s">
        <v>3626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2981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3627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3500</v>
      </c>
      <c r="F108" s="213" t="s">
        <v>3501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2981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3628</v>
      </c>
    </row>
    <row r="109" s="1" customFormat="1" ht="16.5" customHeight="1">
      <c r="B109" s="38"/>
      <c r="C109" s="264" t="s">
        <v>294</v>
      </c>
      <c r="D109" s="264" t="s">
        <v>323</v>
      </c>
      <c r="E109" s="265" t="s">
        <v>3629</v>
      </c>
      <c r="F109" s="266" t="s">
        <v>3630</v>
      </c>
      <c r="G109" s="267" t="s">
        <v>1540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405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3631</v>
      </c>
    </row>
    <row r="110" s="1" customFormat="1" ht="16.5" customHeight="1">
      <c r="B110" s="38"/>
      <c r="C110" s="264" t="s">
        <v>307</v>
      </c>
      <c r="D110" s="264" t="s">
        <v>323</v>
      </c>
      <c r="E110" s="265" t="s">
        <v>3564</v>
      </c>
      <c r="F110" s="266" t="s">
        <v>3565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405</v>
      </c>
      <c r="AT110" s="223" t="s">
        <v>323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3632</v>
      </c>
    </row>
    <row r="111" s="1" customFormat="1" ht="16.5" customHeight="1">
      <c r="B111" s="38"/>
      <c r="C111" s="264" t="s">
        <v>322</v>
      </c>
      <c r="D111" s="264" t="s">
        <v>323</v>
      </c>
      <c r="E111" s="265" t="s">
        <v>3633</v>
      </c>
      <c r="F111" s="266" t="s">
        <v>3634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3635</v>
      </c>
    </row>
    <row r="112" s="1" customFormat="1" ht="16.5" customHeight="1">
      <c r="B112" s="38"/>
      <c r="C112" s="264" t="s">
        <v>7</v>
      </c>
      <c r="D112" s="264" t="s">
        <v>323</v>
      </c>
      <c r="E112" s="265" t="s">
        <v>3540</v>
      </c>
      <c r="F112" s="266" t="s">
        <v>3541</v>
      </c>
      <c r="G112" s="267" t="s">
        <v>323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1147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643</v>
      </c>
      <c r="BM112" s="223" t="s">
        <v>3636</v>
      </c>
    </row>
    <row r="113" s="1" customFormat="1">
      <c r="B113" s="38"/>
      <c r="C113" s="39"/>
      <c r="D113" s="229" t="s">
        <v>1400</v>
      </c>
      <c r="E113" s="39"/>
      <c r="F113" s="230" t="s">
        <v>3543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1400</v>
      </c>
      <c r="AU113" s="17" t="s">
        <v>83</v>
      </c>
    </row>
    <row r="114" s="1" customFormat="1" ht="16.5" customHeight="1">
      <c r="B114" s="38"/>
      <c r="C114" s="264" t="s">
        <v>341</v>
      </c>
      <c r="D114" s="264" t="s">
        <v>323</v>
      </c>
      <c r="E114" s="265" t="s">
        <v>3586</v>
      </c>
      <c r="F114" s="266" t="s">
        <v>3637</v>
      </c>
      <c r="G114" s="267" t="s">
        <v>1540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1147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643</v>
      </c>
      <c r="BM114" s="223" t="s">
        <v>3638</v>
      </c>
    </row>
    <row r="115" s="1" customFormat="1" ht="16.5" customHeight="1">
      <c r="B115" s="38"/>
      <c r="C115" s="264" t="s">
        <v>345</v>
      </c>
      <c r="D115" s="264" t="s">
        <v>323</v>
      </c>
      <c r="E115" s="265" t="s">
        <v>3639</v>
      </c>
      <c r="F115" s="266" t="s">
        <v>3640</v>
      </c>
      <c r="G115" s="267" t="s">
        <v>1540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1147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3641</v>
      </c>
    </row>
    <row r="116" s="1" customFormat="1" ht="16.5" customHeight="1">
      <c r="B116" s="38"/>
      <c r="C116" s="211" t="s">
        <v>352</v>
      </c>
      <c r="D116" s="211" t="s">
        <v>155</v>
      </c>
      <c r="E116" s="212" t="s">
        <v>3642</v>
      </c>
      <c r="F116" s="213" t="s">
        <v>3643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3644</v>
      </c>
    </row>
    <row r="117" s="11" customFormat="1" ht="22.8" customHeight="1">
      <c r="B117" s="195"/>
      <c r="C117" s="196"/>
      <c r="D117" s="197" t="s">
        <v>72</v>
      </c>
      <c r="E117" s="209" t="s">
        <v>2908</v>
      </c>
      <c r="F117" s="209" t="s">
        <v>2909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356</v>
      </c>
      <c r="D118" s="211" t="s">
        <v>155</v>
      </c>
      <c r="E118" s="212" t="s">
        <v>3645</v>
      </c>
      <c r="F118" s="213" t="s">
        <v>3646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643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3647</v>
      </c>
    </row>
    <row r="119" s="1" customFormat="1" ht="16.5" customHeight="1">
      <c r="B119" s="38"/>
      <c r="C119" s="264" t="s">
        <v>362</v>
      </c>
      <c r="D119" s="264" t="s">
        <v>323</v>
      </c>
      <c r="E119" s="265" t="s">
        <v>3648</v>
      </c>
      <c r="F119" s="266" t="s">
        <v>3649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1147</v>
      </c>
      <c r="AT119" s="223" t="s">
        <v>323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3650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qqmIcWMBuSVf3rR65LEbD4iZW1V3HTVnZuO7tdt4QxCm2mjOj2V+p2kn8hUv4Q0dhJ4Ig9PFgtmsluwIsIwkew==" hashValue="vNMSLjy5DSxjdIYCK9Tro0FxEj5cQBCCTpeBDfNiwG9Iv/McFX/QkXA28CPlQElh8DoDboiweO+wQNhhnG3Mow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3651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3652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3653</v>
      </c>
      <c r="F13" s="286" t="s">
        <v>3654</v>
      </c>
      <c r="I13" s="287" t="s">
        <v>3655</v>
      </c>
      <c r="J13" s="286" t="s">
        <v>3656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3657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3658</v>
      </c>
      <c r="I21" s="138" t="s">
        <v>29</v>
      </c>
      <c r="J21" s="137" t="s">
        <v>3659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3660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2976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2759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2760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3661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2761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3662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3663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3664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542</v>
      </c>
      <c r="F91" s="198" t="s">
        <v>543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3665</v>
      </c>
      <c r="F93" s="213" t="s">
        <v>3666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2981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3667</v>
      </c>
    </row>
    <row r="94" s="1" customFormat="1">
      <c r="B94" s="38"/>
      <c r="C94" s="39"/>
      <c r="D94" s="229" t="s">
        <v>180</v>
      </c>
      <c r="E94" s="39"/>
      <c r="F94" s="230" t="s">
        <v>3668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3669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3670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3671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3672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3673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3674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3675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3676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2981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3677</v>
      </c>
    </row>
    <row r="105" s="1" customFormat="1">
      <c r="B105" s="38"/>
      <c r="C105" s="39"/>
      <c r="D105" s="229" t="s">
        <v>180</v>
      </c>
      <c r="E105" s="39"/>
      <c r="F105" s="230" t="s">
        <v>3678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3669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3670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3679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3680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3681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3682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3683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3684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495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605</v>
      </c>
      <c r="F116" s="209" t="s">
        <v>606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837</v>
      </c>
      <c r="F117" s="213" t="s">
        <v>838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2981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3685</v>
      </c>
    </row>
    <row r="118" s="1" customFormat="1">
      <c r="B118" s="38"/>
      <c r="C118" s="39"/>
      <c r="D118" s="229" t="s">
        <v>180</v>
      </c>
      <c r="E118" s="39"/>
      <c r="F118" s="230" t="s">
        <v>840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3669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3670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3686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3687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851</v>
      </c>
      <c r="F123" s="213" t="s">
        <v>852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2981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3688</v>
      </c>
    </row>
    <row r="124" s="1" customFormat="1">
      <c r="B124" s="38"/>
      <c r="C124" s="39"/>
      <c r="D124" s="229" t="s">
        <v>180</v>
      </c>
      <c r="E124" s="39"/>
      <c r="F124" s="230" t="s">
        <v>840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3669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3670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3689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3690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3691</v>
      </c>
      <c r="F129" s="213" t="s">
        <v>3692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2981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3693</v>
      </c>
    </row>
    <row r="130" s="1" customFormat="1">
      <c r="B130" s="38"/>
      <c r="C130" s="39"/>
      <c r="D130" s="229" t="s">
        <v>180</v>
      </c>
      <c r="E130" s="39"/>
      <c r="F130" s="230" t="s">
        <v>3694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3669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3670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3686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3687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855</v>
      </c>
      <c r="F135" s="213" t="s">
        <v>3695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2981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3696</v>
      </c>
    </row>
    <row r="136" s="1" customFormat="1">
      <c r="B136" s="38"/>
      <c r="C136" s="39"/>
      <c r="D136" s="229" t="s">
        <v>180</v>
      </c>
      <c r="E136" s="39"/>
      <c r="F136" s="230" t="s">
        <v>832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3669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3670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3697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3687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323</v>
      </c>
      <c r="F141" s="198" t="s">
        <v>2780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2781</v>
      </c>
      <c r="F142" s="209" t="s">
        <v>2782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3698</v>
      </c>
      <c r="F143" s="213" t="s">
        <v>3699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2981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3700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3701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323</v>
      </c>
      <c r="E146" s="265" t="s">
        <v>3702</v>
      </c>
      <c r="F146" s="266" t="s">
        <v>3703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2981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3704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3701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3705</v>
      </c>
      <c r="F149" s="213" t="s">
        <v>3706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2981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3707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3670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3701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3708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3709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323</v>
      </c>
      <c r="E154" s="265" t="s">
        <v>3710</v>
      </c>
      <c r="F154" s="266" t="s">
        <v>3711</v>
      </c>
      <c r="G154" s="267" t="s">
        <v>1072</v>
      </c>
      <c r="H154" s="268">
        <v>14</v>
      </c>
      <c r="I154" s="269"/>
      <c r="J154" s="270">
        <f>ROUND(I154*H154,2)</f>
        <v>0</v>
      </c>
      <c r="K154" s="266" t="s">
        <v>2981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3712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3670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3701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3708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3713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3714</v>
      </c>
      <c r="F159" s="213" t="s">
        <v>3715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2981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3716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3701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3717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3718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323</v>
      </c>
      <c r="E163" s="265" t="s">
        <v>3719</v>
      </c>
      <c r="F163" s="266" t="s">
        <v>3720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2981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3721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3701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3717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3718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3722</v>
      </c>
      <c r="F167" s="213" t="s">
        <v>3715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2981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3723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3670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3724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3725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323</v>
      </c>
      <c r="E171" s="265" t="s">
        <v>3726</v>
      </c>
      <c r="F171" s="266" t="s">
        <v>3727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3728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323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3729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3670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3730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3731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3732</v>
      </c>
      <c r="F175" s="213" t="s">
        <v>3733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2981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3734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3701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3735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3736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323</v>
      </c>
      <c r="E179" s="265" t="s">
        <v>3737</v>
      </c>
      <c r="F179" s="266" t="s">
        <v>3738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2981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3739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3701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3735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3736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3740</v>
      </c>
      <c r="F183" s="213" t="s">
        <v>3741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2981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3742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3670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3701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3743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3744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323</v>
      </c>
      <c r="E188" s="265" t="s">
        <v>3745</v>
      </c>
      <c r="F188" s="266" t="s">
        <v>3746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2981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323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3747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3670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3701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3748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3749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3750</v>
      </c>
      <c r="F193" s="213" t="s">
        <v>3751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2981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3752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3753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3754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1602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3755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3756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3757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3758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3759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1602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3760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3756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322</v>
      </c>
      <c r="D206" s="264" t="s">
        <v>323</v>
      </c>
      <c r="E206" s="265" t="s">
        <v>3761</v>
      </c>
      <c r="F206" s="266" t="s">
        <v>3762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3728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3763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3753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3764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3754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3765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3755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3766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3757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3767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3759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3765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3760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3766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3768</v>
      </c>
      <c r="F220" s="213" t="s">
        <v>3769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2981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3770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3753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3754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3756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3771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3756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3755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3756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3757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1602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3759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3756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341</v>
      </c>
      <c r="D233" s="264" t="s">
        <v>323</v>
      </c>
      <c r="E233" s="265" t="s">
        <v>3772</v>
      </c>
      <c r="F233" s="266" t="s">
        <v>3773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3728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323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3774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3753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3764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3754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3766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3771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3766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3755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3766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3757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3765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3759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3766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345</v>
      </c>
      <c r="D247" s="211" t="s">
        <v>155</v>
      </c>
      <c r="E247" s="212" t="s">
        <v>3768</v>
      </c>
      <c r="F247" s="213" t="s">
        <v>3769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2981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3775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3776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3777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471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352</v>
      </c>
      <c r="D251" s="264" t="s">
        <v>323</v>
      </c>
      <c r="E251" s="265" t="s">
        <v>3778</v>
      </c>
      <c r="F251" s="266" t="s">
        <v>3779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3728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3780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3776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3781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3782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356</v>
      </c>
      <c r="D255" s="211" t="s">
        <v>155</v>
      </c>
      <c r="E255" s="212" t="s">
        <v>3783</v>
      </c>
      <c r="F255" s="213" t="s">
        <v>3784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2981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3785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3670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3786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471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362</v>
      </c>
      <c r="D259" s="211" t="s">
        <v>155</v>
      </c>
      <c r="E259" s="212" t="s">
        <v>3787</v>
      </c>
      <c r="F259" s="213" t="s">
        <v>3788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2981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3789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3670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3790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3791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366</v>
      </c>
      <c r="D263" s="211" t="s">
        <v>155</v>
      </c>
      <c r="E263" s="212" t="s">
        <v>3792</v>
      </c>
      <c r="F263" s="213" t="s">
        <v>3793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2981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3794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3776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3795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1213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381</v>
      </c>
      <c r="D267" s="264" t="s">
        <v>323</v>
      </c>
      <c r="E267" s="265" t="s">
        <v>3796</v>
      </c>
      <c r="F267" s="266" t="s">
        <v>3797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3728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3798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3776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3799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3800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391</v>
      </c>
      <c r="D271" s="211" t="s">
        <v>155</v>
      </c>
      <c r="E271" s="212" t="s">
        <v>3801</v>
      </c>
      <c r="F271" s="213" t="s">
        <v>3802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2981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3803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3776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3804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3805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395</v>
      </c>
      <c r="D275" s="264" t="s">
        <v>323</v>
      </c>
      <c r="E275" s="265" t="s">
        <v>3806</v>
      </c>
      <c r="F275" s="266" t="s">
        <v>3807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3728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323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3808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3776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3809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3810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3512</v>
      </c>
      <c r="F279" s="209" t="s">
        <v>3811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399</v>
      </c>
      <c r="D280" s="211" t="s">
        <v>155</v>
      </c>
      <c r="E280" s="212" t="s">
        <v>3812</v>
      </c>
      <c r="F280" s="213" t="s">
        <v>3813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2981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3814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3670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3815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3816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405</v>
      </c>
      <c r="D284" s="211" t="s">
        <v>155</v>
      </c>
      <c r="E284" s="212" t="s">
        <v>3817</v>
      </c>
      <c r="F284" s="213" t="s">
        <v>3818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2981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3819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3776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3820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3821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410</v>
      </c>
      <c r="D288" s="264" t="s">
        <v>323</v>
      </c>
      <c r="E288" s="265" t="s">
        <v>3822</v>
      </c>
      <c r="F288" s="266" t="s">
        <v>3823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2981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323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3824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3776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3825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3826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415</v>
      </c>
      <c r="D292" s="211" t="s">
        <v>155</v>
      </c>
      <c r="E292" s="212" t="s">
        <v>3827</v>
      </c>
      <c r="F292" s="213" t="s">
        <v>3828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2981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3829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3776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3830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3831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424</v>
      </c>
      <c r="D296" s="211" t="s">
        <v>155</v>
      </c>
      <c r="E296" s="212" t="s">
        <v>3832</v>
      </c>
      <c r="F296" s="213" t="s">
        <v>3833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2981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3834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3670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3776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3835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432</v>
      </c>
      <c r="D301" s="264" t="s">
        <v>323</v>
      </c>
      <c r="E301" s="265" t="s">
        <v>3836</v>
      </c>
      <c r="F301" s="266" t="s">
        <v>3837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3728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323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3838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3670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3776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3835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444</v>
      </c>
      <c r="D306" s="211" t="s">
        <v>155</v>
      </c>
      <c r="E306" s="212" t="s">
        <v>3839</v>
      </c>
      <c r="F306" s="213" t="s">
        <v>3840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2981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3841</v>
      </c>
    </row>
    <row r="307" s="1" customFormat="1">
      <c r="B307" s="38"/>
      <c r="C307" s="39"/>
      <c r="D307" s="229" t="s">
        <v>180</v>
      </c>
      <c r="E307" s="39"/>
      <c r="F307" s="230" t="s">
        <v>3842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3776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3843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3844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454</v>
      </c>
      <c r="D311" s="264" t="s">
        <v>323</v>
      </c>
      <c r="E311" s="265" t="s">
        <v>3845</v>
      </c>
      <c r="F311" s="266" t="s">
        <v>3846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3728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323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3847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3776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3843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3844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461</v>
      </c>
      <c r="D315" s="211" t="s">
        <v>155</v>
      </c>
      <c r="E315" s="212" t="s">
        <v>3848</v>
      </c>
      <c r="F315" s="213" t="s">
        <v>3849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2981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3850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3776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3851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3852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3853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3854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471</v>
      </c>
      <c r="D322" s="211" t="s">
        <v>155</v>
      </c>
      <c r="E322" s="212" t="s">
        <v>3855</v>
      </c>
      <c r="F322" s="213" t="s">
        <v>3856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2981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3857</v>
      </c>
    </row>
    <row r="323" s="1" customFormat="1">
      <c r="B323" s="38"/>
      <c r="C323" s="39"/>
      <c r="D323" s="229" t="s">
        <v>180</v>
      </c>
      <c r="E323" s="39"/>
      <c r="F323" s="230" t="s">
        <v>3858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3701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3859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479</v>
      </c>
      <c r="D327" s="264" t="s">
        <v>323</v>
      </c>
      <c r="E327" s="265" t="s">
        <v>3860</v>
      </c>
      <c r="F327" s="266" t="s">
        <v>3861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2981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323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3862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3701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3859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491</v>
      </c>
      <c r="D331" s="211" t="s">
        <v>155</v>
      </c>
      <c r="E331" s="212" t="s">
        <v>3863</v>
      </c>
      <c r="F331" s="213" t="s">
        <v>3864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2981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3865</v>
      </c>
    </row>
    <row r="332" s="1" customFormat="1">
      <c r="B332" s="38"/>
      <c r="C332" s="39"/>
      <c r="D332" s="229" t="s">
        <v>180</v>
      </c>
      <c r="E332" s="39"/>
      <c r="F332" s="230" t="s">
        <v>3866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3670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3867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496</v>
      </c>
      <c r="D336" s="211" t="s">
        <v>155</v>
      </c>
      <c r="E336" s="212" t="s">
        <v>3868</v>
      </c>
      <c r="F336" s="213" t="s">
        <v>3869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2981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3870</v>
      </c>
    </row>
    <row r="337" s="1" customFormat="1">
      <c r="B337" s="38"/>
      <c r="C337" s="39"/>
      <c r="D337" s="229" t="s">
        <v>180</v>
      </c>
      <c r="E337" s="39"/>
      <c r="F337" s="230" t="s">
        <v>3866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3701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3871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502</v>
      </c>
      <c r="D341" s="211" t="s">
        <v>155</v>
      </c>
      <c r="E341" s="212" t="s">
        <v>3872</v>
      </c>
      <c r="F341" s="213" t="s">
        <v>3873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2981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3874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3670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3701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3875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3744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508</v>
      </c>
      <c r="D346" s="264" t="s">
        <v>323</v>
      </c>
      <c r="E346" s="265" t="s">
        <v>3876</v>
      </c>
      <c r="F346" s="266" t="s">
        <v>3877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3728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3878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3670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3701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3875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3744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517</v>
      </c>
      <c r="D351" s="211" t="s">
        <v>155</v>
      </c>
      <c r="E351" s="212" t="s">
        <v>3879</v>
      </c>
      <c r="F351" s="213" t="s">
        <v>3880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2981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3881</v>
      </c>
    </row>
    <row r="352" s="1" customFormat="1">
      <c r="B352" s="38"/>
      <c r="C352" s="39"/>
      <c r="D352" s="229" t="s">
        <v>180</v>
      </c>
      <c r="E352" s="39"/>
      <c r="F352" s="230" t="s">
        <v>3882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3753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3760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526</v>
      </c>
      <c r="D356" s="264" t="s">
        <v>323</v>
      </c>
      <c r="E356" s="265" t="s">
        <v>3883</v>
      </c>
      <c r="F356" s="266" t="s">
        <v>3884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2981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3885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3753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3760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490</v>
      </c>
      <c r="D360" s="211" t="s">
        <v>155</v>
      </c>
      <c r="E360" s="212" t="s">
        <v>3886</v>
      </c>
      <c r="F360" s="213" t="s">
        <v>3887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2981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3888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3753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3754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3889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3771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3890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3755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3891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3757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3892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3759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3889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3760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1602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537</v>
      </c>
      <c r="D375" s="211" t="s">
        <v>155</v>
      </c>
      <c r="E375" s="212" t="s">
        <v>3893</v>
      </c>
      <c r="F375" s="213" t="s">
        <v>3894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2981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3895</v>
      </c>
    </row>
    <row r="376" s="1" customFormat="1">
      <c r="B376" s="38"/>
      <c r="C376" s="39"/>
      <c r="D376" s="229" t="s">
        <v>180</v>
      </c>
      <c r="E376" s="39"/>
      <c r="F376" s="230" t="s">
        <v>3896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3776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3897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3854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545</v>
      </c>
      <c r="D380" s="264" t="s">
        <v>323</v>
      </c>
      <c r="E380" s="265" t="s">
        <v>3898</v>
      </c>
      <c r="F380" s="266" t="s">
        <v>3899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2981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323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3900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3776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3897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3901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553</v>
      </c>
      <c r="D384" s="211" t="s">
        <v>155</v>
      </c>
      <c r="E384" s="212" t="s">
        <v>3902</v>
      </c>
      <c r="F384" s="213" t="s">
        <v>3903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2981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3904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3753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3754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3905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3771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3755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3906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3757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3907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3759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3905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3760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558</v>
      </c>
      <c r="D399" s="211" t="s">
        <v>155</v>
      </c>
      <c r="E399" s="212" t="s">
        <v>3908</v>
      </c>
      <c r="F399" s="213" t="s">
        <v>3909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2981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3910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3776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3911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3912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565</v>
      </c>
      <c r="D403" s="211" t="s">
        <v>155</v>
      </c>
      <c r="E403" s="212" t="s">
        <v>3913</v>
      </c>
      <c r="F403" s="213" t="s">
        <v>3914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2981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3915</v>
      </c>
    </row>
    <row r="404" s="1" customFormat="1">
      <c r="B404" s="38"/>
      <c r="C404" s="39"/>
      <c r="D404" s="229" t="s">
        <v>180</v>
      </c>
      <c r="E404" s="39"/>
      <c r="F404" s="230" t="s">
        <v>3916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3776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3911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3912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570</v>
      </c>
      <c r="D408" s="264" t="s">
        <v>323</v>
      </c>
      <c r="E408" s="265" t="s">
        <v>3917</v>
      </c>
      <c r="F408" s="266" t="s">
        <v>3918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2981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323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3919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3776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3911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3920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581</v>
      </c>
      <c r="D412" s="211" t="s">
        <v>155</v>
      </c>
      <c r="E412" s="212" t="s">
        <v>3921</v>
      </c>
      <c r="F412" s="213" t="s">
        <v>3922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2981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3923</v>
      </c>
    </row>
    <row r="413" s="1" customFormat="1">
      <c r="B413" s="38"/>
      <c r="C413" s="39"/>
      <c r="D413" s="229" t="s">
        <v>180</v>
      </c>
      <c r="E413" s="39"/>
      <c r="F413" s="230" t="s">
        <v>3916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3776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3924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3912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590</v>
      </c>
      <c r="D417" s="211" t="s">
        <v>155</v>
      </c>
      <c r="E417" s="212" t="s">
        <v>3925</v>
      </c>
      <c r="F417" s="213" t="s">
        <v>3926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2981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3927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3776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3924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3912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596</v>
      </c>
      <c r="D421" s="264" t="s">
        <v>323</v>
      </c>
      <c r="E421" s="265" t="s">
        <v>3928</v>
      </c>
      <c r="F421" s="266" t="s">
        <v>3929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2981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323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3930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3776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3924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3920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607</v>
      </c>
      <c r="D425" s="211" t="s">
        <v>155</v>
      </c>
      <c r="E425" s="212" t="s">
        <v>3931</v>
      </c>
      <c r="F425" s="213" t="s">
        <v>3932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2981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3933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3776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3934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3935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614</v>
      </c>
      <c r="D429" s="211" t="s">
        <v>155</v>
      </c>
      <c r="E429" s="212" t="s">
        <v>3936</v>
      </c>
      <c r="F429" s="213" t="s">
        <v>3937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2981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3938</v>
      </c>
    </row>
    <row r="430" s="1" customFormat="1">
      <c r="B430" s="38"/>
      <c r="C430" s="39"/>
      <c r="D430" s="229" t="s">
        <v>180</v>
      </c>
      <c r="E430" s="39"/>
      <c r="F430" s="230" t="s">
        <v>3916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3776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3934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3935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620</v>
      </c>
      <c r="D434" s="264" t="s">
        <v>323</v>
      </c>
      <c r="E434" s="265" t="s">
        <v>3928</v>
      </c>
      <c r="F434" s="266" t="s">
        <v>3929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2981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323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3939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3776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3934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3940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626</v>
      </c>
      <c r="D438" s="211" t="s">
        <v>155</v>
      </c>
      <c r="E438" s="212" t="s">
        <v>3941</v>
      </c>
      <c r="F438" s="213" t="s">
        <v>3942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2981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3943</v>
      </c>
    </row>
    <row r="439" s="1" customFormat="1">
      <c r="B439" s="38"/>
      <c r="C439" s="39"/>
      <c r="D439" s="229" t="s">
        <v>180</v>
      </c>
      <c r="E439" s="39"/>
      <c r="F439" s="230" t="s">
        <v>3944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3670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3945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630</v>
      </c>
      <c r="D443" s="211" t="s">
        <v>155</v>
      </c>
      <c r="E443" s="212" t="s">
        <v>3946</v>
      </c>
      <c r="F443" s="213" t="s">
        <v>3947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2981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3948</v>
      </c>
    </row>
    <row r="444" s="1" customFormat="1">
      <c r="B444" s="38"/>
      <c r="C444" s="39"/>
      <c r="D444" s="229" t="s">
        <v>180</v>
      </c>
      <c r="E444" s="39"/>
      <c r="F444" s="230" t="s">
        <v>3944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3753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3754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3771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3755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3757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3759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639</v>
      </c>
      <c r="D457" s="264" t="s">
        <v>323</v>
      </c>
      <c r="E457" s="265" t="s">
        <v>3949</v>
      </c>
      <c r="F457" s="266" t="s">
        <v>3950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3728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323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3951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3753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3757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643</v>
      </c>
      <c r="D461" s="264" t="s">
        <v>323</v>
      </c>
      <c r="E461" s="265" t="s">
        <v>3952</v>
      </c>
      <c r="F461" s="266" t="s">
        <v>3953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3728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323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3954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3753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3754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3771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3755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3757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3759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649</v>
      </c>
      <c r="D474" s="211" t="s">
        <v>155</v>
      </c>
      <c r="E474" s="212" t="s">
        <v>3955</v>
      </c>
      <c r="F474" s="213" t="s">
        <v>3956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2981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3957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3670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3958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653</v>
      </c>
      <c r="D478" s="211" t="s">
        <v>155</v>
      </c>
      <c r="E478" s="212" t="s">
        <v>3959</v>
      </c>
      <c r="F478" s="213" t="s">
        <v>3960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2981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3961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3753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3754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3771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3755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3757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3759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3760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659</v>
      </c>
      <c r="D493" s="264" t="s">
        <v>323</v>
      </c>
      <c r="E493" s="265" t="s">
        <v>3962</v>
      </c>
      <c r="F493" s="266" t="s">
        <v>3963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3728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323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3964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3753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3754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3771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3755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3757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3759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3760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1031</v>
      </c>
      <c r="D508" s="211" t="s">
        <v>155</v>
      </c>
      <c r="E508" s="212" t="s">
        <v>3965</v>
      </c>
      <c r="F508" s="213" t="s">
        <v>3966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2981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3967</v>
      </c>
    </row>
    <row r="509" s="1" customFormat="1">
      <c r="B509" s="38"/>
      <c r="C509" s="39"/>
      <c r="D509" s="229" t="s">
        <v>180</v>
      </c>
      <c r="E509" s="39"/>
      <c r="F509" s="230" t="s">
        <v>3968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3670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3969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1036</v>
      </c>
      <c r="D513" s="211" t="s">
        <v>155</v>
      </c>
      <c r="E513" s="212" t="s">
        <v>3970</v>
      </c>
      <c r="F513" s="213" t="s">
        <v>3971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2981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3972</v>
      </c>
    </row>
    <row r="514" s="1" customFormat="1">
      <c r="B514" s="38"/>
      <c r="C514" s="39"/>
      <c r="D514" s="229" t="s">
        <v>180</v>
      </c>
      <c r="E514" s="39"/>
      <c r="F514" s="230" t="s">
        <v>3968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3753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3757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3759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3760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1043</v>
      </c>
      <c r="D523" s="264" t="s">
        <v>323</v>
      </c>
      <c r="E523" s="265" t="s">
        <v>3973</v>
      </c>
      <c r="F523" s="266" t="s">
        <v>3974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3728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323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3975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3753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3757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3759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1054</v>
      </c>
      <c r="D530" s="264" t="s">
        <v>323</v>
      </c>
      <c r="E530" s="265" t="s">
        <v>3976</v>
      </c>
      <c r="F530" s="266" t="s">
        <v>3977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3728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323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3978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3753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3757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3759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1060</v>
      </c>
      <c r="D537" s="211" t="s">
        <v>155</v>
      </c>
      <c r="E537" s="212" t="s">
        <v>3979</v>
      </c>
      <c r="F537" s="213" t="s">
        <v>3980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2981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3981</v>
      </c>
    </row>
    <row r="538" s="1" customFormat="1">
      <c r="B538" s="38"/>
      <c r="C538" s="39"/>
      <c r="D538" s="229" t="s">
        <v>180</v>
      </c>
      <c r="E538" s="39"/>
      <c r="F538" s="230" t="s">
        <v>3968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3753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3755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3757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3759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1069</v>
      </c>
      <c r="D547" s="264" t="s">
        <v>323</v>
      </c>
      <c r="E547" s="265" t="s">
        <v>3982</v>
      </c>
      <c r="F547" s="266" t="s">
        <v>3983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3728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323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3984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3753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3755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3757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3759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1078</v>
      </c>
      <c r="D556" s="264" t="s">
        <v>323</v>
      </c>
      <c r="E556" s="265" t="s">
        <v>3985</v>
      </c>
      <c r="F556" s="266" t="s">
        <v>3986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3728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323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3987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3753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3755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3757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3906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3759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1085</v>
      </c>
      <c r="D565" s="264" t="s">
        <v>323</v>
      </c>
      <c r="E565" s="265" t="s">
        <v>3988</v>
      </c>
      <c r="F565" s="266" t="s">
        <v>3989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3728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323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3990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3753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3755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3757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3906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3759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1093</v>
      </c>
      <c r="D574" s="211" t="s">
        <v>155</v>
      </c>
      <c r="E574" s="212" t="s">
        <v>3991</v>
      </c>
      <c r="F574" s="213" t="s">
        <v>3992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2981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3993</v>
      </c>
    </row>
    <row r="575" s="1" customFormat="1">
      <c r="B575" s="38"/>
      <c r="C575" s="39"/>
      <c r="D575" s="229" t="s">
        <v>180</v>
      </c>
      <c r="E575" s="39"/>
      <c r="F575" s="230" t="s">
        <v>3968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3670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3994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1103</v>
      </c>
      <c r="D579" s="211" t="s">
        <v>155</v>
      </c>
      <c r="E579" s="212" t="s">
        <v>3995</v>
      </c>
      <c r="F579" s="213" t="s">
        <v>3996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2981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3997</v>
      </c>
    </row>
    <row r="580" s="1" customFormat="1">
      <c r="B580" s="38"/>
      <c r="C580" s="39"/>
      <c r="D580" s="229" t="s">
        <v>180</v>
      </c>
      <c r="E580" s="39"/>
      <c r="F580" s="230" t="s">
        <v>3968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3753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3754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3771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3755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3759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1107</v>
      </c>
      <c r="D591" s="264" t="s">
        <v>323</v>
      </c>
      <c r="E591" s="265" t="s">
        <v>3998</v>
      </c>
      <c r="F591" s="266" t="s">
        <v>3999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3728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323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4000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3753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3755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3759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1111</v>
      </c>
      <c r="D598" s="211" t="s">
        <v>155</v>
      </c>
      <c r="E598" s="212" t="s">
        <v>4001</v>
      </c>
      <c r="F598" s="213" t="s">
        <v>4002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2981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4003</v>
      </c>
    </row>
    <row r="599" s="1" customFormat="1">
      <c r="B599" s="38"/>
      <c r="C599" s="39"/>
      <c r="D599" s="229" t="s">
        <v>180</v>
      </c>
      <c r="E599" s="39"/>
      <c r="F599" s="230" t="s">
        <v>4004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3670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4005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1116</v>
      </c>
      <c r="D603" s="211" t="s">
        <v>155</v>
      </c>
      <c r="E603" s="212" t="s">
        <v>4006</v>
      </c>
      <c r="F603" s="213" t="s">
        <v>4007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2981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4008</v>
      </c>
    </row>
    <row r="604" s="1" customFormat="1">
      <c r="B604" s="38"/>
      <c r="C604" s="39"/>
      <c r="D604" s="229" t="s">
        <v>180</v>
      </c>
      <c r="E604" s="39"/>
      <c r="F604" s="230" t="s">
        <v>4004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3753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3754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1124</v>
      </c>
      <c r="D608" s="264" t="s">
        <v>323</v>
      </c>
      <c r="E608" s="265" t="s">
        <v>4009</v>
      </c>
      <c r="F608" s="266" t="s">
        <v>4010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3728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323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4011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3753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3755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3912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3757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4012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3759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3854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1131</v>
      </c>
      <c r="D617" s="264" t="s">
        <v>323</v>
      </c>
      <c r="E617" s="265" t="s">
        <v>4013</v>
      </c>
      <c r="F617" s="266" t="s">
        <v>4014</v>
      </c>
      <c r="G617" s="267" t="s">
        <v>4015</v>
      </c>
      <c r="H617" s="268">
        <v>6</v>
      </c>
      <c r="I617" s="269"/>
      <c r="J617" s="270">
        <f>ROUND(I617*H617,2)</f>
        <v>0</v>
      </c>
      <c r="K617" s="266" t="s">
        <v>3728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323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4016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3753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3755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3757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3759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1139</v>
      </c>
      <c r="D626" s="264" t="s">
        <v>323</v>
      </c>
      <c r="E626" s="265" t="s">
        <v>4017</v>
      </c>
      <c r="F626" s="266" t="s">
        <v>4018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2981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323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4019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3753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3754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4020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3771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4021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3755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4020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3757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4020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3759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4022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3760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4023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1148</v>
      </c>
      <c r="D641" s="264" t="s">
        <v>323</v>
      </c>
      <c r="E641" s="265" t="s">
        <v>4024</v>
      </c>
      <c r="F641" s="266" t="s">
        <v>4025</v>
      </c>
      <c r="G641" s="267" t="s">
        <v>4026</v>
      </c>
      <c r="H641" s="268">
        <v>0.14999999999999999</v>
      </c>
      <c r="I641" s="269"/>
      <c r="J641" s="270">
        <f>ROUND(I641*H641,2)</f>
        <v>0</v>
      </c>
      <c r="K641" s="266" t="s">
        <v>2981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323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4027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3753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3754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4028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3771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4029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3755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4028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3757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4028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3759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4030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3760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4031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1152</v>
      </c>
      <c r="D656" s="211" t="s">
        <v>155</v>
      </c>
      <c r="E656" s="212" t="s">
        <v>4032</v>
      </c>
      <c r="F656" s="213" t="s">
        <v>4033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2981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4034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3753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3754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3771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3755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3757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3759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1156</v>
      </c>
      <c r="D669" s="264" t="s">
        <v>323</v>
      </c>
      <c r="E669" s="265" t="s">
        <v>4035</v>
      </c>
      <c r="F669" s="266" t="s">
        <v>4036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3728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323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4037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3753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3754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3771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3755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3757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3759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1163</v>
      </c>
      <c r="D682" s="211" t="s">
        <v>155</v>
      </c>
      <c r="E682" s="212" t="s">
        <v>4038</v>
      </c>
      <c r="F682" s="213" t="s">
        <v>4039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2981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4040</v>
      </c>
    </row>
    <row r="683" s="1" customFormat="1">
      <c r="B683" s="38"/>
      <c r="C683" s="39"/>
      <c r="D683" s="229" t="s">
        <v>180</v>
      </c>
      <c r="E683" s="39"/>
      <c r="F683" s="230" t="s">
        <v>4041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3753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4042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3757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1167</v>
      </c>
      <c r="D688" s="264" t="s">
        <v>323</v>
      </c>
      <c r="E688" s="265" t="s">
        <v>4043</v>
      </c>
      <c r="F688" s="266" t="s">
        <v>4044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3728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323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4045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3753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4042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3757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1174</v>
      </c>
      <c r="D693" s="211" t="s">
        <v>155</v>
      </c>
      <c r="E693" s="212" t="s">
        <v>4046</v>
      </c>
      <c r="F693" s="213" t="s">
        <v>4047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4048</v>
      </c>
    </row>
    <row r="694" s="1" customFormat="1">
      <c r="B694" s="38"/>
      <c r="C694" s="39"/>
      <c r="D694" s="229" t="s">
        <v>180</v>
      </c>
      <c r="E694" s="39"/>
      <c r="F694" s="230" t="s">
        <v>4041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3670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4049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1179</v>
      </c>
      <c r="D698" s="211" t="s">
        <v>155</v>
      </c>
      <c r="E698" s="212" t="s">
        <v>4050</v>
      </c>
      <c r="F698" s="213" t="s">
        <v>4051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3728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4052</v>
      </c>
    </row>
    <row r="699" s="1" customFormat="1">
      <c r="B699" s="38"/>
      <c r="C699" s="39"/>
      <c r="D699" s="229" t="s">
        <v>180</v>
      </c>
      <c r="E699" s="39"/>
      <c r="F699" s="230" t="s">
        <v>4053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3753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4054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3754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1183</v>
      </c>
      <c r="D704" s="211" t="s">
        <v>155</v>
      </c>
      <c r="E704" s="212" t="s">
        <v>4055</v>
      </c>
      <c r="F704" s="213" t="s">
        <v>4056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2981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4057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3776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3771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3760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1192</v>
      </c>
      <c r="D711" s="211" t="s">
        <v>155</v>
      </c>
      <c r="E711" s="212" t="s">
        <v>4058</v>
      </c>
      <c r="F711" s="213" t="s">
        <v>4059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2981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4060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3776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3754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3755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3757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3759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1200</v>
      </c>
      <c r="D722" s="211" t="s">
        <v>155</v>
      </c>
      <c r="E722" s="212" t="s">
        <v>4061</v>
      </c>
      <c r="F722" s="213" t="s">
        <v>4062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2981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4063</v>
      </c>
    </row>
    <row r="723" s="1" customFormat="1">
      <c r="B723" s="38"/>
      <c r="C723" s="39"/>
      <c r="D723" s="229" t="s">
        <v>180</v>
      </c>
      <c r="E723" s="39"/>
      <c r="F723" s="230" t="s">
        <v>4064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3753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3757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3759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1207</v>
      </c>
      <c r="D730" s="264" t="s">
        <v>323</v>
      </c>
      <c r="E730" s="265" t="s">
        <v>4065</v>
      </c>
      <c r="F730" s="266" t="s">
        <v>4066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3728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323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4067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3753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3757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3759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1213</v>
      </c>
      <c r="D737" s="211" t="s">
        <v>155</v>
      </c>
      <c r="E737" s="212" t="s">
        <v>4068</v>
      </c>
      <c r="F737" s="213" t="s">
        <v>4069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2981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4070</v>
      </c>
    </row>
    <row r="738" s="1" customFormat="1">
      <c r="B738" s="38"/>
      <c r="C738" s="39"/>
      <c r="D738" s="229" t="s">
        <v>180</v>
      </c>
      <c r="E738" s="39"/>
      <c r="F738" s="230" t="s">
        <v>4071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3670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3776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4072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1219</v>
      </c>
      <c r="D743" s="211" t="s">
        <v>155</v>
      </c>
      <c r="E743" s="212" t="s">
        <v>4073</v>
      </c>
      <c r="F743" s="213" t="s">
        <v>4074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2981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4075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3670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3776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4072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1224</v>
      </c>
      <c r="D748" s="264" t="s">
        <v>323</v>
      </c>
      <c r="E748" s="265" t="s">
        <v>4076</v>
      </c>
      <c r="F748" s="266" t="s">
        <v>4077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3728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323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4078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3670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3776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4072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1229</v>
      </c>
      <c r="D753" s="211" t="s">
        <v>155</v>
      </c>
      <c r="E753" s="212" t="s">
        <v>4079</v>
      </c>
      <c r="F753" s="213" t="s">
        <v>4080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3728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4081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3753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3760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1233</v>
      </c>
      <c r="D757" s="264" t="s">
        <v>323</v>
      </c>
      <c r="E757" s="265" t="s">
        <v>4082</v>
      </c>
      <c r="F757" s="266" t="s">
        <v>4083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3728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323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4084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3753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3760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1239</v>
      </c>
      <c r="D761" s="211" t="s">
        <v>155</v>
      </c>
      <c r="E761" s="212" t="s">
        <v>4085</v>
      </c>
      <c r="F761" s="213" t="s">
        <v>4086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2981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4087</v>
      </c>
    </row>
    <row r="762" s="1" customFormat="1">
      <c r="B762" s="38"/>
      <c r="C762" s="39"/>
      <c r="D762" s="229" t="s">
        <v>180</v>
      </c>
      <c r="E762" s="39"/>
      <c r="F762" s="230" t="s">
        <v>4088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3670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3753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4089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1248</v>
      </c>
      <c r="D767" s="211" t="s">
        <v>155</v>
      </c>
      <c r="E767" s="212" t="s">
        <v>4090</v>
      </c>
      <c r="F767" s="213" t="s">
        <v>4091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2981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4092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3669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4093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1254</v>
      </c>
      <c r="D771" s="264" t="s">
        <v>323</v>
      </c>
      <c r="E771" s="265" t="s">
        <v>4094</v>
      </c>
      <c r="F771" s="266" t="s">
        <v>4095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3728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323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4096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3669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4093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1259</v>
      </c>
      <c r="D775" s="211" t="s">
        <v>155</v>
      </c>
      <c r="E775" s="212" t="s">
        <v>4097</v>
      </c>
      <c r="F775" s="213" t="s">
        <v>4098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2981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4099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3669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1263</v>
      </c>
      <c r="D778" s="264" t="s">
        <v>323</v>
      </c>
      <c r="E778" s="265" t="s">
        <v>4100</v>
      </c>
      <c r="F778" s="266" t="s">
        <v>4101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3728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323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4102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3669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1268</v>
      </c>
      <c r="D781" s="211" t="s">
        <v>155</v>
      </c>
      <c r="E781" s="212" t="s">
        <v>4103</v>
      </c>
      <c r="F781" s="213" t="s">
        <v>4104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2981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4105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3670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3753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4106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1272</v>
      </c>
      <c r="D786" s="211" t="s">
        <v>155</v>
      </c>
      <c r="E786" s="212" t="s">
        <v>4107</v>
      </c>
      <c r="F786" s="213" t="s">
        <v>4108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2981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4109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3670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3753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4110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2063</v>
      </c>
      <c r="D791" s="211" t="s">
        <v>155</v>
      </c>
      <c r="E791" s="212" t="s">
        <v>4111</v>
      </c>
      <c r="F791" s="213" t="s">
        <v>4112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2981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4113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3670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3753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4114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2067</v>
      </c>
      <c r="D796" s="211" t="s">
        <v>155</v>
      </c>
      <c r="E796" s="212" t="s">
        <v>4115</v>
      </c>
      <c r="F796" s="213" t="s">
        <v>4116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2981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4117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3670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3753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4118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2908</v>
      </c>
      <c r="F801" s="209" t="s">
        <v>2909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2073</v>
      </c>
      <c r="D802" s="211" t="s">
        <v>155</v>
      </c>
      <c r="E802" s="212" t="s">
        <v>4119</v>
      </c>
      <c r="F802" s="213" t="s">
        <v>4120</v>
      </c>
      <c r="G802" s="214" t="s">
        <v>2949</v>
      </c>
      <c r="H802" s="215">
        <v>0.108</v>
      </c>
      <c r="I802" s="216"/>
      <c r="J802" s="217">
        <f>ROUND(I802*H802,2)</f>
        <v>0</v>
      </c>
      <c r="K802" s="213" t="s">
        <v>2981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4121</v>
      </c>
    </row>
    <row r="803" s="1" customFormat="1">
      <c r="B803" s="38"/>
      <c r="C803" s="39"/>
      <c r="D803" s="229" t="s">
        <v>180</v>
      </c>
      <c r="E803" s="39"/>
      <c r="F803" s="230" t="s">
        <v>4122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3670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4123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4124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4125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4126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4127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4128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2080</v>
      </c>
      <c r="D812" s="211" t="s">
        <v>155</v>
      </c>
      <c r="E812" s="212" t="s">
        <v>4129</v>
      </c>
      <c r="F812" s="213" t="s">
        <v>4130</v>
      </c>
      <c r="G812" s="214" t="s">
        <v>2949</v>
      </c>
      <c r="H812" s="215">
        <v>0.108</v>
      </c>
      <c r="I812" s="216"/>
      <c r="J812" s="217">
        <f>ROUND(I812*H812,2)</f>
        <v>0</v>
      </c>
      <c r="K812" s="213" t="s">
        <v>2981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4131</v>
      </c>
    </row>
    <row r="813" s="1" customFormat="1">
      <c r="B813" s="38"/>
      <c r="C813" s="39"/>
      <c r="D813" s="229" t="s">
        <v>180</v>
      </c>
      <c r="E813" s="39"/>
      <c r="F813" s="230" t="s">
        <v>4122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3670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4123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4124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4125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4126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4127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4128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2082</v>
      </c>
      <c r="D822" s="211" t="s">
        <v>155</v>
      </c>
      <c r="E822" s="212" t="s">
        <v>4132</v>
      </c>
      <c r="F822" s="213" t="s">
        <v>4133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2981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4134</v>
      </c>
    </row>
    <row r="823" s="1" customFormat="1">
      <c r="B823" s="38"/>
      <c r="C823" s="39"/>
      <c r="D823" s="229" t="s">
        <v>180</v>
      </c>
      <c r="E823" s="39"/>
      <c r="F823" s="230" t="s">
        <v>4135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3753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3754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3771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3755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3757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3759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2092</v>
      </c>
      <c r="D836" s="211" t="s">
        <v>155</v>
      </c>
      <c r="E836" s="212" t="s">
        <v>4136</v>
      </c>
      <c r="F836" s="213" t="s">
        <v>4137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2981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4138</v>
      </c>
    </row>
    <row r="837" s="1" customFormat="1">
      <c r="B837" s="38"/>
      <c r="C837" s="39"/>
      <c r="D837" s="229" t="s">
        <v>180</v>
      </c>
      <c r="E837" s="39"/>
      <c r="F837" s="230" t="s">
        <v>4135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3670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4139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4140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2094</v>
      </c>
      <c r="D841" s="264" t="s">
        <v>323</v>
      </c>
      <c r="E841" s="265" t="s">
        <v>4141</v>
      </c>
      <c r="F841" s="266" t="s">
        <v>4142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3728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323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4143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3670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4144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2099</v>
      </c>
      <c r="D845" s="211" t="s">
        <v>155</v>
      </c>
      <c r="E845" s="212" t="s">
        <v>4145</v>
      </c>
      <c r="F845" s="213" t="s">
        <v>4146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2981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4147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3753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4148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4149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3670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4150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3676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2104</v>
      </c>
      <c r="D853" s="211" t="s">
        <v>155</v>
      </c>
      <c r="E853" s="212" t="s">
        <v>4151</v>
      </c>
      <c r="F853" s="213" t="s">
        <v>4152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2981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4153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3670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4154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4149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2113</v>
      </c>
      <c r="D857" s="211" t="s">
        <v>155</v>
      </c>
      <c r="E857" s="212" t="s">
        <v>2928</v>
      </c>
      <c r="F857" s="213" t="s">
        <v>2929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2981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4155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3753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4156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4157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2117</v>
      </c>
      <c r="D861" s="211" t="s">
        <v>155</v>
      </c>
      <c r="E861" s="212" t="s">
        <v>2931</v>
      </c>
      <c r="F861" s="213" t="s">
        <v>2932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2981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4158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3753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4156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4157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822</v>
      </c>
      <c r="D865" s="211" t="s">
        <v>155</v>
      </c>
      <c r="E865" s="212" t="s">
        <v>4159</v>
      </c>
      <c r="F865" s="213" t="s">
        <v>4160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2981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4161</v>
      </c>
    </row>
    <row r="866" s="1" customFormat="1">
      <c r="B866" s="38"/>
      <c r="C866" s="39"/>
      <c r="D866" s="229" t="s">
        <v>180</v>
      </c>
      <c r="E866" s="39"/>
      <c r="F866" s="230" t="s">
        <v>4162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3670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4123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4163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2125</v>
      </c>
      <c r="D870" s="211" t="s">
        <v>155</v>
      </c>
      <c r="E870" s="212" t="s">
        <v>4164</v>
      </c>
      <c r="F870" s="213" t="s">
        <v>4165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2981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4166</v>
      </c>
    </row>
    <row r="871" s="1" customFormat="1">
      <c r="B871" s="38"/>
      <c r="C871" s="39"/>
      <c r="D871" s="229" t="s">
        <v>180</v>
      </c>
      <c r="E871" s="39"/>
      <c r="F871" s="230" t="s">
        <v>4162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3670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4125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4167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2129</v>
      </c>
      <c r="D875" s="211" t="s">
        <v>155</v>
      </c>
      <c r="E875" s="212" t="s">
        <v>4168</v>
      </c>
      <c r="F875" s="213" t="s">
        <v>4169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2981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4170</v>
      </c>
    </row>
    <row r="876" s="1" customFormat="1">
      <c r="B876" s="38"/>
      <c r="C876" s="39"/>
      <c r="D876" s="229" t="s">
        <v>180</v>
      </c>
      <c r="E876" s="39"/>
      <c r="F876" s="230" t="s">
        <v>4162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3670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4127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4171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2133</v>
      </c>
      <c r="D880" s="211" t="s">
        <v>155</v>
      </c>
      <c r="E880" s="212" t="s">
        <v>4172</v>
      </c>
      <c r="F880" s="213" t="s">
        <v>4173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2981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4174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3670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4175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4176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2137</v>
      </c>
      <c r="D884" s="211" t="s">
        <v>155</v>
      </c>
      <c r="E884" s="212" t="s">
        <v>4177</v>
      </c>
      <c r="F884" s="213" t="s">
        <v>4178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2981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4179</v>
      </c>
    </row>
    <row r="885" s="1" customFormat="1">
      <c r="B885" s="38"/>
      <c r="C885" s="39"/>
      <c r="D885" s="229" t="s">
        <v>180</v>
      </c>
      <c r="E885" s="39"/>
      <c r="F885" s="230" t="s">
        <v>4180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3670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4123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4163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4125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4167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2141</v>
      </c>
      <c r="D892" s="264" t="s">
        <v>323</v>
      </c>
      <c r="E892" s="265" t="s">
        <v>4181</v>
      </c>
      <c r="F892" s="266" t="s">
        <v>4182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2981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323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4183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3670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4123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4163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4125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4167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2145</v>
      </c>
      <c r="D899" s="264" t="s">
        <v>323</v>
      </c>
      <c r="E899" s="265" t="s">
        <v>3056</v>
      </c>
      <c r="F899" s="266" t="s">
        <v>3057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2981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323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4184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3670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4185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2080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2149</v>
      </c>
      <c r="D903" s="264" t="s">
        <v>323</v>
      </c>
      <c r="E903" s="265" t="s">
        <v>3038</v>
      </c>
      <c r="F903" s="266" t="s">
        <v>3039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2981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323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4186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3670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4185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1268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2153</v>
      </c>
      <c r="D907" s="264" t="s">
        <v>323</v>
      </c>
      <c r="E907" s="265" t="s">
        <v>3041</v>
      </c>
      <c r="F907" s="266" t="s">
        <v>3042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2981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323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4187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3670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4185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1213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2157</v>
      </c>
      <c r="D911" s="211" t="s">
        <v>155</v>
      </c>
      <c r="E911" s="212" t="s">
        <v>4188</v>
      </c>
      <c r="F911" s="213" t="s">
        <v>4189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2981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4190</v>
      </c>
    </row>
    <row r="912" s="1" customFormat="1">
      <c r="B912" s="38"/>
      <c r="C912" s="39"/>
      <c r="D912" s="229" t="s">
        <v>180</v>
      </c>
      <c r="E912" s="39"/>
      <c r="F912" s="230" t="s">
        <v>4191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3670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4192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4176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2161</v>
      </c>
      <c r="D916" s="264" t="s">
        <v>323</v>
      </c>
      <c r="E916" s="265" t="s">
        <v>4193</v>
      </c>
      <c r="F916" s="266" t="s">
        <v>4194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2981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323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4195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3670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4192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4176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2165</v>
      </c>
      <c r="D920" s="211" t="s">
        <v>155</v>
      </c>
      <c r="E920" s="212" t="s">
        <v>4196</v>
      </c>
      <c r="F920" s="213" t="s">
        <v>4197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2981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4198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3670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4123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4163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1212</v>
      </c>
      <c r="D924" s="211" t="s">
        <v>155</v>
      </c>
      <c r="E924" s="212" t="s">
        <v>4199</v>
      </c>
      <c r="F924" s="213" t="s">
        <v>4200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2981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4201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3670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4125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4167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2172</v>
      </c>
      <c r="D928" s="211" t="s">
        <v>155</v>
      </c>
      <c r="E928" s="212" t="s">
        <v>4202</v>
      </c>
      <c r="F928" s="213" t="s">
        <v>4203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2981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4204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3670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4127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4171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2176</v>
      </c>
      <c r="D932" s="211" t="s">
        <v>155</v>
      </c>
      <c r="E932" s="212" t="s">
        <v>4205</v>
      </c>
      <c r="F932" s="213" t="s">
        <v>4206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2981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4207</v>
      </c>
    </row>
    <row r="933" s="1" customFormat="1">
      <c r="B933" s="38"/>
      <c r="C933" s="39"/>
      <c r="D933" s="229" t="s">
        <v>180</v>
      </c>
      <c r="E933" s="39"/>
      <c r="F933" s="230" t="s">
        <v>3198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3670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4208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3672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4209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3674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4210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3676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2180</v>
      </c>
      <c r="D942" s="211" t="s">
        <v>155</v>
      </c>
      <c r="E942" s="212" t="s">
        <v>4211</v>
      </c>
      <c r="F942" s="213" t="s">
        <v>4212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2981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4213</v>
      </c>
    </row>
    <row r="943" s="1" customFormat="1">
      <c r="B943" s="38"/>
      <c r="C943" s="39"/>
      <c r="D943" s="229" t="s">
        <v>180</v>
      </c>
      <c r="E943" s="39"/>
      <c r="F943" s="230" t="s">
        <v>3198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3670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4214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4208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4215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4209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4216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4210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4217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2184</v>
      </c>
      <c r="D953" s="211" t="s">
        <v>155</v>
      </c>
      <c r="E953" s="212" t="s">
        <v>1512</v>
      </c>
      <c r="F953" s="213" t="s">
        <v>1513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2981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4218</v>
      </c>
    </row>
    <row r="954" s="1" customFormat="1">
      <c r="B954" s="38"/>
      <c r="C954" s="39"/>
      <c r="D954" s="229" t="s">
        <v>180</v>
      </c>
      <c r="E954" s="39"/>
      <c r="F954" s="230" t="s">
        <v>3198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3669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3670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4219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3687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2188</v>
      </c>
      <c r="D959" s="211" t="s">
        <v>155</v>
      </c>
      <c r="E959" s="212" t="s">
        <v>1515</v>
      </c>
      <c r="F959" s="213" t="s">
        <v>1516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2981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4220</v>
      </c>
    </row>
    <row r="960" s="1" customFormat="1">
      <c r="B960" s="38"/>
      <c r="C960" s="39"/>
      <c r="D960" s="229" t="s">
        <v>180</v>
      </c>
      <c r="E960" s="39"/>
      <c r="F960" s="230" t="s">
        <v>3198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3669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3670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4221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3690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4222</v>
      </c>
      <c r="F966" s="209" t="s">
        <v>4223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2192</v>
      </c>
      <c r="D967" s="211" t="s">
        <v>155</v>
      </c>
      <c r="E967" s="212" t="s">
        <v>4224</v>
      </c>
      <c r="F967" s="213" t="s">
        <v>4225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2981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4226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4226</v>
      </c>
      <c r="BM967" s="223" t="s">
        <v>4227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3669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4228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2196</v>
      </c>
      <c r="D971" s="211" t="s">
        <v>155</v>
      </c>
      <c r="E971" s="212" t="s">
        <v>4229</v>
      </c>
      <c r="F971" s="213" t="s">
        <v>4230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2981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4226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4226</v>
      </c>
      <c r="BM971" s="223" t="s">
        <v>4231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3669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4232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2200</v>
      </c>
      <c r="D975" s="211" t="s">
        <v>155</v>
      </c>
      <c r="E975" s="212" t="s">
        <v>4233</v>
      </c>
      <c r="F975" s="213" t="s">
        <v>4234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2981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4226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4226</v>
      </c>
      <c r="BM975" s="223" t="s">
        <v>4235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3669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4236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4237</v>
      </c>
      <c r="F979" s="209" t="s">
        <v>4238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2204</v>
      </c>
      <c r="D980" s="211" t="s">
        <v>155</v>
      </c>
      <c r="E980" s="212" t="s">
        <v>4239</v>
      </c>
      <c r="F980" s="213" t="s">
        <v>4240</v>
      </c>
      <c r="G980" s="214" t="s">
        <v>4241</v>
      </c>
      <c r="H980" s="215">
        <v>1</v>
      </c>
      <c r="I980" s="216"/>
      <c r="J980" s="217">
        <f>ROUND(I980*H980,2)</f>
        <v>0</v>
      </c>
      <c r="K980" s="213" t="s">
        <v>2981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4226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4226</v>
      </c>
      <c r="BM980" s="223" t="s">
        <v>4242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3669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4243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tp9OybjFTH2VpnNyC126xZlwGeEtbKrCxzRIa6nOjjhTLFLWmOSAaagSw7TVSnc+U9lO6g4kd0ozND9zdAhlbw==" hashValue="gIh8jfdz6ux8eQch/SvKuWEUF3/ewlrJEr3DuFl/bXA55txSRAeGIzg8P4ISrJoifyW7UhhX5DunjR67059/LQ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3662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4244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3662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4245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4246</v>
      </c>
      <c r="F83" s="209" t="s">
        <v>4247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4248</v>
      </c>
      <c r="F84" s="213" t="s">
        <v>4249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4226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4226</v>
      </c>
      <c r="BM84" s="223" t="s">
        <v>4250</v>
      </c>
    </row>
    <row r="85" s="1" customFormat="1">
      <c r="B85" s="38"/>
      <c r="C85" s="39"/>
      <c r="D85" s="229" t="s">
        <v>1400</v>
      </c>
      <c r="E85" s="39"/>
      <c r="F85" s="230" t="s">
        <v>4251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1400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4252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4253</v>
      </c>
      <c r="F89" s="213" t="s">
        <v>4254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4226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4226</v>
      </c>
      <c r="BM89" s="223" t="s">
        <v>4255</v>
      </c>
    </row>
    <row r="90" s="1" customFormat="1">
      <c r="B90" s="38"/>
      <c r="C90" s="39"/>
      <c r="D90" s="229" t="s">
        <v>1400</v>
      </c>
      <c r="E90" s="39"/>
      <c r="F90" s="230" t="s">
        <v>4256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1400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4257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4233</v>
      </c>
      <c r="F94" s="213" t="s">
        <v>4258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4259</v>
      </c>
    </row>
    <row r="95" s="1" customFormat="1">
      <c r="B95" s="38"/>
      <c r="C95" s="39"/>
      <c r="D95" s="229" t="s">
        <v>1400</v>
      </c>
      <c r="E95" s="39"/>
      <c r="F95" s="230" t="s">
        <v>4260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1400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4261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4262</v>
      </c>
      <c r="F99" s="213" t="s">
        <v>4263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4226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4226</v>
      </c>
      <c r="BM99" s="223" t="s">
        <v>4264</v>
      </c>
    </row>
    <row r="100" s="1" customFormat="1">
      <c r="B100" s="38"/>
      <c r="C100" s="39"/>
      <c r="D100" s="229" t="s">
        <v>1400</v>
      </c>
      <c r="E100" s="39"/>
      <c r="F100" s="230" t="s">
        <v>4265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1400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4266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4267</v>
      </c>
      <c r="F104" s="213" t="s">
        <v>4268</v>
      </c>
      <c r="G104" s="214" t="s">
        <v>2123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4226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4226</v>
      </c>
      <c r="BM104" s="223" t="s">
        <v>4269</v>
      </c>
    </row>
    <row r="105" s="1" customFormat="1">
      <c r="B105" s="38"/>
      <c r="C105" s="39"/>
      <c r="D105" s="229" t="s">
        <v>1400</v>
      </c>
      <c r="E105" s="39"/>
      <c r="F105" s="230" t="s">
        <v>4270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4271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4272</v>
      </c>
      <c r="F109" s="213" t="s">
        <v>4273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4226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4226</v>
      </c>
      <c r="BM109" s="223" t="s">
        <v>4274</v>
      </c>
    </row>
    <row r="110" s="1" customFormat="1">
      <c r="B110" s="38"/>
      <c r="C110" s="39"/>
      <c r="D110" s="229" t="s">
        <v>1400</v>
      </c>
      <c r="E110" s="39"/>
      <c r="F110" s="230" t="s">
        <v>4275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1400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4276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4277</v>
      </c>
      <c r="F114" s="213" t="s">
        <v>4278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4279</v>
      </c>
    </row>
    <row r="115" s="1" customFormat="1">
      <c r="B115" s="38"/>
      <c r="C115" s="39"/>
      <c r="D115" s="229" t="s">
        <v>1400</v>
      </c>
      <c r="E115" s="39"/>
      <c r="F115" s="230" t="s">
        <v>4280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1400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4281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4282</v>
      </c>
      <c r="F119" s="213" t="s">
        <v>4283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4284</v>
      </c>
    </row>
    <row r="120" s="1" customFormat="1">
      <c r="B120" s="38"/>
      <c r="C120" s="39"/>
      <c r="D120" s="229" t="s">
        <v>1400</v>
      </c>
      <c r="E120" s="39"/>
      <c r="F120" s="230" t="s">
        <v>4285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1400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4286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4287</v>
      </c>
      <c r="F124" s="213" t="s">
        <v>4288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4226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4226</v>
      </c>
      <c r="BM124" s="223" t="s">
        <v>4289</v>
      </c>
    </row>
    <row r="125" s="1" customFormat="1">
      <c r="B125" s="38"/>
      <c r="C125" s="39"/>
      <c r="D125" s="229" t="s">
        <v>1400</v>
      </c>
      <c r="E125" s="39"/>
      <c r="F125" s="230" t="s">
        <v>4290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1400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4291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4292</v>
      </c>
      <c r="F129" s="213" t="s">
        <v>4293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4226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4226</v>
      </c>
      <c r="BM129" s="223" t="s">
        <v>4294</v>
      </c>
    </row>
    <row r="130" s="1" customFormat="1">
      <c r="B130" s="38"/>
      <c r="C130" s="39"/>
      <c r="D130" s="229" t="s">
        <v>1400</v>
      </c>
      <c r="E130" s="39"/>
      <c r="F130" s="230" t="s">
        <v>4295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1400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4296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4129</v>
      </c>
      <c r="F134" s="213" t="s">
        <v>4297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4298</v>
      </c>
    </row>
    <row r="135" s="1" customFormat="1">
      <c r="B135" s="38"/>
      <c r="C135" s="39"/>
      <c r="D135" s="229" t="s">
        <v>1400</v>
      </c>
      <c r="E135" s="39"/>
      <c r="F135" s="230" t="s">
        <v>4299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1400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4300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x61Lhj+FFg9OJv3OKLEHLf39ljXL0ZufXMdB7OzIg4+Q2y38jAKorTUUCkqf6OD67kRUKSmZYGja2bPZLV9CRQ==" hashValue="lqeBbUh92E74+yvy746uEyXZgGMldcom0D9BVoPgEbD7r1/JLV+jdanmHhMandRqWffxNTix3Rj2CikSSKT+0w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4301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4302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4303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4304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4305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4306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4307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4308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4309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4310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4311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4312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4313</v>
      </c>
      <c r="F19" s="299" t="s">
        <v>4314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4315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4316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2934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4317</v>
      </c>
      <c r="F23" s="299" t="s">
        <v>4318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4319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4320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4321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4322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4323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4324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4325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4326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4327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4328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4329</v>
      </c>
      <c r="F37" s="299"/>
      <c r="G37" s="299" t="s">
        <v>4330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4331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4332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4333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4334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4335</v>
      </c>
      <c r="F42" s="299"/>
      <c r="G42" s="299" t="s">
        <v>4336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4337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4338</v>
      </c>
      <c r="F44" s="299"/>
      <c r="G44" s="299" t="s">
        <v>4339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4340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4341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4342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4343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4344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4345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4346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4347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4348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4349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4350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4351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4352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4353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4354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4355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4356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4357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4358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4359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4360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4361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4362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4363</v>
      </c>
      <c r="D76" s="317"/>
      <c r="E76" s="317"/>
      <c r="F76" s="317" t="s">
        <v>4364</v>
      </c>
      <c r="G76" s="318"/>
      <c r="H76" s="317" t="s">
        <v>55</v>
      </c>
      <c r="I76" s="317" t="s">
        <v>58</v>
      </c>
      <c r="J76" s="317" t="s">
        <v>4365</v>
      </c>
      <c r="K76" s="316"/>
    </row>
    <row r="77" ht="17.25" customHeight="1">
      <c r="B77" s="314"/>
      <c r="C77" s="319" t="s">
        <v>4366</v>
      </c>
      <c r="D77" s="319"/>
      <c r="E77" s="319"/>
      <c r="F77" s="320" t="s">
        <v>4367</v>
      </c>
      <c r="G77" s="321"/>
      <c r="H77" s="319"/>
      <c r="I77" s="319"/>
      <c r="J77" s="319" t="s">
        <v>4368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4369</v>
      </c>
      <c r="G79" s="323"/>
      <c r="H79" s="302" t="s">
        <v>4370</v>
      </c>
      <c r="I79" s="302" t="s">
        <v>4371</v>
      </c>
      <c r="J79" s="302">
        <v>20</v>
      </c>
      <c r="K79" s="316"/>
    </row>
    <row r="80" ht="15" customHeight="1">
      <c r="B80" s="314"/>
      <c r="C80" s="302" t="s">
        <v>4372</v>
      </c>
      <c r="D80" s="302"/>
      <c r="E80" s="302"/>
      <c r="F80" s="324" t="s">
        <v>4369</v>
      </c>
      <c r="G80" s="323"/>
      <c r="H80" s="302" t="s">
        <v>4373</v>
      </c>
      <c r="I80" s="302" t="s">
        <v>4371</v>
      </c>
      <c r="J80" s="302">
        <v>120</v>
      </c>
      <c r="K80" s="316"/>
    </row>
    <row r="81" ht="15" customHeight="1">
      <c r="B81" s="325"/>
      <c r="C81" s="302" t="s">
        <v>4374</v>
      </c>
      <c r="D81" s="302"/>
      <c r="E81" s="302"/>
      <c r="F81" s="324" t="s">
        <v>4375</v>
      </c>
      <c r="G81" s="323"/>
      <c r="H81" s="302" t="s">
        <v>4376</v>
      </c>
      <c r="I81" s="302" t="s">
        <v>4371</v>
      </c>
      <c r="J81" s="302">
        <v>50</v>
      </c>
      <c r="K81" s="316"/>
    </row>
    <row r="82" ht="15" customHeight="1">
      <c r="B82" s="325"/>
      <c r="C82" s="302" t="s">
        <v>4377</v>
      </c>
      <c r="D82" s="302"/>
      <c r="E82" s="302"/>
      <c r="F82" s="324" t="s">
        <v>4369</v>
      </c>
      <c r="G82" s="323"/>
      <c r="H82" s="302" t="s">
        <v>4378</v>
      </c>
      <c r="I82" s="302" t="s">
        <v>4379</v>
      </c>
      <c r="J82" s="302"/>
      <c r="K82" s="316"/>
    </row>
    <row r="83" ht="15" customHeight="1">
      <c r="B83" s="325"/>
      <c r="C83" s="326" t="s">
        <v>4380</v>
      </c>
      <c r="D83" s="326"/>
      <c r="E83" s="326"/>
      <c r="F83" s="327" t="s">
        <v>4375</v>
      </c>
      <c r="G83" s="326"/>
      <c r="H83" s="326" t="s">
        <v>4381</v>
      </c>
      <c r="I83" s="326" t="s">
        <v>4371</v>
      </c>
      <c r="J83" s="326">
        <v>15</v>
      </c>
      <c r="K83" s="316"/>
    </row>
    <row r="84" ht="15" customHeight="1">
      <c r="B84" s="325"/>
      <c r="C84" s="326" t="s">
        <v>4382</v>
      </c>
      <c r="D84" s="326"/>
      <c r="E84" s="326"/>
      <c r="F84" s="327" t="s">
        <v>4375</v>
      </c>
      <c r="G84" s="326"/>
      <c r="H84" s="326" t="s">
        <v>4383</v>
      </c>
      <c r="I84" s="326" t="s">
        <v>4371</v>
      </c>
      <c r="J84" s="326">
        <v>15</v>
      </c>
      <c r="K84" s="316"/>
    </row>
    <row r="85" ht="15" customHeight="1">
      <c r="B85" s="325"/>
      <c r="C85" s="326" t="s">
        <v>4384</v>
      </c>
      <c r="D85" s="326"/>
      <c r="E85" s="326"/>
      <c r="F85" s="327" t="s">
        <v>4375</v>
      </c>
      <c r="G85" s="326"/>
      <c r="H85" s="326" t="s">
        <v>4385</v>
      </c>
      <c r="I85" s="326" t="s">
        <v>4371</v>
      </c>
      <c r="J85" s="326">
        <v>20</v>
      </c>
      <c r="K85" s="316"/>
    </row>
    <row r="86" ht="15" customHeight="1">
      <c r="B86" s="325"/>
      <c r="C86" s="326" t="s">
        <v>4386</v>
      </c>
      <c r="D86" s="326"/>
      <c r="E86" s="326"/>
      <c r="F86" s="327" t="s">
        <v>4375</v>
      </c>
      <c r="G86" s="326"/>
      <c r="H86" s="326" t="s">
        <v>4387</v>
      </c>
      <c r="I86" s="326" t="s">
        <v>4371</v>
      </c>
      <c r="J86" s="326">
        <v>20</v>
      </c>
      <c r="K86" s="316"/>
    </row>
    <row r="87" ht="15" customHeight="1">
      <c r="B87" s="325"/>
      <c r="C87" s="302" t="s">
        <v>4388</v>
      </c>
      <c r="D87" s="302"/>
      <c r="E87" s="302"/>
      <c r="F87" s="324" t="s">
        <v>4375</v>
      </c>
      <c r="G87" s="323"/>
      <c r="H87" s="302" t="s">
        <v>4389</v>
      </c>
      <c r="I87" s="302" t="s">
        <v>4371</v>
      </c>
      <c r="J87" s="302">
        <v>50</v>
      </c>
      <c r="K87" s="316"/>
    </row>
    <row r="88" ht="15" customHeight="1">
      <c r="B88" s="325"/>
      <c r="C88" s="302" t="s">
        <v>4390</v>
      </c>
      <c r="D88" s="302"/>
      <c r="E88" s="302"/>
      <c r="F88" s="324" t="s">
        <v>4375</v>
      </c>
      <c r="G88" s="323"/>
      <c r="H88" s="302" t="s">
        <v>4391</v>
      </c>
      <c r="I88" s="302" t="s">
        <v>4371</v>
      </c>
      <c r="J88" s="302">
        <v>20</v>
      </c>
      <c r="K88" s="316"/>
    </row>
    <row r="89" ht="15" customHeight="1">
      <c r="B89" s="325"/>
      <c r="C89" s="302" t="s">
        <v>4392</v>
      </c>
      <c r="D89" s="302"/>
      <c r="E89" s="302"/>
      <c r="F89" s="324" t="s">
        <v>4375</v>
      </c>
      <c r="G89" s="323"/>
      <c r="H89" s="302" t="s">
        <v>4393</v>
      </c>
      <c r="I89" s="302" t="s">
        <v>4371</v>
      </c>
      <c r="J89" s="302">
        <v>20</v>
      </c>
      <c r="K89" s="316"/>
    </row>
    <row r="90" ht="15" customHeight="1">
      <c r="B90" s="325"/>
      <c r="C90" s="302" t="s">
        <v>4394</v>
      </c>
      <c r="D90" s="302"/>
      <c r="E90" s="302"/>
      <c r="F90" s="324" t="s">
        <v>4375</v>
      </c>
      <c r="G90" s="323"/>
      <c r="H90" s="302" t="s">
        <v>4395</v>
      </c>
      <c r="I90" s="302" t="s">
        <v>4371</v>
      </c>
      <c r="J90" s="302">
        <v>50</v>
      </c>
      <c r="K90" s="316"/>
    </row>
    <row r="91" ht="15" customHeight="1">
      <c r="B91" s="325"/>
      <c r="C91" s="302" t="s">
        <v>4396</v>
      </c>
      <c r="D91" s="302"/>
      <c r="E91" s="302"/>
      <c r="F91" s="324" t="s">
        <v>4375</v>
      </c>
      <c r="G91" s="323"/>
      <c r="H91" s="302" t="s">
        <v>4396</v>
      </c>
      <c r="I91" s="302" t="s">
        <v>4371</v>
      </c>
      <c r="J91" s="302">
        <v>50</v>
      </c>
      <c r="K91" s="316"/>
    </row>
    <row r="92" ht="15" customHeight="1">
      <c r="B92" s="325"/>
      <c r="C92" s="302" t="s">
        <v>4397</v>
      </c>
      <c r="D92" s="302"/>
      <c r="E92" s="302"/>
      <c r="F92" s="324" t="s">
        <v>4375</v>
      </c>
      <c r="G92" s="323"/>
      <c r="H92" s="302" t="s">
        <v>4398</v>
      </c>
      <c r="I92" s="302" t="s">
        <v>4371</v>
      </c>
      <c r="J92" s="302">
        <v>255</v>
      </c>
      <c r="K92" s="316"/>
    </row>
    <row r="93" ht="15" customHeight="1">
      <c r="B93" s="325"/>
      <c r="C93" s="302" t="s">
        <v>4399</v>
      </c>
      <c r="D93" s="302"/>
      <c r="E93" s="302"/>
      <c r="F93" s="324" t="s">
        <v>4369</v>
      </c>
      <c r="G93" s="323"/>
      <c r="H93" s="302" t="s">
        <v>4400</v>
      </c>
      <c r="I93" s="302" t="s">
        <v>4401</v>
      </c>
      <c r="J93" s="302"/>
      <c r="K93" s="316"/>
    </row>
    <row r="94" ht="15" customHeight="1">
      <c r="B94" s="325"/>
      <c r="C94" s="302" t="s">
        <v>4402</v>
      </c>
      <c r="D94" s="302"/>
      <c r="E94" s="302"/>
      <c r="F94" s="324" t="s">
        <v>4369</v>
      </c>
      <c r="G94" s="323"/>
      <c r="H94" s="302" t="s">
        <v>4403</v>
      </c>
      <c r="I94" s="302" t="s">
        <v>4404</v>
      </c>
      <c r="J94" s="302"/>
      <c r="K94" s="316"/>
    </row>
    <row r="95" ht="15" customHeight="1">
      <c r="B95" s="325"/>
      <c r="C95" s="302" t="s">
        <v>4405</v>
      </c>
      <c r="D95" s="302"/>
      <c r="E95" s="302"/>
      <c r="F95" s="324" t="s">
        <v>4369</v>
      </c>
      <c r="G95" s="323"/>
      <c r="H95" s="302" t="s">
        <v>4405</v>
      </c>
      <c r="I95" s="302" t="s">
        <v>4404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4369</v>
      </c>
      <c r="G96" s="323"/>
      <c r="H96" s="302" t="s">
        <v>4406</v>
      </c>
      <c r="I96" s="302" t="s">
        <v>4404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4369</v>
      </c>
      <c r="G97" s="323"/>
      <c r="H97" s="302" t="s">
        <v>4407</v>
      </c>
      <c r="I97" s="302" t="s">
        <v>4404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4408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4363</v>
      </c>
      <c r="D103" s="317"/>
      <c r="E103" s="317"/>
      <c r="F103" s="317" t="s">
        <v>4364</v>
      </c>
      <c r="G103" s="318"/>
      <c r="H103" s="317" t="s">
        <v>55</v>
      </c>
      <c r="I103" s="317" t="s">
        <v>58</v>
      </c>
      <c r="J103" s="317" t="s">
        <v>4365</v>
      </c>
      <c r="K103" s="316"/>
    </row>
    <row r="104" ht="17.25" customHeight="1">
      <c r="B104" s="314"/>
      <c r="C104" s="319" t="s">
        <v>4366</v>
      </c>
      <c r="D104" s="319"/>
      <c r="E104" s="319"/>
      <c r="F104" s="320" t="s">
        <v>4367</v>
      </c>
      <c r="G104" s="321"/>
      <c r="H104" s="319"/>
      <c r="I104" s="319"/>
      <c r="J104" s="319" t="s">
        <v>4368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4369</v>
      </c>
      <c r="G106" s="333"/>
      <c r="H106" s="302" t="s">
        <v>4409</v>
      </c>
      <c r="I106" s="302" t="s">
        <v>4371</v>
      </c>
      <c r="J106" s="302">
        <v>20</v>
      </c>
      <c r="K106" s="316"/>
    </row>
    <row r="107" ht="15" customHeight="1">
      <c r="B107" s="314"/>
      <c r="C107" s="302" t="s">
        <v>4372</v>
      </c>
      <c r="D107" s="302"/>
      <c r="E107" s="302"/>
      <c r="F107" s="324" t="s">
        <v>4369</v>
      </c>
      <c r="G107" s="302"/>
      <c r="H107" s="302" t="s">
        <v>4409</v>
      </c>
      <c r="I107" s="302" t="s">
        <v>4371</v>
      </c>
      <c r="J107" s="302">
        <v>120</v>
      </c>
      <c r="K107" s="316"/>
    </row>
    <row r="108" ht="15" customHeight="1">
      <c r="B108" s="325"/>
      <c r="C108" s="302" t="s">
        <v>4374</v>
      </c>
      <c r="D108" s="302"/>
      <c r="E108" s="302"/>
      <c r="F108" s="324" t="s">
        <v>4375</v>
      </c>
      <c r="G108" s="302"/>
      <c r="H108" s="302" t="s">
        <v>4409</v>
      </c>
      <c r="I108" s="302" t="s">
        <v>4371</v>
      </c>
      <c r="J108" s="302">
        <v>50</v>
      </c>
      <c r="K108" s="316"/>
    </row>
    <row r="109" ht="15" customHeight="1">
      <c r="B109" s="325"/>
      <c r="C109" s="302" t="s">
        <v>4377</v>
      </c>
      <c r="D109" s="302"/>
      <c r="E109" s="302"/>
      <c r="F109" s="324" t="s">
        <v>4369</v>
      </c>
      <c r="G109" s="302"/>
      <c r="H109" s="302" t="s">
        <v>4409</v>
      </c>
      <c r="I109" s="302" t="s">
        <v>4379</v>
      </c>
      <c r="J109" s="302"/>
      <c r="K109" s="316"/>
    </row>
    <row r="110" ht="15" customHeight="1">
      <c r="B110" s="325"/>
      <c r="C110" s="302" t="s">
        <v>4388</v>
      </c>
      <c r="D110" s="302"/>
      <c r="E110" s="302"/>
      <c r="F110" s="324" t="s">
        <v>4375</v>
      </c>
      <c r="G110" s="302"/>
      <c r="H110" s="302" t="s">
        <v>4409</v>
      </c>
      <c r="I110" s="302" t="s">
        <v>4371</v>
      </c>
      <c r="J110" s="302">
        <v>50</v>
      </c>
      <c r="K110" s="316"/>
    </row>
    <row r="111" ht="15" customHeight="1">
      <c r="B111" s="325"/>
      <c r="C111" s="302" t="s">
        <v>4396</v>
      </c>
      <c r="D111" s="302"/>
      <c r="E111" s="302"/>
      <c r="F111" s="324" t="s">
        <v>4375</v>
      </c>
      <c r="G111" s="302"/>
      <c r="H111" s="302" t="s">
        <v>4409</v>
      </c>
      <c r="I111" s="302" t="s">
        <v>4371</v>
      </c>
      <c r="J111" s="302">
        <v>50</v>
      </c>
      <c r="K111" s="316"/>
    </row>
    <row r="112" ht="15" customHeight="1">
      <c r="B112" s="325"/>
      <c r="C112" s="302" t="s">
        <v>4394</v>
      </c>
      <c r="D112" s="302"/>
      <c r="E112" s="302"/>
      <c r="F112" s="324" t="s">
        <v>4375</v>
      </c>
      <c r="G112" s="302"/>
      <c r="H112" s="302" t="s">
        <v>4409</v>
      </c>
      <c r="I112" s="302" t="s">
        <v>4371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4369</v>
      </c>
      <c r="G113" s="302"/>
      <c r="H113" s="302" t="s">
        <v>4410</v>
      </c>
      <c r="I113" s="302" t="s">
        <v>4371</v>
      </c>
      <c r="J113" s="302">
        <v>20</v>
      </c>
      <c r="K113" s="316"/>
    </row>
    <row r="114" ht="15" customHeight="1">
      <c r="B114" s="325"/>
      <c r="C114" s="302" t="s">
        <v>4411</v>
      </c>
      <c r="D114" s="302"/>
      <c r="E114" s="302"/>
      <c r="F114" s="324" t="s">
        <v>4369</v>
      </c>
      <c r="G114" s="302"/>
      <c r="H114" s="302" t="s">
        <v>4412</v>
      </c>
      <c r="I114" s="302" t="s">
        <v>4371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4369</v>
      </c>
      <c r="G115" s="302"/>
      <c r="H115" s="302" t="s">
        <v>4413</v>
      </c>
      <c r="I115" s="302" t="s">
        <v>4404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4369</v>
      </c>
      <c r="G116" s="302"/>
      <c r="H116" s="302" t="s">
        <v>4414</v>
      </c>
      <c r="I116" s="302" t="s">
        <v>4404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4369</v>
      </c>
      <c r="G117" s="302"/>
      <c r="H117" s="302" t="s">
        <v>4415</v>
      </c>
      <c r="I117" s="302" t="s">
        <v>4416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4417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4363</v>
      </c>
      <c r="D123" s="317"/>
      <c r="E123" s="317"/>
      <c r="F123" s="317" t="s">
        <v>4364</v>
      </c>
      <c r="G123" s="318"/>
      <c r="H123" s="317" t="s">
        <v>55</v>
      </c>
      <c r="I123" s="317" t="s">
        <v>58</v>
      </c>
      <c r="J123" s="317" t="s">
        <v>4365</v>
      </c>
      <c r="K123" s="343"/>
    </row>
    <row r="124" ht="17.25" customHeight="1">
      <c r="B124" s="342"/>
      <c r="C124" s="319" t="s">
        <v>4366</v>
      </c>
      <c r="D124" s="319"/>
      <c r="E124" s="319"/>
      <c r="F124" s="320" t="s">
        <v>4367</v>
      </c>
      <c r="G124" s="321"/>
      <c r="H124" s="319"/>
      <c r="I124" s="319"/>
      <c r="J124" s="319" t="s">
        <v>4368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4372</v>
      </c>
      <c r="D126" s="322"/>
      <c r="E126" s="322"/>
      <c r="F126" s="324" t="s">
        <v>4369</v>
      </c>
      <c r="G126" s="302"/>
      <c r="H126" s="302" t="s">
        <v>4409</v>
      </c>
      <c r="I126" s="302" t="s">
        <v>4371</v>
      </c>
      <c r="J126" s="302">
        <v>120</v>
      </c>
      <c r="K126" s="346"/>
    </row>
    <row r="127" ht="15" customHeight="1">
      <c r="B127" s="344"/>
      <c r="C127" s="302" t="s">
        <v>4418</v>
      </c>
      <c r="D127" s="302"/>
      <c r="E127" s="302"/>
      <c r="F127" s="324" t="s">
        <v>4369</v>
      </c>
      <c r="G127" s="302"/>
      <c r="H127" s="302" t="s">
        <v>4419</v>
      </c>
      <c r="I127" s="302" t="s">
        <v>4371</v>
      </c>
      <c r="J127" s="302" t="s">
        <v>4420</v>
      </c>
      <c r="K127" s="346"/>
    </row>
    <row r="128" ht="15" customHeight="1">
      <c r="B128" s="344"/>
      <c r="C128" s="302" t="s">
        <v>4317</v>
      </c>
      <c r="D128" s="302"/>
      <c r="E128" s="302"/>
      <c r="F128" s="324" t="s">
        <v>4369</v>
      </c>
      <c r="G128" s="302"/>
      <c r="H128" s="302" t="s">
        <v>4421</v>
      </c>
      <c r="I128" s="302" t="s">
        <v>4371</v>
      </c>
      <c r="J128" s="302" t="s">
        <v>4420</v>
      </c>
      <c r="K128" s="346"/>
    </row>
    <row r="129" ht="15" customHeight="1">
      <c r="B129" s="344"/>
      <c r="C129" s="302" t="s">
        <v>4380</v>
      </c>
      <c r="D129" s="302"/>
      <c r="E129" s="302"/>
      <c r="F129" s="324" t="s">
        <v>4375</v>
      </c>
      <c r="G129" s="302"/>
      <c r="H129" s="302" t="s">
        <v>4381</v>
      </c>
      <c r="I129" s="302" t="s">
        <v>4371</v>
      </c>
      <c r="J129" s="302">
        <v>15</v>
      </c>
      <c r="K129" s="346"/>
    </row>
    <row r="130" ht="15" customHeight="1">
      <c r="B130" s="344"/>
      <c r="C130" s="326" t="s">
        <v>4382</v>
      </c>
      <c r="D130" s="326"/>
      <c r="E130" s="326"/>
      <c r="F130" s="327" t="s">
        <v>4375</v>
      </c>
      <c r="G130" s="326"/>
      <c r="H130" s="326" t="s">
        <v>4383</v>
      </c>
      <c r="I130" s="326" t="s">
        <v>4371</v>
      </c>
      <c r="J130" s="326">
        <v>15</v>
      </c>
      <c r="K130" s="346"/>
    </row>
    <row r="131" ht="15" customHeight="1">
      <c r="B131" s="344"/>
      <c r="C131" s="326" t="s">
        <v>4384</v>
      </c>
      <c r="D131" s="326"/>
      <c r="E131" s="326"/>
      <c r="F131" s="327" t="s">
        <v>4375</v>
      </c>
      <c r="G131" s="326"/>
      <c r="H131" s="326" t="s">
        <v>4385</v>
      </c>
      <c r="I131" s="326" t="s">
        <v>4371</v>
      </c>
      <c r="J131" s="326">
        <v>20</v>
      </c>
      <c r="K131" s="346"/>
    </row>
    <row r="132" ht="15" customHeight="1">
      <c r="B132" s="344"/>
      <c r="C132" s="326" t="s">
        <v>4386</v>
      </c>
      <c r="D132" s="326"/>
      <c r="E132" s="326"/>
      <c r="F132" s="327" t="s">
        <v>4375</v>
      </c>
      <c r="G132" s="326"/>
      <c r="H132" s="326" t="s">
        <v>4387</v>
      </c>
      <c r="I132" s="326" t="s">
        <v>4371</v>
      </c>
      <c r="J132" s="326">
        <v>20</v>
      </c>
      <c r="K132" s="346"/>
    </row>
    <row r="133" ht="15" customHeight="1">
      <c r="B133" s="344"/>
      <c r="C133" s="302" t="s">
        <v>4374</v>
      </c>
      <c r="D133" s="302"/>
      <c r="E133" s="302"/>
      <c r="F133" s="324" t="s">
        <v>4375</v>
      </c>
      <c r="G133" s="302"/>
      <c r="H133" s="302" t="s">
        <v>4409</v>
      </c>
      <c r="I133" s="302" t="s">
        <v>4371</v>
      </c>
      <c r="J133" s="302">
        <v>50</v>
      </c>
      <c r="K133" s="346"/>
    </row>
    <row r="134" ht="15" customHeight="1">
      <c r="B134" s="344"/>
      <c r="C134" s="302" t="s">
        <v>4388</v>
      </c>
      <c r="D134" s="302"/>
      <c r="E134" s="302"/>
      <c r="F134" s="324" t="s">
        <v>4375</v>
      </c>
      <c r="G134" s="302"/>
      <c r="H134" s="302" t="s">
        <v>4409</v>
      </c>
      <c r="I134" s="302" t="s">
        <v>4371</v>
      </c>
      <c r="J134" s="302">
        <v>50</v>
      </c>
      <c r="K134" s="346"/>
    </row>
    <row r="135" ht="15" customHeight="1">
      <c r="B135" s="344"/>
      <c r="C135" s="302" t="s">
        <v>4394</v>
      </c>
      <c r="D135" s="302"/>
      <c r="E135" s="302"/>
      <c r="F135" s="324" t="s">
        <v>4375</v>
      </c>
      <c r="G135" s="302"/>
      <c r="H135" s="302" t="s">
        <v>4409</v>
      </c>
      <c r="I135" s="302" t="s">
        <v>4371</v>
      </c>
      <c r="J135" s="302">
        <v>50</v>
      </c>
      <c r="K135" s="346"/>
    </row>
    <row r="136" ht="15" customHeight="1">
      <c r="B136" s="344"/>
      <c r="C136" s="302" t="s">
        <v>4396</v>
      </c>
      <c r="D136" s="302"/>
      <c r="E136" s="302"/>
      <c r="F136" s="324" t="s">
        <v>4375</v>
      </c>
      <c r="G136" s="302"/>
      <c r="H136" s="302" t="s">
        <v>4409</v>
      </c>
      <c r="I136" s="302" t="s">
        <v>4371</v>
      </c>
      <c r="J136" s="302">
        <v>50</v>
      </c>
      <c r="K136" s="346"/>
    </row>
    <row r="137" ht="15" customHeight="1">
      <c r="B137" s="344"/>
      <c r="C137" s="302" t="s">
        <v>4397</v>
      </c>
      <c r="D137" s="302"/>
      <c r="E137" s="302"/>
      <c r="F137" s="324" t="s">
        <v>4375</v>
      </c>
      <c r="G137" s="302"/>
      <c r="H137" s="302" t="s">
        <v>4422</v>
      </c>
      <c r="I137" s="302" t="s">
        <v>4371</v>
      </c>
      <c r="J137" s="302">
        <v>255</v>
      </c>
      <c r="K137" s="346"/>
    </row>
    <row r="138" ht="15" customHeight="1">
      <c r="B138" s="344"/>
      <c r="C138" s="302" t="s">
        <v>4399</v>
      </c>
      <c r="D138" s="302"/>
      <c r="E138" s="302"/>
      <c r="F138" s="324" t="s">
        <v>4369</v>
      </c>
      <c r="G138" s="302"/>
      <c r="H138" s="302" t="s">
        <v>4423</v>
      </c>
      <c r="I138" s="302" t="s">
        <v>4401</v>
      </c>
      <c r="J138" s="302"/>
      <c r="K138" s="346"/>
    </row>
    <row r="139" ht="15" customHeight="1">
      <c r="B139" s="344"/>
      <c r="C139" s="302" t="s">
        <v>4402</v>
      </c>
      <c r="D139" s="302"/>
      <c r="E139" s="302"/>
      <c r="F139" s="324" t="s">
        <v>4369</v>
      </c>
      <c r="G139" s="302"/>
      <c r="H139" s="302" t="s">
        <v>4424</v>
      </c>
      <c r="I139" s="302" t="s">
        <v>4404</v>
      </c>
      <c r="J139" s="302"/>
      <c r="K139" s="346"/>
    </row>
    <row r="140" ht="15" customHeight="1">
      <c r="B140" s="344"/>
      <c r="C140" s="302" t="s">
        <v>4405</v>
      </c>
      <c r="D140" s="302"/>
      <c r="E140" s="302"/>
      <c r="F140" s="324" t="s">
        <v>4369</v>
      </c>
      <c r="G140" s="302"/>
      <c r="H140" s="302" t="s">
        <v>4405</v>
      </c>
      <c r="I140" s="302" t="s">
        <v>4404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4369</v>
      </c>
      <c r="G141" s="302"/>
      <c r="H141" s="302" t="s">
        <v>4425</v>
      </c>
      <c r="I141" s="302" t="s">
        <v>4404</v>
      </c>
      <c r="J141" s="302"/>
      <c r="K141" s="346"/>
    </row>
    <row r="142" ht="15" customHeight="1">
      <c r="B142" s="344"/>
      <c r="C142" s="302" t="s">
        <v>4426</v>
      </c>
      <c r="D142" s="302"/>
      <c r="E142" s="302"/>
      <c r="F142" s="324" t="s">
        <v>4369</v>
      </c>
      <c r="G142" s="302"/>
      <c r="H142" s="302" t="s">
        <v>4427</v>
      </c>
      <c r="I142" s="302" t="s">
        <v>4404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4428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4363</v>
      </c>
      <c r="D148" s="317"/>
      <c r="E148" s="317"/>
      <c r="F148" s="317" t="s">
        <v>4364</v>
      </c>
      <c r="G148" s="318"/>
      <c r="H148" s="317" t="s">
        <v>55</v>
      </c>
      <c r="I148" s="317" t="s">
        <v>58</v>
      </c>
      <c r="J148" s="317" t="s">
        <v>4365</v>
      </c>
      <c r="K148" s="316"/>
    </row>
    <row r="149" ht="17.25" customHeight="1">
      <c r="B149" s="314"/>
      <c r="C149" s="319" t="s">
        <v>4366</v>
      </c>
      <c r="D149" s="319"/>
      <c r="E149" s="319"/>
      <c r="F149" s="320" t="s">
        <v>4367</v>
      </c>
      <c r="G149" s="321"/>
      <c r="H149" s="319"/>
      <c r="I149" s="319"/>
      <c r="J149" s="319" t="s">
        <v>4368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4372</v>
      </c>
      <c r="D151" s="302"/>
      <c r="E151" s="302"/>
      <c r="F151" s="351" t="s">
        <v>4369</v>
      </c>
      <c r="G151" s="302"/>
      <c r="H151" s="350" t="s">
        <v>4409</v>
      </c>
      <c r="I151" s="350" t="s">
        <v>4371</v>
      </c>
      <c r="J151" s="350">
        <v>120</v>
      </c>
      <c r="K151" s="346"/>
    </row>
    <row r="152" ht="15" customHeight="1">
      <c r="B152" s="325"/>
      <c r="C152" s="350" t="s">
        <v>4418</v>
      </c>
      <c r="D152" s="302"/>
      <c r="E152" s="302"/>
      <c r="F152" s="351" t="s">
        <v>4369</v>
      </c>
      <c r="G152" s="302"/>
      <c r="H152" s="350" t="s">
        <v>4429</v>
      </c>
      <c r="I152" s="350" t="s">
        <v>4371</v>
      </c>
      <c r="J152" s="350" t="s">
        <v>4420</v>
      </c>
      <c r="K152" s="346"/>
    </row>
    <row r="153" ht="15" customHeight="1">
      <c r="B153" s="325"/>
      <c r="C153" s="350" t="s">
        <v>4317</v>
      </c>
      <c r="D153" s="302"/>
      <c r="E153" s="302"/>
      <c r="F153" s="351" t="s">
        <v>4369</v>
      </c>
      <c r="G153" s="302"/>
      <c r="H153" s="350" t="s">
        <v>4430</v>
      </c>
      <c r="I153" s="350" t="s">
        <v>4371</v>
      </c>
      <c r="J153" s="350" t="s">
        <v>4420</v>
      </c>
      <c r="K153" s="346"/>
    </row>
    <row r="154" ht="15" customHeight="1">
      <c r="B154" s="325"/>
      <c r="C154" s="350" t="s">
        <v>4374</v>
      </c>
      <c r="D154" s="302"/>
      <c r="E154" s="302"/>
      <c r="F154" s="351" t="s">
        <v>4375</v>
      </c>
      <c r="G154" s="302"/>
      <c r="H154" s="350" t="s">
        <v>4409</v>
      </c>
      <c r="I154" s="350" t="s">
        <v>4371</v>
      </c>
      <c r="J154" s="350">
        <v>50</v>
      </c>
      <c r="K154" s="346"/>
    </row>
    <row r="155" ht="15" customHeight="1">
      <c r="B155" s="325"/>
      <c r="C155" s="350" t="s">
        <v>4377</v>
      </c>
      <c r="D155" s="302"/>
      <c r="E155" s="302"/>
      <c r="F155" s="351" t="s">
        <v>4369</v>
      </c>
      <c r="G155" s="302"/>
      <c r="H155" s="350" t="s">
        <v>4409</v>
      </c>
      <c r="I155" s="350" t="s">
        <v>4379</v>
      </c>
      <c r="J155" s="350"/>
      <c r="K155" s="346"/>
    </row>
    <row r="156" ht="15" customHeight="1">
      <c r="B156" s="325"/>
      <c r="C156" s="350" t="s">
        <v>4388</v>
      </c>
      <c r="D156" s="302"/>
      <c r="E156" s="302"/>
      <c r="F156" s="351" t="s">
        <v>4375</v>
      </c>
      <c r="G156" s="302"/>
      <c r="H156" s="350" t="s">
        <v>4409</v>
      </c>
      <c r="I156" s="350" t="s">
        <v>4371</v>
      </c>
      <c r="J156" s="350">
        <v>50</v>
      </c>
      <c r="K156" s="346"/>
    </row>
    <row r="157" ht="15" customHeight="1">
      <c r="B157" s="325"/>
      <c r="C157" s="350" t="s">
        <v>4396</v>
      </c>
      <c r="D157" s="302"/>
      <c r="E157" s="302"/>
      <c r="F157" s="351" t="s">
        <v>4375</v>
      </c>
      <c r="G157" s="302"/>
      <c r="H157" s="350" t="s">
        <v>4409</v>
      </c>
      <c r="I157" s="350" t="s">
        <v>4371</v>
      </c>
      <c r="J157" s="350">
        <v>50</v>
      </c>
      <c r="K157" s="346"/>
    </row>
    <row r="158" ht="15" customHeight="1">
      <c r="B158" s="325"/>
      <c r="C158" s="350" t="s">
        <v>4394</v>
      </c>
      <c r="D158" s="302"/>
      <c r="E158" s="302"/>
      <c r="F158" s="351" t="s">
        <v>4375</v>
      </c>
      <c r="G158" s="302"/>
      <c r="H158" s="350" t="s">
        <v>4409</v>
      </c>
      <c r="I158" s="350" t="s">
        <v>4371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4369</v>
      </c>
      <c r="G159" s="302"/>
      <c r="H159" s="350" t="s">
        <v>4431</v>
      </c>
      <c r="I159" s="350" t="s">
        <v>4371</v>
      </c>
      <c r="J159" s="350" t="s">
        <v>4432</v>
      </c>
      <c r="K159" s="346"/>
    </row>
    <row r="160" ht="15" customHeight="1">
      <c r="B160" s="325"/>
      <c r="C160" s="350" t="s">
        <v>4433</v>
      </c>
      <c r="D160" s="302"/>
      <c r="E160" s="302"/>
      <c r="F160" s="351" t="s">
        <v>4369</v>
      </c>
      <c r="G160" s="302"/>
      <c r="H160" s="350" t="s">
        <v>4434</v>
      </c>
      <c r="I160" s="350" t="s">
        <v>4404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4435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4363</v>
      </c>
      <c r="D166" s="317"/>
      <c r="E166" s="317"/>
      <c r="F166" s="317" t="s">
        <v>4364</v>
      </c>
      <c r="G166" s="354"/>
      <c r="H166" s="355" t="s">
        <v>55</v>
      </c>
      <c r="I166" s="355" t="s">
        <v>58</v>
      </c>
      <c r="J166" s="317" t="s">
        <v>4365</v>
      </c>
      <c r="K166" s="294"/>
    </row>
    <row r="167" ht="17.25" customHeight="1">
      <c r="B167" s="295"/>
      <c r="C167" s="319" t="s">
        <v>4366</v>
      </c>
      <c r="D167" s="319"/>
      <c r="E167" s="319"/>
      <c r="F167" s="320" t="s">
        <v>4367</v>
      </c>
      <c r="G167" s="356"/>
      <c r="H167" s="357"/>
      <c r="I167" s="357"/>
      <c r="J167" s="319" t="s">
        <v>4368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4372</v>
      </c>
      <c r="D169" s="302"/>
      <c r="E169" s="302"/>
      <c r="F169" s="324" t="s">
        <v>4369</v>
      </c>
      <c r="G169" s="302"/>
      <c r="H169" s="302" t="s">
        <v>4409</v>
      </c>
      <c r="I169" s="302" t="s">
        <v>4371</v>
      </c>
      <c r="J169" s="302">
        <v>120</v>
      </c>
      <c r="K169" s="346"/>
    </row>
    <row r="170" ht="15" customHeight="1">
      <c r="B170" s="325"/>
      <c r="C170" s="302" t="s">
        <v>4418</v>
      </c>
      <c r="D170" s="302"/>
      <c r="E170" s="302"/>
      <c r="F170" s="324" t="s">
        <v>4369</v>
      </c>
      <c r="G170" s="302"/>
      <c r="H170" s="302" t="s">
        <v>4419</v>
      </c>
      <c r="I170" s="302" t="s">
        <v>4371</v>
      </c>
      <c r="J170" s="302" t="s">
        <v>4420</v>
      </c>
      <c r="K170" s="346"/>
    </row>
    <row r="171" ht="15" customHeight="1">
      <c r="B171" s="325"/>
      <c r="C171" s="302" t="s">
        <v>4317</v>
      </c>
      <c r="D171" s="302"/>
      <c r="E171" s="302"/>
      <c r="F171" s="324" t="s">
        <v>4369</v>
      </c>
      <c r="G171" s="302"/>
      <c r="H171" s="302" t="s">
        <v>4436</v>
      </c>
      <c r="I171" s="302" t="s">
        <v>4371</v>
      </c>
      <c r="J171" s="302" t="s">
        <v>4420</v>
      </c>
      <c r="K171" s="346"/>
    </row>
    <row r="172" ht="15" customHeight="1">
      <c r="B172" s="325"/>
      <c r="C172" s="302" t="s">
        <v>4374</v>
      </c>
      <c r="D172" s="302"/>
      <c r="E172" s="302"/>
      <c r="F172" s="324" t="s">
        <v>4375</v>
      </c>
      <c r="G172" s="302"/>
      <c r="H172" s="302" t="s">
        <v>4436</v>
      </c>
      <c r="I172" s="302" t="s">
        <v>4371</v>
      </c>
      <c r="J172" s="302">
        <v>50</v>
      </c>
      <c r="K172" s="346"/>
    </row>
    <row r="173" ht="15" customHeight="1">
      <c r="B173" s="325"/>
      <c r="C173" s="302" t="s">
        <v>4377</v>
      </c>
      <c r="D173" s="302"/>
      <c r="E173" s="302"/>
      <c r="F173" s="324" t="s">
        <v>4369</v>
      </c>
      <c r="G173" s="302"/>
      <c r="H173" s="302" t="s">
        <v>4436</v>
      </c>
      <c r="I173" s="302" t="s">
        <v>4379</v>
      </c>
      <c r="J173" s="302"/>
      <c r="K173" s="346"/>
    </row>
    <row r="174" ht="15" customHeight="1">
      <c r="B174" s="325"/>
      <c r="C174" s="302" t="s">
        <v>4388</v>
      </c>
      <c r="D174" s="302"/>
      <c r="E174" s="302"/>
      <c r="F174" s="324" t="s">
        <v>4375</v>
      </c>
      <c r="G174" s="302"/>
      <c r="H174" s="302" t="s">
        <v>4436</v>
      </c>
      <c r="I174" s="302" t="s">
        <v>4371</v>
      </c>
      <c r="J174" s="302">
        <v>50</v>
      </c>
      <c r="K174" s="346"/>
    </row>
    <row r="175" ht="15" customHeight="1">
      <c r="B175" s="325"/>
      <c r="C175" s="302" t="s">
        <v>4396</v>
      </c>
      <c r="D175" s="302"/>
      <c r="E175" s="302"/>
      <c r="F175" s="324" t="s">
        <v>4375</v>
      </c>
      <c r="G175" s="302"/>
      <c r="H175" s="302" t="s">
        <v>4436</v>
      </c>
      <c r="I175" s="302" t="s">
        <v>4371</v>
      </c>
      <c r="J175" s="302">
        <v>50</v>
      </c>
      <c r="K175" s="346"/>
    </row>
    <row r="176" ht="15" customHeight="1">
      <c r="B176" s="325"/>
      <c r="C176" s="302" t="s">
        <v>4394</v>
      </c>
      <c r="D176" s="302"/>
      <c r="E176" s="302"/>
      <c r="F176" s="324" t="s">
        <v>4375</v>
      </c>
      <c r="G176" s="302"/>
      <c r="H176" s="302" t="s">
        <v>4436</v>
      </c>
      <c r="I176" s="302" t="s">
        <v>4371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4369</v>
      </c>
      <c r="G177" s="302"/>
      <c r="H177" s="302" t="s">
        <v>4437</v>
      </c>
      <c r="I177" s="302" t="s">
        <v>4438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4369</v>
      </c>
      <c r="G178" s="302"/>
      <c r="H178" s="302" t="s">
        <v>4439</v>
      </c>
      <c r="I178" s="302" t="s">
        <v>4440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4369</v>
      </c>
      <c r="G179" s="302"/>
      <c r="H179" s="302" t="s">
        <v>4441</v>
      </c>
      <c r="I179" s="302" t="s">
        <v>4371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4369</v>
      </c>
      <c r="G180" s="302"/>
      <c r="H180" s="302" t="s">
        <v>4442</v>
      </c>
      <c r="I180" s="302" t="s">
        <v>4371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4369</v>
      </c>
      <c r="G181" s="302"/>
      <c r="H181" s="302" t="s">
        <v>4333</v>
      </c>
      <c r="I181" s="302" t="s">
        <v>4371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4369</v>
      </c>
      <c r="G182" s="302"/>
      <c r="H182" s="302" t="s">
        <v>4443</v>
      </c>
      <c r="I182" s="302" t="s">
        <v>4404</v>
      </c>
      <c r="J182" s="302"/>
      <c r="K182" s="346"/>
    </row>
    <row r="183" ht="15" customHeight="1">
      <c r="B183" s="325"/>
      <c r="C183" s="302" t="s">
        <v>4444</v>
      </c>
      <c r="D183" s="302"/>
      <c r="E183" s="302"/>
      <c r="F183" s="324" t="s">
        <v>4369</v>
      </c>
      <c r="G183" s="302"/>
      <c r="H183" s="302" t="s">
        <v>4445</v>
      </c>
      <c r="I183" s="302" t="s">
        <v>4404</v>
      </c>
      <c r="J183" s="302"/>
      <c r="K183" s="346"/>
    </row>
    <row r="184" ht="15" customHeight="1">
      <c r="B184" s="325"/>
      <c r="C184" s="302" t="s">
        <v>4433</v>
      </c>
      <c r="D184" s="302"/>
      <c r="E184" s="302"/>
      <c r="F184" s="324" t="s">
        <v>4369</v>
      </c>
      <c r="G184" s="302"/>
      <c r="H184" s="302" t="s">
        <v>4446</v>
      </c>
      <c r="I184" s="302" t="s">
        <v>4404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4375</v>
      </c>
      <c r="G185" s="302"/>
      <c r="H185" s="302" t="s">
        <v>4447</v>
      </c>
      <c r="I185" s="302" t="s">
        <v>4371</v>
      </c>
      <c r="J185" s="302">
        <v>50</v>
      </c>
      <c r="K185" s="346"/>
    </row>
    <row r="186" ht="15" customHeight="1">
      <c r="B186" s="325"/>
      <c r="C186" s="302" t="s">
        <v>4448</v>
      </c>
      <c r="D186" s="302"/>
      <c r="E186" s="302"/>
      <c r="F186" s="324" t="s">
        <v>4375</v>
      </c>
      <c r="G186" s="302"/>
      <c r="H186" s="302" t="s">
        <v>4449</v>
      </c>
      <c r="I186" s="302" t="s">
        <v>4450</v>
      </c>
      <c r="J186" s="302"/>
      <c r="K186" s="346"/>
    </row>
    <row r="187" ht="15" customHeight="1">
      <c r="B187" s="325"/>
      <c r="C187" s="302" t="s">
        <v>4451</v>
      </c>
      <c r="D187" s="302"/>
      <c r="E187" s="302"/>
      <c r="F187" s="324" t="s">
        <v>4375</v>
      </c>
      <c r="G187" s="302"/>
      <c r="H187" s="302" t="s">
        <v>4452</v>
      </c>
      <c r="I187" s="302" t="s">
        <v>4450</v>
      </c>
      <c r="J187" s="302"/>
      <c r="K187" s="346"/>
    </row>
    <row r="188" ht="15" customHeight="1">
      <c r="B188" s="325"/>
      <c r="C188" s="302" t="s">
        <v>4453</v>
      </c>
      <c r="D188" s="302"/>
      <c r="E188" s="302"/>
      <c r="F188" s="324" t="s">
        <v>4375</v>
      </c>
      <c r="G188" s="302"/>
      <c r="H188" s="302" t="s">
        <v>4454</v>
      </c>
      <c r="I188" s="302" t="s">
        <v>4450</v>
      </c>
      <c r="J188" s="302"/>
      <c r="K188" s="346"/>
    </row>
    <row r="189" ht="15" customHeight="1">
      <c r="B189" s="325"/>
      <c r="C189" s="358" t="s">
        <v>4455</v>
      </c>
      <c r="D189" s="302"/>
      <c r="E189" s="302"/>
      <c r="F189" s="324" t="s">
        <v>4375</v>
      </c>
      <c r="G189" s="302"/>
      <c r="H189" s="302" t="s">
        <v>4456</v>
      </c>
      <c r="I189" s="302" t="s">
        <v>4457</v>
      </c>
      <c r="J189" s="359" t="s">
        <v>4458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4369</v>
      </c>
      <c r="G190" s="302"/>
      <c r="H190" s="299" t="s">
        <v>4459</v>
      </c>
      <c r="I190" s="302" t="s">
        <v>4460</v>
      </c>
      <c r="J190" s="302"/>
      <c r="K190" s="346"/>
    </row>
    <row r="191" ht="15" customHeight="1">
      <c r="B191" s="325"/>
      <c r="C191" s="309" t="s">
        <v>4461</v>
      </c>
      <c r="D191" s="302"/>
      <c r="E191" s="302"/>
      <c r="F191" s="324" t="s">
        <v>4369</v>
      </c>
      <c r="G191" s="302"/>
      <c r="H191" s="302" t="s">
        <v>4462</v>
      </c>
      <c r="I191" s="302" t="s">
        <v>4404</v>
      </c>
      <c r="J191" s="302"/>
      <c r="K191" s="346"/>
    </row>
    <row r="192" ht="15" customHeight="1">
      <c r="B192" s="325"/>
      <c r="C192" s="309" t="s">
        <v>4463</v>
      </c>
      <c r="D192" s="302"/>
      <c r="E192" s="302"/>
      <c r="F192" s="324" t="s">
        <v>4369</v>
      </c>
      <c r="G192" s="302"/>
      <c r="H192" s="302" t="s">
        <v>4464</v>
      </c>
      <c r="I192" s="302" t="s">
        <v>4404</v>
      </c>
      <c r="J192" s="302"/>
      <c r="K192" s="346"/>
    </row>
    <row r="193" ht="15" customHeight="1">
      <c r="B193" s="325"/>
      <c r="C193" s="309" t="s">
        <v>4465</v>
      </c>
      <c r="D193" s="302"/>
      <c r="E193" s="302"/>
      <c r="F193" s="324" t="s">
        <v>4375</v>
      </c>
      <c r="G193" s="302"/>
      <c r="H193" s="302" t="s">
        <v>4466</v>
      </c>
      <c r="I193" s="302" t="s">
        <v>4404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4467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4468</v>
      </c>
      <c r="D200" s="361"/>
      <c r="E200" s="361"/>
      <c r="F200" s="361" t="s">
        <v>4469</v>
      </c>
      <c r="G200" s="362"/>
      <c r="H200" s="361" t="s">
        <v>4470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4460</v>
      </c>
      <c r="D202" s="302"/>
      <c r="E202" s="302"/>
      <c r="F202" s="324" t="s">
        <v>44</v>
      </c>
      <c r="G202" s="302"/>
      <c r="H202" s="302" t="s">
        <v>4471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4472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4473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4474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4475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4416</v>
      </c>
      <c r="D208" s="302"/>
      <c r="E208" s="302"/>
      <c r="F208" s="324" t="s">
        <v>86</v>
      </c>
      <c r="G208" s="302"/>
      <c r="H208" s="302" t="s">
        <v>4476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4315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4313</v>
      </c>
      <c r="G210" s="302"/>
      <c r="H210" s="302" t="s">
        <v>4477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4316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3448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4440</v>
      </c>
      <c r="D214" s="331"/>
      <c r="E214" s="331"/>
      <c r="F214" s="324">
        <v>1</v>
      </c>
      <c r="G214" s="309"/>
      <c r="H214" s="350" t="s">
        <v>4478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4479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4480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4481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Vlastislav Šenkýř</dc:creator>
  <cp:lastModifiedBy>Vlastislav Šenkýř</cp:lastModifiedBy>
  <dcterms:created xsi:type="dcterms:W3CDTF">2019-06-06T10:22:43Z</dcterms:created>
  <dcterms:modified xsi:type="dcterms:W3CDTF">2019-06-06T10:23:04Z</dcterms:modified>
</cp:coreProperties>
</file>