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svršek...'!$C$88:$K$429</definedName>
    <definedName name="_xlnm.Print_Area" localSheetId="2">'SO 01 - Tramvajový svršek...'!$C$4:$J$39,'SO 01 - Tramvajový svršek...'!$C$45:$J$70,'SO 01 - Tramvajový svršek...'!$C$76:$K$429</definedName>
    <definedName name="_xlnm.Print_Titles" localSheetId="2">'SO 01 - Tramvajový svršek...'!$88:$88</definedName>
    <definedName name="_xlnm._FilterDatabase" localSheetId="3" hidden="1">'SO 02 - Nástupiště, chodn...'!$C$87:$K$622</definedName>
    <definedName name="_xlnm.Print_Area" localSheetId="3">'SO 02 - Nástupiště, chodn...'!$C$4:$J$39,'SO 02 - Nástupiště, chodn...'!$C$45:$J$69,'SO 02 - Nástupiště, chodn...'!$C$75:$K$622</definedName>
    <definedName name="_xlnm.Print_Titles" localSheetId="3">'SO 02 - Nástupiště, chodn...'!$87:$87</definedName>
    <definedName name="_xlnm._FilterDatabase" localSheetId="4" hidden="1">'SO 03 - Estetizace okolní...'!$C$82:$K$151</definedName>
    <definedName name="_xlnm.Print_Area" localSheetId="4">'SO 03 - Estetizace okolní...'!$C$4:$J$39,'SO 03 - Estetizace okolní...'!$C$45:$J$64,'SO 03 - Estetizace okolní...'!$C$70:$K$151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budo...'!$C$107:$K$823</definedName>
    <definedName name="_xlnm.Print_Area" localSheetId="6">'SO 05 - Revitalizace budo...'!$C$4:$J$39,'SO 05 - Revitalizace budo...'!$C$45:$J$89,'SO 05 - Revitalizace budo...'!$C$95:$K$823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79"/>
  <c r="E77"/>
  <c r="J55"/>
  <c r="J54"/>
  <c r="F52"/>
  <c r="E50"/>
  <c r="J39"/>
  <c r="J18"/>
  <c r="E18"/>
  <c r="F82"/>
  <c r="F55"/>
  <c r="J17"/>
  <c r="J15"/>
  <c r="E15"/>
  <c r="F81"/>
  <c r="F54"/>
  <c r="J14"/>
  <c r="J12"/>
  <c r="J79"/>
  <c r="J52"/>
  <c r="E7"/>
  <c r="E75"/>
  <c r="E48"/>
  <c i="7" r="J37"/>
  <c r="J36"/>
  <c i="1" r="AY60"/>
  <c i="7" r="J35"/>
  <c i="1" r="AX60"/>
  <c i="7" r="BI815"/>
  <c r="BH815"/>
  <c r="BG815"/>
  <c r="BF815"/>
  <c r="T815"/>
  <c r="R815"/>
  <c r="P815"/>
  <c r="BK815"/>
  <c r="J815"/>
  <c r="BE815"/>
  <c r="BI806"/>
  <c r="BH806"/>
  <c r="BG806"/>
  <c r="BF806"/>
  <c r="T806"/>
  <c r="T805"/>
  <c r="R806"/>
  <c r="R805"/>
  <c r="P806"/>
  <c r="P805"/>
  <c r="BK806"/>
  <c r="BK805"/>
  <c r="J805"/>
  <c r="J806"/>
  <c r="BE806"/>
  <c r="J88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9"/>
  <c r="BH799"/>
  <c r="BG799"/>
  <c r="BF799"/>
  <c r="T799"/>
  <c r="T798"/>
  <c r="R799"/>
  <c r="R798"/>
  <c r="P799"/>
  <c r="P798"/>
  <c r="BK799"/>
  <c r="BK798"/>
  <c r="J798"/>
  <c r="J799"/>
  <c r="BE799"/>
  <c r="J87"/>
  <c r="BI796"/>
  <c r="BH796"/>
  <c r="BG796"/>
  <c r="BF796"/>
  <c r="T796"/>
  <c r="R796"/>
  <c r="P796"/>
  <c r="BK796"/>
  <c r="J796"/>
  <c r="BE796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6"/>
  <c r="BH786"/>
  <c r="BG786"/>
  <c r="BF786"/>
  <c r="T786"/>
  <c r="R786"/>
  <c r="P786"/>
  <c r="BK786"/>
  <c r="J786"/>
  <c r="BE786"/>
  <c r="BI779"/>
  <c r="BH779"/>
  <c r="BG779"/>
  <c r="BF779"/>
  <c r="T779"/>
  <c r="R779"/>
  <c r="P779"/>
  <c r="BK779"/>
  <c r="J779"/>
  <c r="BE779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60"/>
  <c r="BH760"/>
  <c r="BG760"/>
  <c r="BF760"/>
  <c r="T760"/>
  <c r="T759"/>
  <c r="R760"/>
  <c r="R759"/>
  <c r="P760"/>
  <c r="P759"/>
  <c r="BK760"/>
  <c r="BK759"/>
  <c r="J759"/>
  <c r="J760"/>
  <c r="BE760"/>
  <c r="J86"/>
  <c r="BI754"/>
  <c r="BH754"/>
  <c r="BG754"/>
  <c r="BF754"/>
  <c r="T754"/>
  <c r="R754"/>
  <c r="P754"/>
  <c r="BK754"/>
  <c r="J754"/>
  <c r="BE754"/>
  <c r="BI749"/>
  <c r="BH749"/>
  <c r="BG749"/>
  <c r="BF749"/>
  <c r="T749"/>
  <c r="T748"/>
  <c r="R749"/>
  <c r="R748"/>
  <c r="P749"/>
  <c r="P748"/>
  <c r="BK749"/>
  <c r="BK748"/>
  <c r="J748"/>
  <c r="J749"/>
  <c r="BE749"/>
  <c r="J85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3"/>
  <c r="BH743"/>
  <c r="BG743"/>
  <c r="BF743"/>
  <c r="T743"/>
  <c r="R743"/>
  <c r="P743"/>
  <c r="BK743"/>
  <c r="J743"/>
  <c r="BE743"/>
  <c r="BI741"/>
  <c r="BH741"/>
  <c r="BG741"/>
  <c r="BF741"/>
  <c r="T741"/>
  <c r="R741"/>
  <c r="P741"/>
  <c r="BK741"/>
  <c r="J741"/>
  <c r="BE741"/>
  <c r="BI739"/>
  <c r="BH739"/>
  <c r="BG739"/>
  <c r="BF739"/>
  <c r="T739"/>
  <c r="R739"/>
  <c r="P739"/>
  <c r="BK739"/>
  <c r="J739"/>
  <c r="BE739"/>
  <c r="BI737"/>
  <c r="BH737"/>
  <c r="BG737"/>
  <c r="BF737"/>
  <c r="T737"/>
  <c r="R737"/>
  <c r="P737"/>
  <c r="BK737"/>
  <c r="J737"/>
  <c r="BE737"/>
  <c r="BI735"/>
  <c r="BH735"/>
  <c r="BG735"/>
  <c r="BF735"/>
  <c r="T735"/>
  <c r="R735"/>
  <c r="P735"/>
  <c r="BK735"/>
  <c r="J735"/>
  <c r="BE735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7"/>
  <c r="BH717"/>
  <c r="BG717"/>
  <c r="BF717"/>
  <c r="T717"/>
  <c r="T716"/>
  <c r="R717"/>
  <c r="R716"/>
  <c r="P717"/>
  <c r="P716"/>
  <c r="BK717"/>
  <c r="BK716"/>
  <c r="J716"/>
  <c r="J717"/>
  <c r="BE717"/>
  <c r="J84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4"/>
  <c r="BH704"/>
  <c r="BG704"/>
  <c r="BF704"/>
  <c r="T704"/>
  <c r="T703"/>
  <c r="R704"/>
  <c r="R703"/>
  <c r="P704"/>
  <c r="P703"/>
  <c r="BK704"/>
  <c r="BK703"/>
  <c r="J703"/>
  <c r="J704"/>
  <c r="BE704"/>
  <c r="J83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82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75"/>
  <c r="BH675"/>
  <c r="BG675"/>
  <c r="BF675"/>
  <c r="T675"/>
  <c r="T674"/>
  <c r="R675"/>
  <c r="R674"/>
  <c r="P675"/>
  <c r="P674"/>
  <c r="BK675"/>
  <c r="BK674"/>
  <c r="J674"/>
  <c r="J675"/>
  <c r="BE675"/>
  <c r="J81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5"/>
  <c r="BH665"/>
  <c r="BG665"/>
  <c r="BF665"/>
  <c r="T665"/>
  <c r="T664"/>
  <c r="R665"/>
  <c r="R664"/>
  <c r="P665"/>
  <c r="P664"/>
  <c r="BK665"/>
  <c r="BK664"/>
  <c r="J664"/>
  <c r="J665"/>
  <c r="BE665"/>
  <c r="J80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T657"/>
  <c r="R658"/>
  <c r="R657"/>
  <c r="P658"/>
  <c r="P657"/>
  <c r="BK658"/>
  <c r="BK657"/>
  <c r="J657"/>
  <c r="J658"/>
  <c r="BE658"/>
  <c r="J79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/>
  <c r="BI643"/>
  <c r="BH643"/>
  <c r="BG643"/>
  <c r="BF643"/>
  <c r="T643"/>
  <c r="R643"/>
  <c r="P643"/>
  <c r="BK643"/>
  <c r="J643"/>
  <c r="BE643"/>
  <c r="BI641"/>
  <c r="BH641"/>
  <c r="BG641"/>
  <c r="BF641"/>
  <c r="T641"/>
  <c r="T640"/>
  <c r="R641"/>
  <c r="R640"/>
  <c r="P641"/>
  <c r="P640"/>
  <c r="BK641"/>
  <c r="BK640"/>
  <c r="J640"/>
  <c r="J641"/>
  <c r="BE641"/>
  <c r="J78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8"/>
  <c r="BH628"/>
  <c r="BG628"/>
  <c r="BF628"/>
  <c r="T628"/>
  <c r="R628"/>
  <c r="P628"/>
  <c r="BK628"/>
  <c r="J628"/>
  <c r="BE628"/>
  <c r="BI626"/>
  <c r="BH626"/>
  <c r="BG626"/>
  <c r="BF626"/>
  <c r="T626"/>
  <c r="T625"/>
  <c r="R626"/>
  <c r="R625"/>
  <c r="P626"/>
  <c r="P625"/>
  <c r="BK626"/>
  <c r="BK625"/>
  <c r="J625"/>
  <c r="J626"/>
  <c r="BE626"/>
  <c r="J77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T598"/>
  <c r="R599"/>
  <c r="R598"/>
  <c r="P599"/>
  <c r="P598"/>
  <c r="BK599"/>
  <c r="BK598"/>
  <c r="J598"/>
  <c r="J599"/>
  <c r="BE599"/>
  <c r="J76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7"/>
  <c r="BH587"/>
  <c r="BG587"/>
  <c r="BF587"/>
  <c r="T587"/>
  <c r="T586"/>
  <c r="R587"/>
  <c r="R586"/>
  <c r="P587"/>
  <c r="P586"/>
  <c r="BK587"/>
  <c r="BK586"/>
  <c r="J586"/>
  <c r="J587"/>
  <c r="BE587"/>
  <c r="J75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69"/>
  <c r="BH569"/>
  <c r="BG569"/>
  <c r="BF569"/>
  <c r="T569"/>
  <c r="T568"/>
  <c r="R569"/>
  <c r="R568"/>
  <c r="P569"/>
  <c r="P568"/>
  <c r="BK569"/>
  <c r="BK568"/>
  <c r="J568"/>
  <c r="J569"/>
  <c r="BE569"/>
  <c r="J74"/>
  <c r="BI566"/>
  <c r="BH566"/>
  <c r="BG566"/>
  <c r="BF566"/>
  <c r="T566"/>
  <c r="R566"/>
  <c r="P566"/>
  <c r="BK566"/>
  <c r="J566"/>
  <c r="BE566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6"/>
  <c r="BH556"/>
  <c r="BG556"/>
  <c r="BF556"/>
  <c r="T556"/>
  <c r="R556"/>
  <c r="P556"/>
  <c r="BK556"/>
  <c r="J556"/>
  <c r="BE556"/>
  <c r="BI553"/>
  <c r="BH553"/>
  <c r="BG553"/>
  <c r="BF553"/>
  <c r="T553"/>
  <c r="R553"/>
  <c r="P553"/>
  <c r="BK553"/>
  <c r="J553"/>
  <c r="BE553"/>
  <c r="BI550"/>
  <c r="BH550"/>
  <c r="BG550"/>
  <c r="BF550"/>
  <c r="T550"/>
  <c r="R550"/>
  <c r="P550"/>
  <c r="BK550"/>
  <c r="J550"/>
  <c r="BE550"/>
  <c r="BI548"/>
  <c r="BH548"/>
  <c r="BG548"/>
  <c r="BF548"/>
  <c r="T548"/>
  <c r="T547"/>
  <c r="T546"/>
  <c r="R548"/>
  <c r="R547"/>
  <c r="R546"/>
  <c r="P548"/>
  <c r="P547"/>
  <c r="P546"/>
  <c r="BK548"/>
  <c r="BK547"/>
  <c r="J547"/>
  <c r="BK546"/>
  <c r="J546"/>
  <c r="J548"/>
  <c r="BE548"/>
  <c r="J73"/>
  <c r="J72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T490"/>
  <c r="R491"/>
  <c r="R490"/>
  <c r="P491"/>
  <c r="P490"/>
  <c r="BK491"/>
  <c r="BK490"/>
  <c r="J490"/>
  <c r="J491"/>
  <c r="BE491"/>
  <c r="J71"/>
  <c r="BI484"/>
  <c r="BH484"/>
  <c r="BG484"/>
  <c r="BF484"/>
  <c r="T484"/>
  <c r="R484"/>
  <c r="P484"/>
  <c r="BK484"/>
  <c r="J484"/>
  <c r="BE484"/>
  <c r="BI479"/>
  <c r="BH479"/>
  <c r="BG479"/>
  <c r="BF479"/>
  <c r="T479"/>
  <c r="R479"/>
  <c r="P479"/>
  <c r="BK479"/>
  <c r="J479"/>
  <c r="BE479"/>
  <c r="BI473"/>
  <c r="BH473"/>
  <c r="BG473"/>
  <c r="BF473"/>
  <c r="T473"/>
  <c r="R473"/>
  <c r="P473"/>
  <c r="BK473"/>
  <c r="J473"/>
  <c r="BE473"/>
  <c r="BI468"/>
  <c r="BH468"/>
  <c r="BG468"/>
  <c r="BF468"/>
  <c r="T468"/>
  <c r="R468"/>
  <c r="P468"/>
  <c r="BK468"/>
  <c r="J468"/>
  <c r="BE468"/>
  <c r="BI460"/>
  <c r="BH460"/>
  <c r="BG460"/>
  <c r="BF460"/>
  <c r="T460"/>
  <c r="R460"/>
  <c r="P460"/>
  <c r="BK460"/>
  <c r="J460"/>
  <c r="BE460"/>
  <c r="BI452"/>
  <c r="BH452"/>
  <c r="BG452"/>
  <c r="BF452"/>
  <c r="T452"/>
  <c r="R452"/>
  <c r="P452"/>
  <c r="BK452"/>
  <c r="J452"/>
  <c r="BE452"/>
  <c r="BI444"/>
  <c r="BH444"/>
  <c r="BG444"/>
  <c r="BF444"/>
  <c r="T444"/>
  <c r="T443"/>
  <c r="R444"/>
  <c r="R443"/>
  <c r="P444"/>
  <c r="P443"/>
  <c r="BK444"/>
  <c r="BK443"/>
  <c r="J443"/>
  <c r="J444"/>
  <c r="BE444"/>
  <c r="J70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7"/>
  <c r="BH417"/>
  <c r="BG417"/>
  <c r="BF417"/>
  <c r="T417"/>
  <c r="R417"/>
  <c r="P417"/>
  <c r="BK417"/>
  <c r="J417"/>
  <c r="BE417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69"/>
  <c r="BH369"/>
  <c r="BG369"/>
  <c r="BF369"/>
  <c r="T369"/>
  <c r="T368"/>
  <c r="R369"/>
  <c r="R368"/>
  <c r="P369"/>
  <c r="P368"/>
  <c r="BK369"/>
  <c r="BK368"/>
  <c r="J368"/>
  <c r="J369"/>
  <c r="BE369"/>
  <c r="J69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T308"/>
  <c r="R309"/>
  <c r="R308"/>
  <c r="P309"/>
  <c r="P308"/>
  <c r="BK309"/>
  <c r="BK308"/>
  <c r="J308"/>
  <c r="J309"/>
  <c r="BE309"/>
  <c r="J68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51"/>
  <c r="BH151"/>
  <c r="BG151"/>
  <c r="BF151"/>
  <c r="T151"/>
  <c r="R151"/>
  <c r="P151"/>
  <c r="BK151"/>
  <c r="J151"/>
  <c r="BE151"/>
  <c r="BI147"/>
  <c r="BH147"/>
  <c r="BG147"/>
  <c r="BF147"/>
  <c r="T147"/>
  <c r="T146"/>
  <c r="R147"/>
  <c r="R146"/>
  <c r="P147"/>
  <c r="P146"/>
  <c r="BK147"/>
  <c r="BK146"/>
  <c r="J146"/>
  <c r="J147"/>
  <c r="BE147"/>
  <c r="J63"/>
  <c r="BI141"/>
  <c r="BH141"/>
  <c r="BG141"/>
  <c r="BF141"/>
  <c r="T141"/>
  <c r="T140"/>
  <c r="R141"/>
  <c r="R140"/>
  <c r="P141"/>
  <c r="P140"/>
  <c r="BK141"/>
  <c r="BK140"/>
  <c r="J140"/>
  <c r="J141"/>
  <c r="BE141"/>
  <c r="J6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7"/>
  <c r="BH607"/>
  <c r="BG607"/>
  <c r="BF607"/>
  <c r="T607"/>
  <c r="R607"/>
  <c r="P607"/>
  <c r="BK607"/>
  <c r="J607"/>
  <c r="BE607"/>
  <c r="BI602"/>
  <c r="BH602"/>
  <c r="BG602"/>
  <c r="BF602"/>
  <c r="T602"/>
  <c r="R602"/>
  <c r="P602"/>
  <c r="BK602"/>
  <c r="J602"/>
  <c r="BE602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69"/>
  <c r="BH569"/>
  <c r="BG569"/>
  <c r="BF569"/>
  <c r="T569"/>
  <c r="R569"/>
  <c r="P569"/>
  <c r="BK569"/>
  <c r="J569"/>
  <c r="BE569"/>
  <c r="BI563"/>
  <c r="BH563"/>
  <c r="BG563"/>
  <c r="BF563"/>
  <c r="T563"/>
  <c r="R563"/>
  <c r="P563"/>
  <c r="BK563"/>
  <c r="J563"/>
  <c r="BE563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1"/>
  <c r="BH531"/>
  <c r="BG531"/>
  <c r="BF531"/>
  <c r="T531"/>
  <c r="R531"/>
  <c r="P531"/>
  <c r="BK531"/>
  <c r="J531"/>
  <c r="BE531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0"/>
  <c r="BH500"/>
  <c r="BG500"/>
  <c r="BF500"/>
  <c r="T500"/>
  <c r="R500"/>
  <c r="P500"/>
  <c r="BK500"/>
  <c r="J500"/>
  <c r="BE500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6"/>
  <c r="BH476"/>
  <c r="BG476"/>
  <c r="BF476"/>
  <c r="T476"/>
  <c r="T475"/>
  <c r="R476"/>
  <c r="R475"/>
  <c r="P476"/>
  <c r="P475"/>
  <c r="BK476"/>
  <c r="BK475"/>
  <c r="J475"/>
  <c r="J476"/>
  <c r="BE476"/>
  <c r="J68"/>
  <c r="BI471"/>
  <c r="BH471"/>
  <c r="BG471"/>
  <c r="BF471"/>
  <c r="T471"/>
  <c r="R471"/>
  <c r="P471"/>
  <c r="BK471"/>
  <c r="J471"/>
  <c r="BE471"/>
  <c r="BI462"/>
  <c r="BH462"/>
  <c r="BG462"/>
  <c r="BF462"/>
  <c r="T462"/>
  <c r="R462"/>
  <c r="P462"/>
  <c r="BK462"/>
  <c r="J462"/>
  <c r="BE462"/>
  <c r="BI455"/>
  <c r="BH455"/>
  <c r="BG455"/>
  <c r="BF455"/>
  <c r="T455"/>
  <c r="T454"/>
  <c r="R455"/>
  <c r="R454"/>
  <c r="P455"/>
  <c r="P454"/>
  <c r="BK455"/>
  <c r="BK454"/>
  <c r="J454"/>
  <c r="J455"/>
  <c r="BE455"/>
  <c r="J67"/>
  <c r="BI452"/>
  <c r="BH452"/>
  <c r="BG452"/>
  <c r="BF452"/>
  <c r="T452"/>
  <c r="R452"/>
  <c r="P452"/>
  <c r="BK452"/>
  <c r="J452"/>
  <c r="BE452"/>
  <c r="BI447"/>
  <c r="BH447"/>
  <c r="BG447"/>
  <c r="BF447"/>
  <c r="T447"/>
  <c r="R447"/>
  <c r="P447"/>
  <c r="BK447"/>
  <c r="J447"/>
  <c r="BE447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5"/>
  <c r="BH405"/>
  <c r="BG405"/>
  <c r="BF405"/>
  <c r="T405"/>
  <c r="R405"/>
  <c r="P405"/>
  <c r="BK405"/>
  <c r="J405"/>
  <c r="BE405"/>
  <c r="BI400"/>
  <c r="BH400"/>
  <c r="BG400"/>
  <c r="BF400"/>
  <c r="T400"/>
  <c r="R400"/>
  <c r="P400"/>
  <c r="BK400"/>
  <c r="J400"/>
  <c r="BE400"/>
  <c r="BI395"/>
  <c r="BH395"/>
  <c r="BG395"/>
  <c r="BF395"/>
  <c r="T395"/>
  <c r="T394"/>
  <c r="R395"/>
  <c r="R394"/>
  <c r="P395"/>
  <c r="P394"/>
  <c r="BK395"/>
  <c r="BK394"/>
  <c r="J394"/>
  <c r="J395"/>
  <c r="BE395"/>
  <c r="J69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78"/>
  <c r="BH378"/>
  <c r="BG378"/>
  <c r="BF378"/>
  <c r="T378"/>
  <c r="T377"/>
  <c r="R378"/>
  <c r="R377"/>
  <c r="P378"/>
  <c r="P377"/>
  <c r="BK378"/>
  <c r="BK377"/>
  <c r="J377"/>
  <c r="J378"/>
  <c r="BE378"/>
  <c r="J68"/>
  <c r="BI369"/>
  <c r="BH369"/>
  <c r="BG369"/>
  <c r="BF369"/>
  <c r="T369"/>
  <c r="R369"/>
  <c r="P369"/>
  <c r="BK369"/>
  <c r="J369"/>
  <c r="BE369"/>
  <c r="BI366"/>
  <c r="BH366"/>
  <c r="BG366"/>
  <c r="BF366"/>
  <c r="T366"/>
  <c r="T365"/>
  <c r="R366"/>
  <c r="R365"/>
  <c r="P366"/>
  <c r="P365"/>
  <c r="BK366"/>
  <c r="BK365"/>
  <c r="J365"/>
  <c r="J366"/>
  <c r="BE366"/>
  <c r="J67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4"/>
  <c r="BH354"/>
  <c r="BG354"/>
  <c r="BF354"/>
  <c r="T354"/>
  <c r="T353"/>
  <c r="T352"/>
  <c r="R354"/>
  <c r="R353"/>
  <c r="R352"/>
  <c r="P354"/>
  <c r="P353"/>
  <c r="P352"/>
  <c r="BK354"/>
  <c r="BK353"/>
  <c r="J353"/>
  <c r="BK352"/>
  <c r="J352"/>
  <c r="J354"/>
  <c r="BE354"/>
  <c r="J66"/>
  <c r="J65"/>
  <c r="BI350"/>
  <c r="BH350"/>
  <c r="BG350"/>
  <c r="BF350"/>
  <c r="T350"/>
  <c r="T349"/>
  <c r="R350"/>
  <c r="R349"/>
  <c r="P350"/>
  <c r="P349"/>
  <c r="BK350"/>
  <c r="BK349"/>
  <c r="J349"/>
  <c r="J350"/>
  <c r="BE350"/>
  <c r="J64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7"/>
  <c r="BH337"/>
  <c r="BG337"/>
  <c r="BF337"/>
  <c r="T337"/>
  <c r="R337"/>
  <c r="P337"/>
  <c r="BK337"/>
  <c r="J337"/>
  <c r="BE337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T322"/>
  <c r="R323"/>
  <c r="R322"/>
  <c r="P323"/>
  <c r="P322"/>
  <c r="BK323"/>
  <c r="BK322"/>
  <c r="J322"/>
  <c r="J323"/>
  <c r="BE323"/>
  <c r="J63"/>
  <c r="BI321"/>
  <c r="BH321"/>
  <c r="BG321"/>
  <c r="BF321"/>
  <c r="T321"/>
  <c r="R321"/>
  <c r="P321"/>
  <c r="BK321"/>
  <c r="J321"/>
  <c r="BE321"/>
  <c r="BI312"/>
  <c r="BH312"/>
  <c r="BG312"/>
  <c r="BF312"/>
  <c r="T312"/>
  <c r="T311"/>
  <c r="R312"/>
  <c r="R311"/>
  <c r="P312"/>
  <c r="P311"/>
  <c r="BK312"/>
  <c r="BK311"/>
  <c r="J311"/>
  <c r="J312"/>
  <c r="BE312"/>
  <c r="J62"/>
  <c r="BI307"/>
  <c r="BH307"/>
  <c r="BG307"/>
  <c r="BF307"/>
  <c r="T307"/>
  <c r="R307"/>
  <c r="P307"/>
  <c r="BK307"/>
  <c r="J307"/>
  <c r="BE307"/>
  <c r="BI300"/>
  <c r="BH300"/>
  <c r="BG300"/>
  <c r="BF300"/>
  <c r="T300"/>
  <c r="R300"/>
  <c r="P300"/>
  <c r="BK300"/>
  <c r="J300"/>
  <c r="BE300"/>
  <c r="BI291"/>
  <c r="BH291"/>
  <c r="BG291"/>
  <c r="BF291"/>
  <c r="T291"/>
  <c r="R291"/>
  <c r="P291"/>
  <c r="BK291"/>
  <c r="J291"/>
  <c r="BE291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67"/>
  <c r="BH267"/>
  <c r="BG267"/>
  <c r="BF267"/>
  <c r="T267"/>
  <c r="R267"/>
  <c r="P267"/>
  <c r="BK267"/>
  <c r="J267"/>
  <c r="BE267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2"/>
  <c r="BH242"/>
  <c r="BG242"/>
  <c r="BF242"/>
  <c r="T242"/>
  <c r="R242"/>
  <c r="P242"/>
  <c r="BK242"/>
  <c r="J242"/>
  <c r="BE242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191"/>
  <c r="BH191"/>
  <c r="BG191"/>
  <c r="BF191"/>
  <c r="T191"/>
  <c r="R191"/>
  <c r="P191"/>
  <c r="BK191"/>
  <c r="J191"/>
  <c r="BE191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<sst xmlns="http://schemas.openxmlformats.org/spreadsheetml/2006/main">
  <si>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</si>
  <si>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</si>
  <si>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</si>
  <si>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</si>
  <si>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</si>
  <si>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{06f7200f-4b9b-43a2-8b7c-4a46c4e2cb29}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</si>
  <si>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</si>
  <si>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</si>
  <si>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</si>
  <si>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</si>
  <si>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</si>
  <si>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</si>
  <si>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</si>
  <si>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</si>
  <si>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</si>
  <si>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</si>
  <si>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</si>
  <si>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</si>
  <si>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</si>
  <si>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</si>
  <si>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</si>
  <si>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</si>
  <si>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</si>
  <si>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</si>
  <si>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</si>
  <si>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</si>
  <si>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</si>
  <si>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</si>
  <si>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</si>
  <si>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</si>
  <si>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</si>
  <si>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</si>
  <si>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</si>
  <si>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</si>
  <si>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</si>
  <si>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</si>
  <si>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</si>
  <si>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</si>
  <si>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</si>
  <si>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</si>
  <si>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</si>
  <si>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</si>
  <si>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</si>
  <si>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</si>
  <si>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</si>
  <si>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</si>
  <si>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</si>
  <si>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</si>
  <si>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</si>
  <si>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</si>
  <si>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</si>
  <si>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</si>
  <si>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</si>
  <si>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</si>
  <si>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</si>
  <si>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</si>
  <si>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</si>
  <si>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</si>
  <si>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</si>
  <si>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</si>
  <si>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</si>
  <si>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</si>
  <si>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</si>
  <si>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</si>
  <si>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</si>
  <si>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</si>
  <si>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</si>
  <si>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</si>
  <si>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</si>
  <si>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</si>
  <si>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</si>
  <si>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</si>
  <si>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</si>
  <si>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</si>
  <si>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</si>
  <si>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</si>
  <si>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</si>
  <si>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</si>
  <si>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</si>
  <si>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</si>
  <si>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</si>
  <si>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</si>
  <si>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{43bfcde1-7f64-4c71-a5dc-f60561c051b1}</t>
  </si>
  <si>
    <t>2</t>
  </si>
  <si>
    <t>SO 01</t>
  </si>
  <si>
    <t>Tramvajový svršek a spodek</t>
  </si>
  <si>
    <t>STA</t>
  </si>
  <si>
    <t>{ac79712b-333c-4d06-91dd-ac5fee7b7c36}</t>
  </si>
  <si>
    <t>SO 02</t>
  </si>
  <si>
    <t>Nástupiště, chodníky a zpevněné plochy, městský mobiliář</t>
  </si>
  <si>
    <t>{abf2a74a-954c-4638-bd44-11ae9173813c}</t>
  </si>
  <si>
    <t>SO 03</t>
  </si>
  <si>
    <t>Estetizace okolních ploch</t>
  </si>
  <si>
    <t>{440dfa6f-9e3e-4a73-9d77-9408b023a541}</t>
  </si>
  <si>
    <t>SO 04</t>
  </si>
  <si>
    <t>Zastřešení nástupiště</t>
  </si>
  <si>
    <t>{7e321199-8b97-4426-8107-f497d3a7c576}</t>
  </si>
  <si>
    <t>SO 05</t>
  </si>
  <si>
    <t>Revitalizace budovy sociálního vybavení</t>
  </si>
  <si>
    <t>{bbb79d48-6bc0-4e06-afd9-b2d301916f04}</t>
  </si>
  <si>
    <t>SO 06</t>
  </si>
  <si>
    <t>Trakční vedení</t>
  </si>
  <si>
    <t>{528bfc5f-b70d-4d5a-bec3-0cc2072796f6}</t>
  </si>
  <si>
    <t>SO 07</t>
  </si>
  <si>
    <t>Veřejné osvětlení</t>
  </si>
  <si>
    <t>{75601bde-09c2-4799-9078-28481aee1f93}</t>
  </si>
  <si>
    <t>SO 09</t>
  </si>
  <si>
    <t>ESA Hlučínská</t>
  </si>
  <si>
    <t>{677e92be-380a-43d2-a190-3177d1e863fa}</t>
  </si>
  <si>
    <t>PS 01</t>
  </si>
  <si>
    <t>Kamerový a informační systém</t>
  </si>
  <si>
    <t>PRO</t>
  </si>
  <si>
    <t>{5a57b388-5352-472a-8967-9d0ef2b04c5b}</t>
  </si>
  <si>
    <t>PS 02</t>
  </si>
  <si>
    <t>Wifi, datové služby</t>
  </si>
  <si>
    <t>{5b08e4fe-5f16-4501-854d-ca1e610c5a05}</t>
  </si>
  <si>
    <t>PS 03</t>
  </si>
  <si>
    <t>Úpravy světelné signalizace</t>
  </si>
  <si>
    <t>{9efa46c1-0760-4fed-98dc-70c8e3c41437}</t>
  </si>
  <si>
    <t>822 22</t>
  </si>
  <si>
    <t>VRN</t>
  </si>
  <si>
    <t>Vedlejší rozpočtové náklady</t>
  </si>
  <si>
    <t>VON</t>
  </si>
  <si>
    <t>{aee1bcef-c2fe-4085-b956-5704152083fe}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</si>
  <si>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</si>
  <si>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</si>
  <si>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</si>
  <si>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</si>
  <si>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</si>
  <si>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</si>
  <si>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</si>
  <si>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</si>
  <si>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</si>
  <si>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</si>
  <si>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</si>
  <si>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</si>
  <si>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</si>
  <si>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</si>
  <si>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</si>
  <si>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</si>
  <si>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</si>
  <si>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</si>
  <si>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</si>
  <si>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</si>
  <si>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</si>
  <si>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</si>
  <si>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</si>
  <si>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</si>
  <si>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</si>
  <si>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</si>
  <si>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</si>
  <si>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</si>
  <si>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</si>
  <si>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</si>
  <si>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</si>
  <si>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</si>
  <si>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</si>
  <si>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</si>
  <si>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</si>
  <si>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</si>
  <si>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</si>
  <si>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</si>
  <si>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</si>
  <si>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</si>
  <si>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</si>
  <si>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</si>
  <si>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</si>
  <si>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</si>
  <si>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</si>
  <si>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</si>
  <si>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</si>
  <si>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</si>
  <si>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</si>
  <si>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</si>
  <si>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</si>
  <si>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</si>
  <si>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</si>
  <si>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</si>
  <si>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</si>
  <si>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</si>
  <si>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</si>
  <si>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</si>
  <si>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</si>
  <si>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</si>
  <si>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</si>
  <si>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</si>
  <si>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</si>
  <si>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</si>
  <si>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</si>
  <si>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</si>
  <si>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</si>
  <si>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</si>
  <si>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</si>
  <si>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</si>
  <si>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</si>
  <si>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</si>
  <si>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</si>
  <si>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</si>
  <si>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</si>
  <si>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</si>
  <si>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</si>
  <si>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</si>
  <si>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</si>
  <si>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</si>
  <si>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</si>
  <si>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</si>
  <si>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</si>
  <si>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</si>
  <si>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</si>
  <si>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</si>
  <si>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</si>
  <si>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</si>
  <si>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</si>
  <si>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</si>
  <si>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</si>
  <si>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</si>
  <si>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</si>
  <si>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</si>
  <si>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</si>
  <si>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</si>
  <si>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</si>
  <si>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</si>
  <si>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</si>
  <si>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</si>
  <si>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</si>
  <si>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</si>
  <si>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</si>
  <si>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</si>
  <si>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</si>
  <si>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</si>
  <si>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</si>
  <si>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</si>
  <si>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</si>
  <si>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</si>
  <si>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</si>
  <si>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</si>
  <si>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</si>
  <si>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</si>
  <si>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</si>
  <si>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</si>
  <si>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</si>
  <si>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</si>
  <si>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</si>
  <si>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</si>
  <si>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</si>
  <si>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</si>
  <si>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</si>
  <si>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</si>
  <si>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</si>
  <si>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</si>
  <si>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</si>
  <si>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</si>
  <si>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</si>
  <si>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</si>
  <si>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</si>
  <si>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</si>
  <si>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</si>
  <si>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</si>
  <si>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</si>
  <si>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</si>
  <si>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</si>
  <si>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</si>
  <si>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</si>
  <si>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</si>
  <si>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</si>
  <si>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</si>
  <si>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</si>
  <si>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</si>
  <si>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</si>
  <si>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</si>
  <si>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</si>
  <si>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</si>
  <si>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</si>
  <si>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</si>
  <si>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</si>
  <si>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</si>
  <si>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</si>
  <si>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</si>
  <si>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</si>
  <si>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</si>
  <si>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</si>
  <si>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</si>
  <si>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</si>
  <si>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</si>
  <si>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</si>
  <si>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</si>
  <si>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</si>
  <si>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</si>
  <si>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</si>
  <si>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</si>
  <si>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</si>
  <si>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</si>
  <si>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</si>
  <si>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</si>
  <si>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</si>
  <si>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</si>
  <si>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</si>
  <si>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</si>
  <si>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</si>
  <si>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</si>
  <si>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</si>
  <si>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</si>
  <si>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</si>
  <si>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</si>
  <si>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</si>
  <si>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</si>
  <si>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</si>
  <si>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</si>
  <si>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</si>
  <si>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</si>
  <si>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</si>
  <si>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</si>
  <si>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</si>
  <si>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</si>
  <si>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</si>
  <si>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</si>
  <si>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pryžové podložky R65; </t>
  </si>
  <si>
    <t>polyetylenové podložky mezi podkladnici a pražec</t>
  </si>
  <si>
    <t>Položka nezahrnuje:</t>
  </si>
  <si>
    <t>podkladnice -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</si>
  <si>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</si>
  <si>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</si>
  <si>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</si>
  <si>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</si>
  <si>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</si>
  <si>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</si>
  <si>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</si>
  <si>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</si>
  <si>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</si>
  <si>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</si>
  <si>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</si>
  <si>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</si>
  <si>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</si>
  <si>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</si>
  <si>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</si>
  <si>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</si>
  <si>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</si>
  <si>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</si>
  <si>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</si>
  <si>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</si>
  <si>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</si>
  <si>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</si>
  <si>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</si>
  <si>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</si>
  <si>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</si>
  <si>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</si>
  <si>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</si>
  <si>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</si>
  <si>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</si>
  <si>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</si>
  <si>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</si>
  <si>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</si>
  <si>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</si>
  <si>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</si>
  <si>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</si>
  <si>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</si>
  <si>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</si>
  <si>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</si>
  <si>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</si>
  <si>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</si>
  <si>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</si>
  <si>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</si>
  <si>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</si>
  <si>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</si>
  <si>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</si>
  <si>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</si>
  <si>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</si>
  <si>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</si>
  <si>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</si>
  <si>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</si>
  <si>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</si>
  <si>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</si>
  <si>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</si>
  <si>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</si>
  <si>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</si>
  <si>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</si>
  <si>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</si>
  <si>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</si>
  <si>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</si>
  <si>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</si>
  <si>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</si>
  <si>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</si>
  <si>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</si>
  <si>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</si>
  <si>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</si>
  <si>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</si>
  <si>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</si>
  <si>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</si>
  <si>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</si>
  <si>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</si>
  <si>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</si>
  <si>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</si>
  <si>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</si>
  <si>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</si>
  <si>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</si>
  <si>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</si>
  <si>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</si>
  <si>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</si>
  <si>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</si>
  <si>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</si>
  <si>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</si>
  <si>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</si>
  <si>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</si>
  <si>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</si>
  <si>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</si>
  <si>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</si>
  <si>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</si>
  <si>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</si>
  <si>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</si>
  <si>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</si>
  <si>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</si>
  <si>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</si>
  <si>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</si>
  <si>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</si>
  <si>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</si>
  <si>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</si>
  <si>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</si>
  <si>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</si>
  <si>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</si>
  <si>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</si>
  <si>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</si>
  <si>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</si>
  <si>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</si>
  <si>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</si>
  <si>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</si>
  <si>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</si>
  <si>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</si>
  <si>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</si>
  <si>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</si>
  <si>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</si>
  <si>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</si>
  <si>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</si>
  <si>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</si>
  <si>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</si>
  <si>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</si>
  <si>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</si>
  <si>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</si>
  <si>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</si>
  <si>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</si>
  <si>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52,688*2"úsek úpravy GPK a výměny kolejnic v kol.č.1 km 0,013925-0,066612, dvojí podbítí"</t>
  </si>
  <si>
    <t>60,192*2 "úsek úpravy GPK v kol. č.1 v km 0,141591-0,201186, dvojí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</si>
  <si>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</si>
  <si>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</si>
  <si>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</si>
  <si>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</si>
  <si>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</si>
  <si>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</si>
  <si>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</si>
  <si>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 </t>
  </si>
  <si>
    <t>upevňovadel :šroubů, matic, svěrek a pruž. krouž.</t>
  </si>
  <si>
    <t>52,688*2 "výměna kolejnic a upevňovadel v kol.č.1 km 0,013925-0,066612"</t>
  </si>
  <si>
    <t>38</t>
  </si>
  <si>
    <t>545126013R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</si>
  <si>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</si>
  <si>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</si>
  <si>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</si>
  <si>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V cenách jsou započteny náklady na:</t>
  </si>
  <si>
    <t xml:space="preserve">a) demontáž starého bezpodkladnicového upevnění, </t>
  </si>
  <si>
    <t xml:space="preserve">dodání a montáž nové podkladnice U60, vrtulí, dvojitých </t>
  </si>
  <si>
    <t>pružných kroužků, pryžových a polyetylenových podložek</t>
  </si>
  <si>
    <t>V cenách nejsou započteny náklady na:</t>
  </si>
  <si>
    <t xml:space="preserve">dodání a montáž svěrkových  kompletů-zahrnuto v pol. č. 37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</si>
  <si>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</si>
  <si>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</si>
  <si>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</si>
  <si>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</si>
  <si>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</si>
  <si>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</si>
  <si>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</si>
  <si>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</si>
  <si>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</si>
  <si>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</si>
  <si>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</si>
  <si>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</si>
  <si>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</si>
  <si>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</si>
  <si>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</si>
  <si>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</si>
  <si>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</si>
  <si>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</si>
  <si>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</si>
  <si>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</si>
  <si>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</si>
  <si>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Kompletní montáž kanalizačního potrubí hladkého plnostěnného SN 16 z polypropylenu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</si>
  <si>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</si>
  <si>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</si>
  <si>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</si>
  <si>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</si>
  <si>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</si>
  <si>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</si>
  <si>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</si>
  <si>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</si>
  <si>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</si>
  <si>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</si>
  <si>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</si>
  <si>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</si>
  <si>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</si>
  <si>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</si>
  <si>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</si>
  <si>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</si>
  <si>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</si>
  <si>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</si>
  <si>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</si>
  <si>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</si>
  <si>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</si>
  <si>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</si>
  <si>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</si>
  <si>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</si>
  <si>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</si>
  <si>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</si>
  <si>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</si>
  <si>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</si>
  <si>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</si>
  <si>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</si>
  <si>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</si>
  <si>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</si>
  <si>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</si>
  <si>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</si>
  <si>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</si>
  <si>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</si>
  <si>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</si>
  <si>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</si>
  <si>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</si>
  <si>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</si>
  <si>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</si>
  <si>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</si>
  <si>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</si>
  <si>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</si>
  <si>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</si>
  <si>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</si>
  <si>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</si>
  <si>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</si>
  <si>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</si>
  <si>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</si>
  <si>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</si>
  <si>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</si>
  <si>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</si>
  <si>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</si>
  <si>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</si>
  <si>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</si>
  <si>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</si>
  <si>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</si>
  <si>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</si>
  <si>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</si>
  <si>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</si>
  <si>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</si>
  <si>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</si>
  <si>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</si>
  <si>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</si>
  <si>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</si>
  <si>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</si>
  <si>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</si>
  <si>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</si>
  <si>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</si>
  <si>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</si>
  <si>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</si>
  <si>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</si>
  <si>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</si>
  <si>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</si>
  <si>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</si>
  <si>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</si>
  <si>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</si>
  <si>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</si>
  <si>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</si>
  <si>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</si>
  <si>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</si>
  <si>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</si>
  <si>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</si>
  <si>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</si>
  <si>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</si>
  <si>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</si>
  <si>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</si>
  <si>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</si>
  <si>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</si>
  <si>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</si>
  <si>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</si>
  <si>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</si>
  <si>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</si>
  <si>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</si>
  <si>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</si>
  <si>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</si>
  <si>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</si>
  <si>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</si>
  <si>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</si>
  <si>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</si>
  <si>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</si>
  <si>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</si>
  <si>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</si>
  <si>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</si>
  <si>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</si>
  <si>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</si>
  <si>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</si>
  <si>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</si>
  <si>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</si>
  <si>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</si>
  <si>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</si>
  <si>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</si>
  <si>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</si>
  <si>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</si>
  <si>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</si>
  <si>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</si>
  <si>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</si>
  <si>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</si>
  <si>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</si>
  <si>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</si>
  <si>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</si>
  <si>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</si>
  <si>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</si>
  <si>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</si>
  <si>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</si>
  <si>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</si>
  <si>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</si>
  <si>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</si>
  <si>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</si>
  <si>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</si>
  <si>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</si>
  <si>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</si>
  <si>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</si>
  <si>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</si>
  <si>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</si>
  <si>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</si>
  <si>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</si>
  <si>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</si>
  <si>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</si>
  <si>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</si>
  <si>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</si>
  <si>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</si>
  <si>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</si>
  <si>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</si>
  <si>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</si>
  <si>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</si>
  <si>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</si>
  <si>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</si>
  <si>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</si>
  <si>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</si>
  <si>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</si>
  <si>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</si>
  <si>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</si>
  <si>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</si>
  <si>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</si>
  <si>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</si>
  <si>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</si>
  <si>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</si>
  <si>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</si>
  <si>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</si>
  <si>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</si>
  <si>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</si>
  <si>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</si>
  <si>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</si>
  <si>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</si>
  <si>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</si>
  <si>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</si>
  <si>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</si>
  <si>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</si>
  <si>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</si>
  <si>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</si>
  <si>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</si>
  <si>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</si>
  <si>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</si>
  <si>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</si>
  <si>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</si>
  <si>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</si>
  <si>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</si>
  <si>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</si>
  <si>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</si>
  <si>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</si>
  <si>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</si>
  <si>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</si>
  <si>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</si>
  <si>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</si>
  <si>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</si>
  <si>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</si>
  <si>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</si>
  <si>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</si>
  <si>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</si>
  <si>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</si>
  <si>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</si>
  <si>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</si>
  <si>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</si>
  <si>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</si>
  <si>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</si>
  <si>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</si>
  <si>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</si>
  <si>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</si>
  <si>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</si>
  <si>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</si>
  <si>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</si>
  <si>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</si>
  <si>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</si>
  <si>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</si>
  <si>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</si>
  <si>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</si>
  <si>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</si>
  <si>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</si>
  <si>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</si>
  <si>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</si>
  <si>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</si>
  <si>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</si>
  <si>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</si>
  <si>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</si>
  <si>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</si>
  <si>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</si>
  <si>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</si>
  <si>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</si>
  <si>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</si>
  <si>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</si>
  <si>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</si>
  <si>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</si>
  <si>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</si>
  <si>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</si>
  <si>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</si>
  <si>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</si>
  <si>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</si>
  <si>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</si>
  <si>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</si>
  <si>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</si>
  <si>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</si>
  <si>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</si>
  <si>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</si>
  <si>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</si>
  <si>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</si>
  <si>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</si>
  <si>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</si>
  <si>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</si>
  <si>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</si>
  <si>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</si>
  <si>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</si>
  <si>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</si>
  <si>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</si>
  <si>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</si>
  <si>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</si>
  <si>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</si>
  <si>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</si>
  <si>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</si>
  <si>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</si>
  <si>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</si>
  <si>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</si>
  <si>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</si>
  <si>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</si>
  <si>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</si>
  <si>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</si>
  <si>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</si>
  <si>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</si>
  <si>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</si>
  <si>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</si>
  <si>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</si>
  <si>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</si>
  <si>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</si>
  <si>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</si>
  <si>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</si>
  <si>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</si>
  <si>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</si>
  <si>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</si>
  <si>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</si>
  <si>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</si>
  <si>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</si>
  <si>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</si>
  <si>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</si>
  <si>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</si>
  <si>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</si>
  <si>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</si>
  <si>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</si>
  <si>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</si>
  <si>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</si>
  <si>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</si>
  <si>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</si>
  <si>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</si>
  <si>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</si>
  <si>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</si>
  <si>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</si>
  <si>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</si>
  <si>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</si>
  <si>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</si>
  <si>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</si>
  <si>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</si>
  <si>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</si>
  <si>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</si>
  <si>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</si>
  <si>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</si>
  <si>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</si>
  <si>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</si>
  <si>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</si>
  <si>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</si>
  <si>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</si>
  <si>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</si>
  <si>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</si>
  <si>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</si>
  <si>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</si>
  <si>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</si>
  <si>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</si>
  <si>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</si>
  <si>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</si>
  <si>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</si>
  <si>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</si>
  <si>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</si>
  <si>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</si>
  <si>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</si>
  <si>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</si>
  <si>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</si>
  <si>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</si>
  <si>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</si>
  <si>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</si>
  <si>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</si>
  <si>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</si>
  <si>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</si>
  <si>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</si>
  <si>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</si>
  <si>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</si>
  <si>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</si>
  <si>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</si>
  <si>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</si>
  <si>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</si>
  <si>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</si>
  <si>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</si>
  <si>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</si>
  <si>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</si>
  <si>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</si>
  <si>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</si>
  <si>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</si>
  <si>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</si>
  <si>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</si>
  <si>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</si>
  <si>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</si>
  <si>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</si>
  <si>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</si>
  <si>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</si>
  <si>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</si>
  <si>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</si>
  <si>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</si>
  <si>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</si>
  <si>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</si>
  <si>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</si>
  <si>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</si>
  <si>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</si>
  <si>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</si>
  <si>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</si>
  <si>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</si>
  <si>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</si>
  <si>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</si>
  <si>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</si>
  <si>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</si>
  <si>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</si>
  <si>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</si>
  <si>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</si>
  <si>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</si>
  <si>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</si>
  <si>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</si>
  <si>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</si>
  <si>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</si>
  <si>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</si>
  <si>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</si>
  <si>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</si>
  <si>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</si>
  <si>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</si>
  <si>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</si>
  <si>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</si>
  <si>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</si>
  <si>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</si>
  <si>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</si>
  <si>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</si>
  <si>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</si>
  <si>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</si>
  <si>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</si>
  <si>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</si>
  <si>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</si>
  <si>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</si>
  <si>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</si>
  <si>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</si>
  <si>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</si>
  <si>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</si>
  <si>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</si>
  <si>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</si>
  <si>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</si>
  <si>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</si>
  <si>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</si>
  <si>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</si>
  <si>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</si>
  <si>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</si>
  <si>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</si>
  <si>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</si>
  <si>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</si>
  <si>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</si>
  <si>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</si>
  <si>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</si>
  <si>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</si>
  <si>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</si>
  <si>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</si>
  <si>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</si>
  <si>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</si>
  <si>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</si>
  <si>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</si>
  <si>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</si>
  <si>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</si>
  <si>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</si>
  <si>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</si>
  <si>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</si>
  <si>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</si>
  <si>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</si>
  <si>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</si>
  <si>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</si>
  <si>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</si>
  <si>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</si>
  <si>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</si>
  <si>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</si>
  <si>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</si>
  <si>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</si>
  <si>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</si>
  <si>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</si>
  <si>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</si>
  <si>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</si>
  <si>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</si>
  <si>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</si>
  <si>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</si>
  <si>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</si>
  <si>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</si>
  <si>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</si>
  <si>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</si>
  <si>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</si>
  <si>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</si>
  <si>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</si>
  <si>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</si>
  <si>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</si>
  <si>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</si>
  <si>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</si>
  <si>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</si>
  <si>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</si>
  <si>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</si>
  <si>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</si>
  <si>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</si>
  <si>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</si>
  <si>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</si>
  <si>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</si>
  <si>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</si>
  <si>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</si>
  <si>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</si>
  <si>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</si>
  <si>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</si>
  <si>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</si>
  <si>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</si>
  <si>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</si>
  <si>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</si>
  <si>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</si>
  <si>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</si>
  <si>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</si>
  <si>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</si>
  <si>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</si>
  <si>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</si>
  <si>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</si>
  <si>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</si>
  <si>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</si>
  <si>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</si>
  <si>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</si>
  <si>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</si>
  <si>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</si>
  <si>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</si>
  <si>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</si>
  <si>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</si>
  <si>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</si>
  <si>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</si>
  <si>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</si>
  <si>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</si>
  <si>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</si>
  <si>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</si>
  <si>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</si>
  <si>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</si>
  <si>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</si>
  <si>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</si>
  <si>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</si>
  <si>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</si>
  <si>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</si>
  <si>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</si>
  <si>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</si>
  <si>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</si>
  <si>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</si>
  <si>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</si>
  <si>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</si>
  <si>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</si>
  <si>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</si>
  <si>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</si>
  <si>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</si>
  <si>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</si>
  <si>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</si>
  <si>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</si>
  <si>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</si>
  <si>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</si>
  <si>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</si>
  <si>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</si>
  <si>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</si>
  <si>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</si>
  <si>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</si>
  <si>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</si>
  <si>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</si>
  <si>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</si>
  <si>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</si>
  <si>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</si>
  <si>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</si>
  <si>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</si>
  <si>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</si>
  <si>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</si>
  <si>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</si>
  <si>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</si>
  <si>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</si>
  <si>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</si>
  <si>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</si>
  <si>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</si>
  <si>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</si>
  <si>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</si>
  <si>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</si>
  <si>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</si>
  <si>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</si>
  <si>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</si>
  <si>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</si>
  <si>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</si>
  <si>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</si>
  <si>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</si>
  <si>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</si>
  <si>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</si>
  <si>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</si>
  <si>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</si>
  <si>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</si>
  <si>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</si>
  <si>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</si>
  <si>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</si>
  <si>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</si>
  <si>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</si>
  <si>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</si>
  <si>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</si>
  <si>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</si>
  <si>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</si>
  <si>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</si>
  <si>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</si>
  <si>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</si>
  <si>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</si>
  <si>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</si>
  <si>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</si>
  <si>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</si>
  <si>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</si>
  <si>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</si>
  <si>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</si>
  <si>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</si>
  <si>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</si>
  <si>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</si>
  <si>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</si>
  <si>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</si>
  <si>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</si>
  <si>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</si>
  <si>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</si>
  <si>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</si>
  <si>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</si>
  <si>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</si>
  <si>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</si>
  <si>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</si>
  <si>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</si>
  <si>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</si>
  <si>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</si>
  <si>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</si>
  <si>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</si>
  <si>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</si>
  <si>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</si>
  <si>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</si>
  <si>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</si>
  <si>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</si>
  <si>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</si>
  <si>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</si>
  <si>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</si>
  <si>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</si>
  <si>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</si>
  <si>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</si>
  <si>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</si>
  <si>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</si>
  <si>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</si>
  <si>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</si>
  <si>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</si>
  <si>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</si>
  <si>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</si>
  <si>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</si>
  <si>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</si>
  <si>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</si>
  <si>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</si>
  <si>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</si>
  <si>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</si>
  <si>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</si>
  <si>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</si>
  <si>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</si>
  <si>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</si>
  <si>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</si>
  <si>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</si>
  <si>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</si>
  <si>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</si>
  <si>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</si>
  <si>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</si>
  <si>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</si>
  <si>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</si>
  <si>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</si>
  <si>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</si>
  <si>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</si>
  <si>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</si>
  <si>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</si>
  <si>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</si>
  <si>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</si>
  <si>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</si>
  <si>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</si>
  <si>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</si>
  <si>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</si>
  <si>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</si>
  <si>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</si>
  <si>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</si>
  <si>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</si>
  <si>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</si>
  <si>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</si>
  <si>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</si>
  <si>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</si>
  <si>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</si>
  <si>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</si>
  <si>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</si>
  <si>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</si>
  <si>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</si>
  <si>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</si>
  <si>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</si>
  <si>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</si>
  <si>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</si>
  <si>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</si>
  <si>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</si>
  <si>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</si>
  <si>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</si>
  <si>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</si>
  <si>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</si>
  <si>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</si>
  <si>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</si>
  <si>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</si>
  <si>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</si>
  <si>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</si>
  <si>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</si>
  <si>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</si>
  <si>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</si>
  <si>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</si>
  <si>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</si>
  <si>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</si>
  <si>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</si>
  <si>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</si>
  <si>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</si>
  <si>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</si>
  <si>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</si>
  <si>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</si>
  <si>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</si>
  <si>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</si>
  <si>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</si>
  <si>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</si>
  <si>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</si>
  <si>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</si>
  <si>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</si>
  <si>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</si>
  <si>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</si>
  <si>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</si>
  <si>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</si>
  <si>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</si>
  <si>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</si>
  <si>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</si>
  <si>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</si>
  <si>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</si>
  <si>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</si>
  <si>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</si>
  <si>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</si>
  <si>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</si>
  <si>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</si>
  <si>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</si>
  <si>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</si>
  <si>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</si>
  <si>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</si>
  <si>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</si>
  <si>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</si>
  <si>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</si>
  <si>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</si>
  <si>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</si>
  <si>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</si>
  <si>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</si>
  <si>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</si>
  <si>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</si>
  <si>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</si>
  <si>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</si>
  <si>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</si>
  <si>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</si>
  <si>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</si>
  <si>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</si>
  <si>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</si>
  <si>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</si>
  <si>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</si>
  <si>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</si>
  <si>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</si>
  <si>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</si>
  <si>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</si>
  <si>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</si>
  <si>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</si>
  <si>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</si>
  <si>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</si>
  <si>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</si>
  <si>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</si>
  <si>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</si>
  <si>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</si>
  <si>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</si>
  <si>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</si>
  <si>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</si>
  <si>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</si>
  <si>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</si>
  <si>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</si>
  <si>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</si>
  <si>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</si>
  <si>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</si>
  <si>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</si>
  <si>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</si>
  <si>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</si>
  <si>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</si>
  <si>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</si>
  <si>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</si>
  <si>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</si>
  <si>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</si>
  <si>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</si>
  <si>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</si>
  <si>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</si>
  <si>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</si>
  <si>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</si>
  <si>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</si>
  <si>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</si>
  <si>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</si>
  <si>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</si>
  <si>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</si>
  <si>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</si>
  <si>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</si>
  <si>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</si>
  <si>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</si>
  <si>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</si>
  <si>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</si>
  <si>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</si>
  <si>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</si>
  <si>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</si>
  <si>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</si>
  <si>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</si>
  <si>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</si>
  <si>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</si>
  <si>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</si>
  <si>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</si>
  <si>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</si>
  <si>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</si>
  <si>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</si>
  <si>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</si>
  <si>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</si>
  <si>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</si>
  <si>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</si>
  <si>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</si>
  <si>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</si>
  <si>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</si>
  <si>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</si>
  <si>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</si>
  <si>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</si>
  <si>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</si>
  <si>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</si>
  <si>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</si>
  <si>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</si>
  <si>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</si>
  <si>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</si>
  <si>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</si>
  <si>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</si>
  <si>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</si>
  <si>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</si>
  <si>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</si>
  <si>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</si>
  <si>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</si>
  <si>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</si>
  <si>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</si>
  <si>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</si>
  <si>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</si>
  <si>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</si>
  <si>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</si>
  <si>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</si>
  <si>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</si>
  <si>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</si>
  <si>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</si>
  <si>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</si>
  <si>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</si>
  <si>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</si>
  <si>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</si>
  <si>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</si>
  <si>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</si>
  <si>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</si>
  <si>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</si>
  <si>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</si>
  <si>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</si>
  <si>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</si>
  <si>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</si>
  <si>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</si>
  <si>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</si>
  <si>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</si>
  <si>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</si>
  <si>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</si>
  <si>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</si>
  <si>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</si>
  <si>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</si>
  <si>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</si>
  <si>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</si>
  <si>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</si>
  <si>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</si>
  <si>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</si>
  <si>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</si>
  <si>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</si>
  <si>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</si>
  <si>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</si>
  <si>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</si>
  <si>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</si>
  <si>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</si>
  <si>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</si>
  <si>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</si>
  <si>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</si>
  <si>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</si>
  <si>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</si>
  <si>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</si>
  <si>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</si>
  <si>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</si>
  <si>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</si>
  <si>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</si>
  <si>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</si>
  <si>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</si>
  <si>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</si>
  <si>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</si>
  <si>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</si>
  <si>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</si>
  <si>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</si>
  <si>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</si>
  <si>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>Výsadba křovin a trvalek s balem D do 0,3 m do jamky se zalitím v rovině a svahu do 1:5</t>
  </si>
  <si>
    <t>-768743716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</si>
  <si>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</si>
  <si>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 xml:space="preserve">Výsadba křovin a trvalek  včetně vyhloubení</t>
  </si>
  <si>
    <t>jamek a zalití na ploše cca 200 m2</t>
  </si>
  <si>
    <t>50 "Břečťan obecný</t>
  </si>
  <si>
    <t>20 "Skalník Damerův</t>
  </si>
  <si>
    <t>10 "Růže půdokryvná</t>
  </si>
  <si>
    <t>10 "Mochna křovitá</t>
  </si>
  <si>
    <t>5 "Loubinec třílistý</t>
  </si>
  <si>
    <t>80 "Sazenice trvalek pro vegetační střechy</t>
  </si>
  <si>
    <t>2 "Šeřík obecný</t>
  </si>
  <si>
    <t>2 "Zlatice prostřední</t>
  </si>
  <si>
    <t>00572610</t>
  </si>
  <si>
    <t xml:space="preserve">sazenice trvalek pro vegetační střechy  průměr 4 cm</t>
  </si>
  <si>
    <t>-247354888</t>
  </si>
  <si>
    <t>02652026</t>
  </si>
  <si>
    <t>šeřík /Syringa meyeri-pink/</t>
  </si>
  <si>
    <t>177845796</t>
  </si>
  <si>
    <t>02650530</t>
  </si>
  <si>
    <t>Zlatice prostřední /Forsythia intermedia/ 20-35cm</t>
  </si>
  <si>
    <t>-202979909</t>
  </si>
  <si>
    <t xml:space="preserve">Břečťan obecný  (Hedera helix)</t>
  </si>
  <si>
    <t>332838589</t>
  </si>
  <si>
    <t>Skalník Damerův (Cotoneastr Dammeri)</t>
  </si>
  <si>
    <t>-1413135713</t>
  </si>
  <si>
    <t>Růže půdokryvná</t>
  </si>
  <si>
    <t>-1201560499</t>
  </si>
  <si>
    <t>Mochna křovitá (Potentila fruticosa)</t>
  </si>
  <si>
    <t>1222456298</t>
  </si>
  <si>
    <t>Loubinec třílistý</t>
  </si>
  <si>
    <t>-1920511310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</si>
  <si>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</si>
  <si>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</si>
  <si>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</si>
  <si>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</si>
  <si>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</si>
  <si>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</si>
  <si>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</si>
  <si>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</si>
  <si>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</si>
  <si>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</si>
  <si>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</si>
  <si>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</si>
  <si>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</si>
  <si>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</si>
  <si>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</si>
  <si>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</si>
  <si>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</si>
  <si>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</si>
  <si>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</si>
  <si>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</si>
  <si>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</si>
  <si>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</si>
  <si>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</si>
  <si>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</si>
  <si>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</si>
  <si>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</si>
  <si>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</si>
  <si>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</si>
  <si>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</si>
  <si>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</si>
  <si>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</si>
  <si>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</si>
  <si>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</si>
  <si>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</si>
  <si>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</si>
  <si>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</si>
  <si>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</si>
  <si>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</si>
  <si>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</si>
  <si>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</si>
  <si>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</si>
  <si>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</si>
  <si>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</si>
  <si>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</si>
  <si>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</si>
  <si>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</si>
  <si>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</si>
  <si>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</si>
  <si>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</si>
  <si>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</si>
  <si>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</si>
  <si>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</si>
  <si>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</si>
  <si>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</si>
  <si>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</si>
  <si>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</si>
  <si>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</si>
  <si>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</si>
  <si>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</si>
  <si>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</si>
  <si>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</si>
  <si>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</si>
  <si>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</si>
  <si>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</si>
  <si>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</si>
  <si>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</si>
  <si>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</si>
  <si>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</si>
  <si>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</si>
  <si>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</si>
  <si>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</si>
  <si>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</si>
  <si>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</si>
  <si>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</si>
  <si>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</si>
  <si>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</si>
  <si>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</si>
  <si>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</si>
  <si>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</si>
  <si>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</si>
  <si>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</si>
  <si>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</si>
  <si>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</si>
  <si>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</si>
  <si>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</si>
  <si>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</si>
  <si>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</si>
  <si>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</si>
  <si>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</si>
  <si>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</si>
  <si>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</si>
  <si>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</si>
  <si>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</si>
  <si>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</si>
  <si>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</si>
  <si>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</si>
  <si>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</si>
  <si>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</si>
  <si>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</si>
  <si>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</si>
  <si>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</si>
  <si>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</si>
  <si>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</si>
  <si>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</si>
  <si>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</si>
  <si>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</si>
  <si>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</si>
  <si>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</si>
  <si>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</si>
  <si>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</si>
  <si>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</si>
  <si>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</si>
  <si>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</si>
  <si>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</si>
  <si>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</si>
  <si>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</si>
  <si>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</si>
  <si>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</si>
  <si>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</si>
  <si>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</si>
  <si>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</si>
  <si>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</si>
  <si>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</si>
  <si>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</si>
  <si>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</si>
  <si>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</si>
  <si>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</si>
  <si>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</si>
  <si>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</si>
  <si>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</si>
  <si>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</si>
  <si>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</si>
  <si>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</si>
  <si>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</si>
  <si>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</si>
  <si>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</si>
  <si>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</si>
  <si>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</si>
  <si>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</si>
  <si>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</si>
  <si>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</si>
  <si>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</si>
  <si>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</si>
  <si>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</si>
  <si>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</si>
  <si>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</si>
  <si>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</si>
  <si>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</si>
  <si>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</si>
  <si>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</si>
  <si>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</si>
  <si>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</si>
  <si>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</si>
  <si>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</si>
  <si>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</si>
  <si>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</si>
  <si>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</si>
  <si>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</si>
  <si>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</si>
  <si>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</si>
  <si>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</si>
  <si>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</si>
  <si>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</si>
  <si>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</si>
  <si>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</si>
  <si>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</si>
  <si>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</si>
  <si>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</si>
  <si>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</si>
  <si>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</si>
  <si>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</si>
  <si>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</si>
  <si>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</si>
  <si>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</si>
  <si>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</si>
  <si>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</si>
  <si>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</si>
  <si>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</si>
  <si>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</si>
  <si>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</si>
  <si>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</si>
  <si>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</si>
  <si>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</si>
  <si>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</si>
  <si>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</si>
  <si>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</si>
  <si>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</si>
  <si>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</si>
  <si>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</si>
  <si>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</si>
  <si>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</si>
  <si>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</si>
  <si>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</si>
  <si>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</si>
  <si>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</si>
  <si>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</si>
  <si>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</si>
  <si>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</si>
  <si>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</si>
  <si>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</si>
  <si>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</si>
  <si>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</si>
  <si>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</si>
  <si>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</si>
  <si>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</si>
  <si>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</si>
  <si>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</si>
  <si>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</si>
  <si>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</si>
  <si>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</si>
  <si>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</si>
  <si>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</si>
  <si>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</si>
  <si>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</si>
  <si>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</si>
  <si>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</si>
  <si>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</si>
  <si>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</si>
  <si>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</si>
  <si>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</si>
  <si>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</si>
  <si>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</si>
  <si>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</si>
  <si>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</si>
  <si>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</si>
  <si>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</si>
  <si>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</si>
  <si>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</si>
  <si>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</si>
  <si>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</si>
  <si>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</si>
  <si>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</si>
  <si>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</si>
  <si>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</si>
  <si>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</si>
  <si>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</si>
  <si>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</si>
  <si>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</si>
  <si>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</si>
  <si>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</si>
  <si>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</si>
  <si>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</si>
  <si>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</si>
  <si>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</si>
  <si>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</si>
  <si>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</si>
  <si>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</si>
  <si>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</si>
  <si>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</si>
  <si>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</si>
  <si>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</si>
  <si>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</si>
  <si>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</si>
  <si>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</si>
  <si>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</si>
  <si>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</si>
  <si>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</si>
  <si>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</si>
  <si>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</si>
  <si>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</si>
  <si>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</si>
  <si>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</si>
  <si>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</si>
  <si>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</si>
  <si>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</si>
  <si>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</si>
  <si>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</si>
  <si>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</si>
  <si>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</si>
  <si>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</si>
  <si>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</si>
  <si>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</si>
  <si>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</si>
  <si>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</si>
  <si>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</si>
  <si>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</si>
  <si>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</si>
  <si>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</si>
  <si>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</si>
  <si>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</si>
  <si>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</si>
  <si>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</si>
  <si>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</si>
  <si>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</si>
  <si>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</si>
  <si>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</si>
  <si>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</si>
  <si>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</si>
  <si>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</si>
  <si>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</si>
  <si>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</si>
  <si>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</si>
  <si>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</si>
  <si>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</si>
  <si>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</si>
  <si>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</si>
  <si>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</si>
  <si>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</si>
  <si>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</si>
  <si>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</si>
  <si>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</si>
  <si>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</si>
  <si>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</si>
  <si>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</si>
  <si>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</si>
  <si>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</si>
  <si>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</si>
  <si>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</si>
  <si>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</si>
  <si>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</si>
  <si>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</si>
  <si>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</si>
  <si>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</si>
  <si>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</si>
  <si>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</si>
  <si>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</si>
  <si>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</si>
  <si>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</si>
  <si>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</si>
  <si>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</si>
  <si>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</si>
  <si>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</si>
  <si>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</si>
  <si>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</si>
  <si>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</si>
  <si>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</si>
  <si>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</si>
  <si>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</si>
  <si>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</si>
  <si>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</si>
  <si>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</si>
  <si>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</si>
  <si>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</si>
  <si>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</si>
  <si>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</si>
  <si>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</si>
  <si>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</si>
  <si>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</si>
  <si>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</si>
  <si>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</si>
  <si>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</si>
  <si>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</si>
  <si>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</si>
  <si>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</si>
  <si>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</si>
  <si>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</si>
  <si>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</si>
  <si>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</si>
  <si>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</si>
  <si>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</si>
  <si>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</si>
  <si>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</si>
  <si>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</si>
  <si>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</si>
  <si>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</si>
  <si>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</si>
  <si>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</si>
  <si>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</si>
  <si>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</si>
  <si>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</si>
  <si>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</si>
  <si>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</si>
  <si>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</si>
  <si>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</si>
  <si>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</si>
  <si>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</si>
  <si>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</si>
  <si>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</si>
  <si>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</si>
  <si>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</si>
  <si>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</si>
  <si>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</si>
  <si>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</si>
  <si>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</si>
  <si>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</si>
  <si>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</si>
  <si>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</si>
  <si>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</si>
  <si>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</si>
  <si>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</si>
  <si>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</si>
  <si>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</si>
  <si>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</si>
  <si>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</si>
  <si>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</si>
  <si>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</si>
  <si>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</si>
  <si>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</si>
  <si>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</si>
  <si>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</si>
  <si>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</si>
  <si>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</si>
  <si>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</si>
  <si>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</si>
  <si>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</si>
  <si>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</si>
  <si>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</si>
  <si>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</si>
  <si>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</si>
  <si>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</si>
  <si>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</si>
  <si>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</si>
  <si>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</si>
  <si>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</si>
  <si>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</si>
  <si>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</si>
  <si>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</si>
  <si>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</si>
  <si>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</si>
  <si>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</si>
  <si>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</si>
  <si>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</si>
  <si>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</si>
  <si>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</si>
  <si>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</si>
  <si>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</si>
  <si>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</si>
  <si>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</si>
  <si>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</si>
  <si>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</si>
  <si>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</si>
  <si>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</si>
  <si>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</si>
  <si>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</si>
  <si>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</si>
  <si>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</si>
  <si>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</si>
  <si>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</si>
  <si>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</si>
  <si>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</si>
  <si>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</si>
  <si>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</si>
  <si>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</si>
  <si>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</si>
  <si>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</si>
  <si>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</si>
  <si>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</si>
  <si>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</si>
  <si>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</si>
  <si>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</si>
  <si>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</si>
  <si>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</si>
  <si>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</si>
  <si>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</si>
  <si>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</si>
  <si>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</si>
  <si>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</si>
  <si>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</si>
  <si>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</si>
  <si>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</si>
  <si>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</si>
  <si>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</si>
  <si>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</si>
  <si>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</si>
  <si>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</si>
  <si>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</si>
  <si>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</si>
  <si>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</si>
  <si>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</si>
  <si>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</si>
  <si>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</si>
  <si>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</si>
  <si>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</si>
  <si>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</si>
  <si>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</si>
  <si>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</si>
  <si>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</si>
  <si>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</si>
  <si>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</si>
  <si>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</si>
  <si>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</si>
  <si>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</si>
  <si>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</si>
  <si>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</si>
  <si>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</si>
  <si>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ÚPRAVY POVRCHŮ VNITŘ STROPŮ OMÍTKOU VÁP NEBO VÁPCEM</t>
  </si>
  <si>
    <t>M2</t>
  </si>
  <si>
    <t>OTSKP-SPK 2016</t>
  </si>
  <si>
    <t>928215769</t>
  </si>
  <si>
    <t xml:space="preserve">Omítka vápenocementová vnitřních ploch </t>
  </si>
  <si>
    <t xml:space="preserve">hladkých nanášená ručně jednovrstvá hladká, </t>
  </si>
  <si>
    <t>na omítnutý bezespárý podklad, tloušťky</t>
  </si>
  <si>
    <t>do 5 mm stropů rovných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</si>
  <si>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</si>
  <si>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</si>
  <si>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</si>
  <si>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</si>
  <si>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</si>
  <si>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</si>
  <si>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</si>
  <si>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</si>
  <si>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</si>
  <si>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</si>
  <si>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</si>
  <si>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</si>
  <si>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</si>
  <si>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</si>
  <si>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</si>
  <si>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</si>
  <si>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</si>
  <si>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</si>
  <si>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</si>
  <si>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</si>
  <si>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</si>
  <si>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</si>
  <si>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</si>
  <si>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</si>
  <si>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</si>
  <si>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</si>
  <si>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</si>
  <si>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ÚPRAVA POVRCHŮ VNĚJŠ KONSTR ZDĚNÝCH OMÍTKOU Z UMĚL KAMENE</t>
  </si>
  <si>
    <t>24616630</t>
  </si>
  <si>
    <t>Technická specifikace: položka zahrnuje:dodávku</t>
  </si>
  <si>
    <t>veškerého materiálu potřebného pro předepsanou</t>
  </si>
  <si>
    <t xml:space="preserve"> úpravu v předepsané kvalitě nutné k vyspravení</t>
  </si>
  <si>
    <t xml:space="preserve">podkladu,příp. zatření spar zdiva, položení vrstvy </t>
  </si>
  <si>
    <t xml:space="preserve">v předepsané tloušťce, potřebná lešení a podpěrné </t>
  </si>
  <si>
    <t>konstrukce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</si>
  <si>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</si>
  <si>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</si>
  <si>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</si>
  <si>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</si>
  <si>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</si>
  <si>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</si>
  <si>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</si>
  <si>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</si>
  <si>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</si>
  <si>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</si>
  <si>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</si>
  <si>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</si>
  <si>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</si>
  <si>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</si>
  <si>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</si>
  <si>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</si>
  <si>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</si>
  <si>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</si>
  <si>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</si>
  <si>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</si>
  <si>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</si>
  <si>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</si>
  <si>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</si>
  <si>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</si>
  <si>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</si>
  <si>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</si>
  <si>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</si>
  <si>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</si>
  <si>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</si>
  <si>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</si>
  <si>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</si>
  <si>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</si>
  <si>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</si>
  <si>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</si>
  <si>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</si>
  <si>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</si>
  <si>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</si>
  <si>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</si>
  <si>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</si>
  <si>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</si>
  <si>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</si>
  <si>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</si>
  <si>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</si>
  <si>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</si>
  <si>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</si>
  <si>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</si>
  <si>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</si>
  <si>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</si>
  <si>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</si>
  <si>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</si>
  <si>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</si>
  <si>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</si>
  <si>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</si>
  <si>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</si>
  <si>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</si>
  <si>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</si>
  <si>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</si>
  <si>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</si>
  <si>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</si>
  <si>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</si>
  <si>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</si>
  <si>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</si>
  <si>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</si>
  <si>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</si>
  <si>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</si>
  <si>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</si>
  <si>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</si>
  <si>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</si>
  <si>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</si>
  <si>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</si>
  <si>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</si>
  <si>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</si>
  <si>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</si>
  <si>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</si>
  <si>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</si>
  <si>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</si>
  <si>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</si>
  <si>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</si>
  <si>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</si>
  <si>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</si>
  <si>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</si>
  <si>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</si>
  <si>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</si>
  <si>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</si>
  <si>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</si>
  <si>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</si>
  <si>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</si>
  <si>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</si>
  <si>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</si>
  <si>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</si>
  <si>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</si>
  <si>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</si>
  <si>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</si>
  <si>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</si>
  <si>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</si>
  <si>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</si>
  <si>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</si>
  <si>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</si>
  <si>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</si>
  <si>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</si>
  <si>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</si>
  <si>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</si>
  <si>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</si>
  <si>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</si>
  <si>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</si>
  <si>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</si>
  <si>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</si>
  <si>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</si>
  <si>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</si>
  <si>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</si>
  <si>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</si>
  <si>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</si>
  <si>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</si>
  <si>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</si>
  <si>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</si>
  <si>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</si>
  <si>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</si>
  <si>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</si>
  <si>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</si>
  <si>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</si>
  <si>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</si>
  <si>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</si>
  <si>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</si>
  <si>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</si>
  <si>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</si>
  <si>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</si>
  <si>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</si>
  <si>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</si>
  <si>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</si>
  <si>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</si>
  <si>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</si>
  <si>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</si>
  <si>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</si>
  <si>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</si>
  <si>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</si>
  <si>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</si>
  <si>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</si>
  <si>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</si>
  <si>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</si>
  <si>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</si>
  <si>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</si>
  <si>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</si>
  <si>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</si>
  <si>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</si>
  <si>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</si>
  <si>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</si>
  <si>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</si>
  <si>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</si>
  <si>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</si>
  <si>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</si>
  <si>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</si>
  <si>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</si>
  <si>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</si>
  <si>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</si>
  <si>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</si>
  <si>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</si>
  <si>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</si>
  <si>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</si>
  <si>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</si>
  <si>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</si>
  <si>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BOURÁNÍ KONSTRUKCÍ Z PROST BETONU S ODVOZEM DO 20KM</t>
  </si>
  <si>
    <t>M3</t>
  </si>
  <si>
    <t>-1862036573</t>
  </si>
  <si>
    <t>Technická specifikace: položka zahrnuje:</t>
  </si>
  <si>
    <t>- rozbourání konstrukce bez ohledu na použitou</t>
  </si>
  <si>
    <t>technologii, - veškeré pomocné konstrukce (lešení a pod.),</t>
  </si>
  <si>
    <t xml:space="preserve">- veškerou manipulaci s vybouranou sutí a hmotami </t>
  </si>
  <si>
    <t>včetně uložení na skládku.</t>
  </si>
  <si>
    <t>Nezahrnuje poplatek za skládku, který se vykazuje</t>
  </si>
  <si>
    <t>v položce 0141 ** (s vyjímkou malého množství</t>
  </si>
  <si>
    <t>bouraného materiálu, kde je možné poplatek</t>
  </si>
  <si>
    <t>zahrnout do jednotkové ceny bourání - tento fakt</t>
  </si>
  <si>
    <t>musí být uveden v doplňujícím textu k položce)</t>
  </si>
  <si>
    <t xml:space="preserve"> - veškeré další práce plynoucí z technologického předpisu</t>
  </si>
  <si>
    <t xml:space="preserve"> a z platných předpisů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</si>
  <si>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</si>
  <si>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</si>
  <si>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</si>
  <si>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</si>
  <si>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</si>
  <si>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</si>
  <si>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</si>
  <si>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</si>
  <si>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</si>
  <si>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</si>
  <si>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</si>
  <si>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OTLUČENÍ OMÍTKY</t>
  </si>
  <si>
    <t>387664503</t>
  </si>
  <si>
    <t xml:space="preserve">Technická specifikace: </t>
  </si>
  <si>
    <t>Otlučení vápenných nebo vápenocementových</t>
  </si>
  <si>
    <t xml:space="preserve">omítek vnitřních ploch stropů, v rozsahu </t>
  </si>
  <si>
    <t>přes 50 do 100%</t>
  </si>
  <si>
    <t>978151</t>
  </si>
  <si>
    <t>OTLUČENÍ OBKLADŮ Z DLAŽDIC</t>
  </si>
  <si>
    <t>-1686259484</t>
  </si>
  <si>
    <t>Technická specifikace:</t>
  </si>
  <si>
    <t xml:space="preserve">Odsekání obkladů stěn včetně otlučení </t>
  </si>
  <si>
    <t>podkladní omítky až na zdivo z kamene</t>
  </si>
  <si>
    <t>přes 1 m2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</si>
  <si>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</si>
  <si>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</si>
  <si>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</si>
  <si>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</si>
  <si>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</si>
  <si>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</si>
  <si>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</si>
  <si>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</si>
  <si>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</si>
  <si>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</si>
  <si>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</si>
  <si>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Položka zahrnuje:</t>
  </si>
  <si>
    <t>Řízený zemní protlak hloubky do 6 m vnějšího průměru do 500 mm v hornině tř 1 až 4</t>
  </si>
  <si>
    <t>V ceně jsou započteny i náklady na:</t>
  </si>
  <si>
    <t xml:space="preserve">a)Vodorovní přemístění výkopku z protlačovaného potrubí </t>
  </si>
  <si>
    <t>a svislé přemístění výkopku z montážní jámy na přilehlé</t>
  </si>
  <si>
    <t xml:space="preserve">území a případné přehození na povrchu     </t>
  </si>
  <si>
    <t>b)Úpravu čela potrubí pro protlačení</t>
  </si>
  <si>
    <t>c) Případné čerpání vody</t>
  </si>
  <si>
    <t>d) Provedené startovací a cílové jámy (min. 3,25x2,50m)</t>
  </si>
  <si>
    <t>e) Dodávku kanalizačního potrubí – PVC KG DN 160</t>
  </si>
  <si>
    <t>107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</si>
  <si>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</si>
  <si>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</si>
  <si>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</si>
  <si>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</si>
  <si>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</si>
  <si>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</si>
  <si>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</si>
  <si>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</si>
  <si>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</si>
  <si>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</si>
  <si>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</si>
  <si>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</si>
  <si>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</si>
  <si>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</si>
  <si>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</si>
  <si>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</si>
  <si>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</si>
  <si>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</si>
  <si>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</si>
  <si>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997006519.R</t>
  </si>
  <si>
    <t>Vodorovná doprava suti s naložením a složením na skládku, Příplatek k ceně za každý další i započatý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</si>
  <si>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</si>
  <si>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</si>
  <si>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</si>
  <si>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</si>
  <si>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</si>
  <si>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</si>
  <si>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</si>
  <si>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</si>
  <si>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</si>
  <si>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</si>
  <si>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</si>
  <si>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</si>
  <si>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</si>
  <si>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</si>
  <si>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</si>
  <si>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</si>
  <si>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</si>
  <si>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</si>
  <si>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</si>
  <si>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</si>
  <si>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</si>
  <si>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</si>
  <si>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</si>
  <si>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</si>
  <si>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</si>
  <si>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</si>
  <si>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</si>
  <si>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</si>
  <si>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</si>
  <si>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</si>
  <si>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</si>
  <si>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</si>
  <si>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</si>
  <si>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</si>
  <si>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</si>
  <si>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</si>
  <si>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</si>
  <si>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</si>
  <si>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</si>
  <si>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</si>
  <si>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</si>
  <si>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</si>
  <si>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</si>
  <si>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</si>
  <si>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</si>
  <si>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</si>
  <si>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</si>
  <si>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</si>
  <si>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</si>
  <si>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</si>
  <si>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</si>
  <si>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</si>
  <si>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</si>
  <si>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</si>
  <si>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</si>
  <si>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</si>
  <si>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</si>
  <si>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</si>
  <si>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</si>
  <si>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</si>
  <si>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</si>
  <si>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</si>
  <si>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</si>
  <si>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</si>
  <si>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</si>
  <si>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</si>
  <si>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</si>
  <si>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</si>
  <si>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</si>
  <si>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</si>
  <si>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</si>
  <si>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</si>
  <si>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</si>
  <si>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</si>
  <si>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</si>
  <si>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</si>
  <si>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</si>
  <si>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</si>
  <si>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</si>
  <si>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</si>
  <si>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</si>
  <si>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</si>
  <si>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</si>
  <si>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</si>
  <si>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</si>
  <si>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</si>
  <si>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</si>
  <si>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</si>
  <si>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</si>
  <si>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Zkušební jímka, uzemnění venkovní do volného terénu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</si>
  <si>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</si>
  <si>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</si>
  <si>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</si>
  <si>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</si>
  <si>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</si>
  <si>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</si>
  <si>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</si>
  <si>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</si>
  <si>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</si>
  <si>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</si>
  <si>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</si>
  <si>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</si>
  <si>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</si>
  <si>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</si>
  <si>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</si>
  <si>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</si>
  <si>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</si>
  <si>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</si>
  <si>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</si>
  <si>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</si>
  <si>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</si>
  <si>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</si>
  <si>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</si>
  <si>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</si>
  <si>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</si>
  <si>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</si>
  <si>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</si>
  <si>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</si>
  <si>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</si>
  <si>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</si>
  <si>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</si>
  <si>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</si>
  <si>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</si>
  <si>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</si>
  <si>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</si>
  <si>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</si>
  <si>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</si>
  <si>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</si>
  <si>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</si>
  <si>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</si>
  <si>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</si>
  <si>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</si>
  <si>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</si>
  <si>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</si>
  <si>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</si>
  <si>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</si>
  <si>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</si>
  <si>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</si>
  <si>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</si>
  <si>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</si>
  <si>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</si>
  <si>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</si>
  <si>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</si>
  <si>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</si>
  <si>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</si>
  <si>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</si>
  <si>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</si>
  <si>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</si>
  <si>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</si>
  <si>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</si>
  <si>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</si>
  <si>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</si>
  <si>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</si>
  <si>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stropní koupelnové E27/60W IP44</t>
  </si>
  <si>
    <t>402217852</t>
  </si>
  <si>
    <t>148</t>
  </si>
  <si>
    <t>R008</t>
  </si>
  <si>
    <t>Svítidlo SLIM přímé/ nepřímé závěsné 2x36W, mřížka leštěná, elektronický předřadník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</si>
  <si>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</si>
  <si>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</si>
  <si>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</si>
  <si>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</si>
  <si>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</si>
  <si>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</si>
  <si>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</si>
  <si>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</si>
  <si>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</si>
  <si>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</si>
  <si>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</si>
  <si>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</si>
  <si>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</si>
  <si>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</si>
  <si>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</si>
  <si>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</si>
  <si>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</si>
  <si>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</si>
  <si>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</si>
  <si>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</si>
  <si>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</si>
  <si>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</si>
  <si>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</si>
  <si>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</si>
  <si>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</si>
  <si>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</si>
  <si>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</si>
  <si>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</si>
  <si>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</si>
  <si>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</si>
  <si>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</si>
  <si>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</si>
  <si>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</si>
  <si>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</si>
  <si>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</si>
  <si>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</si>
  <si>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</si>
  <si>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</si>
  <si>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</si>
  <si>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</si>
  <si>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</si>
  <si>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</si>
  <si>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</si>
  <si>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</si>
  <si>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</si>
  <si>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</si>
  <si>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</si>
  <si>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</si>
  <si>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</si>
  <si>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</si>
  <si>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</si>
  <si>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</si>
  <si>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</si>
  <si>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</si>
  <si>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</si>
  <si>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</si>
  <si>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</si>
  <si>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</si>
  <si>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</si>
  <si>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</si>
  <si>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</si>
  <si>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</si>
  <si>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</si>
  <si>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</si>
  <si>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</si>
  <si>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</si>
  <si>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</si>
  <si>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</si>
  <si>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</si>
  <si>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</si>
  <si>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</si>
  <si>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</si>
  <si>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</si>
  <si>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</si>
  <si>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</si>
  <si>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</si>
  <si>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</si>
  <si>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</si>
  <si>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</si>
  <si>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</si>
  <si>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</si>
  <si>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</si>
  <si>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</si>
  <si>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</si>
  <si>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</si>
  <si>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</si>
  <si>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</si>
  <si>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</si>
  <si>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</si>
  <si>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</si>
  <si>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</si>
  <si>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</si>
  <si>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</si>
  <si>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</si>
  <si>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</si>
  <si>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</si>
  <si>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</si>
  <si>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</si>
  <si>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</si>
  <si>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</si>
  <si>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</si>
  <si>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</si>
  <si>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R00</t>
  </si>
  <si>
    <t>Položka neobsazena</t>
  </si>
  <si>
    <t>2034012546</t>
  </si>
  <si>
    <t>Původní položka č. 173 je vynechána</t>
  </si>
  <si>
    <t xml:space="preserve">realizace střešní krytiny bude naceněna </t>
  </si>
  <si>
    <t>pomocí pol. č. 174-179</t>
  </si>
  <si>
    <t>opraveno 24.5.2019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</si>
  <si>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</si>
  <si>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</si>
  <si>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</si>
  <si>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</si>
  <si>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</si>
  <si>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</si>
  <si>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</si>
  <si>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</si>
  <si>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</si>
  <si>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</si>
  <si>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</si>
  <si>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</si>
  <si>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</si>
  <si>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</si>
  <si>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</si>
  <si>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</si>
  <si>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</si>
  <si>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</si>
  <si>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</si>
  <si>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</si>
  <si>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</si>
  <si>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</si>
  <si>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</si>
  <si>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</si>
  <si>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</si>
  <si>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</si>
  <si>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</si>
  <si>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</si>
  <si>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</si>
  <si>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</si>
  <si>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</si>
  <si>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</si>
  <si>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</si>
  <si>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</si>
  <si>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</si>
  <si>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</si>
  <si>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</si>
  <si>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</si>
  <si>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</si>
  <si>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</si>
  <si>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</si>
  <si>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</si>
  <si>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</si>
  <si>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</si>
  <si>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</si>
  <si>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</si>
  <si>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</si>
  <si>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</si>
  <si>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</si>
  <si>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</si>
  <si>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</si>
  <si>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</si>
  <si>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</si>
  <si>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</si>
  <si>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</si>
  <si>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</si>
  <si>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</si>
  <si>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</si>
  <si>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</si>
  <si>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</si>
  <si>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</si>
  <si>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</si>
  <si>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</si>
  <si>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</si>
  <si>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</si>
  <si>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</si>
  <si>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</si>
  <si>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</si>
  <si>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</si>
  <si>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</si>
  <si>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</si>
  <si>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</si>
  <si>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</si>
  <si>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</si>
  <si>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</si>
  <si>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</si>
  <si>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</si>
  <si>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</si>
  <si>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</si>
  <si>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</si>
  <si>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</si>
  <si>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</si>
  <si>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</si>
  <si>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</si>
  <si>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</si>
  <si>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</si>
  <si>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</si>
  <si>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</si>
  <si>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</si>
  <si>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</si>
  <si>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</si>
  <si>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</si>
  <si>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</si>
  <si>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</si>
  <si>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</si>
  <si>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</si>
  <si>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</si>
  <si>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</si>
  <si>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</si>
  <si>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</si>
  <si>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</si>
  <si>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</si>
  <si>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</si>
  <si>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</si>
  <si>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</si>
  <si>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</si>
  <si>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</si>
  <si>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</si>
  <si>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</si>
  <si>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</si>
  <si>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</si>
  <si>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</si>
  <si>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</si>
  <si>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</si>
  <si>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</si>
  <si>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</si>
  <si>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</si>
  <si>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</si>
  <si>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</si>
  <si>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</si>
  <si>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</si>
  <si>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</si>
  <si>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</si>
  <si>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</si>
  <si>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</si>
  <si>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</si>
  <si>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</si>
  <si>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</si>
  <si>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</si>
  <si>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</si>
  <si>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</si>
  <si>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</si>
  <si>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</si>
  <si>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</si>
  <si>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</si>
  <si>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</si>
  <si>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</si>
  <si>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</si>
  <si>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</si>
  <si>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</si>
  <si>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</si>
  <si>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</si>
  <si>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</si>
  <si>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</si>
  <si>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</si>
  <si>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</si>
  <si>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</si>
  <si>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</si>
  <si>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</si>
  <si>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</si>
  <si>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</si>
  <si>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</si>
  <si>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</si>
  <si>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</si>
  <si>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</si>
  <si>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</si>
  <si>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</si>
  <si>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</si>
  <si>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</si>
  <si>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</si>
  <si>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</si>
  <si>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</si>
  <si>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</si>
  <si>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</si>
  <si>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</si>
  <si>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</si>
  <si>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</si>
  <si>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</si>
  <si>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</si>
  <si>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</si>
  <si>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</si>
  <si>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</si>
  <si>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</si>
  <si>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</si>
  <si>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</si>
  <si>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</si>
  <si>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</si>
  <si>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</si>
  <si>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</si>
  <si>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</si>
  <si>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</si>
  <si>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</si>
  <si>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</si>
  <si>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</si>
  <si>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</si>
  <si>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</si>
  <si>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</si>
  <si>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</si>
  <si>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</si>
  <si>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</si>
  <si>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</si>
  <si>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</si>
  <si>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</si>
  <si>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</si>
  <si>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</si>
  <si>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</si>
  <si>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</si>
  <si>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</si>
  <si>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</si>
  <si>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</si>
  <si>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</si>
  <si>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</si>
  <si>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</si>
  <si>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</si>
  <si>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</si>
  <si>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</si>
  <si>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</si>
  <si>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</si>
  <si>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</si>
  <si>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</si>
  <si>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</si>
  <si>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</si>
  <si>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</si>
  <si>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BOURÁNÍ KONSTRUKCÍ ZE DŘEVA S ODVOZEM DO 20KM</t>
  </si>
  <si>
    <t>1570428181</t>
  </si>
  <si>
    <t xml:space="preserve"> rozbourání konstrukce bez ohledu na použitou</t>
  </si>
  <si>
    <t>technologii- veškeré pomocné konstrukce (lešení a pod.)</t>
  </si>
  <si>
    <t xml:space="preserve"> veškerou manipulaci s vybouranou sutí a hmotami </t>
  </si>
  <si>
    <t xml:space="preserve"> včetně uložení na skládku. Nezahrnuje poplatek </t>
  </si>
  <si>
    <t>za skládku, který se vykazuje v položce 0141**</t>
  </si>
  <si>
    <t>(s výjimkou malého množství bouraného materiálu,</t>
  </si>
  <si>
    <t>kde je možné poplatek zahrnout do jednotkové ceny</t>
  </si>
  <si>
    <t>bourání – tento fakt musí být uveden v doplňujícím</t>
  </si>
  <si>
    <t xml:space="preserve"> textu k položce)- veškeré další práce plynoucí</t>
  </si>
  <si>
    <t xml:space="preserve"> z technologického předpisu a z platných předpisů</t>
  </si>
  <si>
    <t>224</t>
  </si>
  <si>
    <t>96617B</t>
  </si>
  <si>
    <t>BOURÁNÍ KONSTRUKCÍ ZE DŘEVA - DOPRAVA</t>
  </si>
  <si>
    <t>TKM</t>
  </si>
  <si>
    <t>346557024</t>
  </si>
  <si>
    <t xml:space="preserve">Technická specifikace: Položka zahrnuje </t>
  </si>
  <si>
    <t xml:space="preserve"> samostatnou dopravu suti a vybouraných hmot.</t>
  </si>
  <si>
    <t>Množství se určí jako součin hmotnosti [t]</t>
  </si>
  <si>
    <t>a požadované vzdálenosti [km].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</si>
  <si>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</si>
  <si>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</si>
  <si>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</si>
  <si>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</si>
  <si>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</si>
  <si>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</si>
  <si>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</si>
  <si>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</si>
  <si>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</si>
  <si>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</si>
  <si>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</si>
  <si>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</si>
  <si>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</si>
  <si>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</si>
  <si>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</si>
  <si>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</si>
  <si>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</si>
  <si>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</si>
  <si>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</si>
  <si>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</si>
  <si>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</si>
  <si>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</si>
  <si>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</si>
  <si>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</si>
  <si>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</si>
  <si>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</si>
  <si>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</si>
  <si>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</si>
  <si>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</si>
  <si>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</si>
  <si>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D+M Veškeré klempířské doplňky střechy - Čelní lišta tl. 0,7 mm (R.Š.250MM) včetně protikorozní ochrany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</si>
  <si>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</si>
  <si>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</si>
  <si>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</si>
  <si>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</si>
  <si>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</si>
  <si>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</si>
  <si>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</si>
  <si>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</si>
  <si>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</si>
  <si>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</si>
  <si>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</si>
  <si>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</si>
  <si>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</si>
  <si>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</si>
  <si>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</si>
  <si>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</si>
  <si>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3/Z-OKNO 2700/2100, okno hliníkové částečně otevíravé, sklápěcí a částečně pevně zasklené (viz. schéma), zasklené izolačním dvojsklem, okna budou opatřena folií proti mechanickému poškození. Barva dle požadavku investora.</t>
  </si>
  <si>
    <t>180951771</t>
  </si>
  <si>
    <t>236</t>
  </si>
  <si>
    <t>611400291R</t>
  </si>
  <si>
    <t>4/Z-OKNO 2700/2100, okno hliníkové částečně otevíravé, sklápěcí a částečně pevně zasklené (viz. schéma), zasklené izolačním dvojsklem, okna budou opatřena folií proti mechanickému poškození. Barva dle požadavku investora.</t>
  </si>
  <si>
    <t>175225912</t>
  </si>
  <si>
    <t>237</t>
  </si>
  <si>
    <t>611400290R</t>
  </si>
  <si>
    <t>5/Z-OKNO 2700/2100, okno hliníkové částečně otevíravé, sklápěcí a částečně pevně zasklené (viz. schéma), zasklené izolačním dvojsklem, okna budou opatřena folií proti mechanickému poškození. Barva dle požadavku investora.</t>
  </si>
  <si>
    <t>vlastní</t>
  </si>
  <si>
    <t>-191357401</t>
  </si>
  <si>
    <t>238</t>
  </si>
  <si>
    <t>M024</t>
  </si>
  <si>
    <t>6/Z-OKNO 2700/2100, okno hliníkové částečně otevíravé, sklápěcí a částečně pevně zasklené (viz. schéma), zasklené izolačním dvojsklem, okna budou opatřena folií proti mechanickému poškození. Barva dle požadavku investora.</t>
  </si>
  <si>
    <t>-1418932281</t>
  </si>
  <si>
    <t>239</t>
  </si>
  <si>
    <t>766622212</t>
  </si>
  <si>
    <t xml:space="preserve">Montáž oken hliníkových, otvíravých a pevně zasklených včetně montáže rámu 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</si>
  <si>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</si>
  <si>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</si>
  <si>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</si>
  <si>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</si>
  <si>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</si>
  <si>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</si>
  <si>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</si>
  <si>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</si>
  <si>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</si>
  <si>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</si>
  <si>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</si>
  <si>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</si>
  <si>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</si>
  <si>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</si>
  <si>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</si>
  <si>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</si>
  <si>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</si>
  <si>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</si>
  <si>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</si>
  <si>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</si>
  <si>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</si>
  <si>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</si>
  <si>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</si>
  <si>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</si>
  <si>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</si>
  <si>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</si>
  <si>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</si>
  <si>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</si>
  <si>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</si>
  <si>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</si>
  <si>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</si>
  <si>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</si>
  <si>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</si>
  <si>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</si>
  <si>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</si>
  <si>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</si>
  <si>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</si>
  <si>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</si>
  <si>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</si>
  <si>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</si>
  <si>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</si>
  <si>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</si>
  <si>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</si>
  <si>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</si>
  <si>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</si>
  <si>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</si>
  <si>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</si>
  <si>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</si>
  <si>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</si>
  <si>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</si>
  <si>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</si>
  <si>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</si>
  <si>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</si>
  <si>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</si>
  <si>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</si>
  <si>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</si>
  <si>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</si>
  <si>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</si>
  <si>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DLAŽBY PODLAH Z DLAŽDIC BETON (NEBO GRANITOID) DO LOŽE Z MC</t>
  </si>
  <si>
    <t>-174394772</t>
  </si>
  <si>
    <t xml:space="preserve">Technická specifikace: - dodání dlažebního materiálu </t>
  </si>
  <si>
    <t>v požadované kvalitě, dodání materiálu pro předepsané</t>
  </si>
  <si>
    <t xml:space="preserve">lože dle textu položky v tloušťce předepsané </t>
  </si>
  <si>
    <t xml:space="preserve"> dokumentací a pro předepsanou výplň spar</t>
  </si>
  <si>
    <t>- očištění podkladu- uložení dlažby dle předepsaného</t>
  </si>
  <si>
    <t>technologického předpisu včetně předepsané</t>
  </si>
  <si>
    <t>podkladní vrstvy a předepsané výplně spar</t>
  </si>
  <si>
    <t xml:space="preserve">- zřízení dlažby bez rozlišení šířky, </t>
  </si>
  <si>
    <t>pokládání vrstvy po etapách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</si>
  <si>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</si>
  <si>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</si>
  <si>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</si>
  <si>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</si>
  <si>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</si>
  <si>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</si>
  <si>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</si>
  <si>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</si>
  <si>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</si>
  <si>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</si>
  <si>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</si>
  <si>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</si>
  <si>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</si>
  <si>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</si>
  <si>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</si>
  <si>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</si>
  <si>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</si>
  <si>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</si>
  <si>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</si>
  <si>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</si>
  <si>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</si>
  <si>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</si>
  <si>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</si>
  <si>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</si>
  <si>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</si>
  <si>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</si>
  <si>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</si>
  <si>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</si>
  <si>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</si>
  <si>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</si>
  <si>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</si>
  <si>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</si>
  <si>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</si>
  <si>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</si>
  <si>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</si>
  <si>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</si>
  <si>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</si>
  <si>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</si>
  <si>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</si>
  <si>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</si>
  <si>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</si>
  <si>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</si>
  <si>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</si>
  <si>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</si>
  <si>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</si>
  <si>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</si>
  <si>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</si>
  <si>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</si>
  <si>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</si>
  <si>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</si>
  <si>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</si>
  <si>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</si>
  <si>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</si>
  <si>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</si>
  <si>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</si>
  <si>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</si>
  <si>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</si>
  <si>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</si>
  <si>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</si>
  <si>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</si>
  <si>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</si>
  <si>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DOPRAVNÍ PROJEKTOVÁNÍ SPL. S R.O.</t>
  </si>
  <si>
    <t>Ing. Kamarád Miloš, SUDOP BRNO SPOL. S R.O.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</si>
  <si>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</si>
  <si>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</si>
  <si>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</si>
  <si>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</si>
  <si>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</si>
  <si>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</si>
  <si>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</si>
  <si>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</si>
  <si>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</si>
  <si>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</si>
  <si>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</si>
  <si>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</si>
  <si>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</si>
  <si>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</si>
  <si>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</si>
  <si>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</si>
  <si>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</si>
  <si>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</si>
  <si>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</si>
  <si>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</si>
  <si>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</si>
  <si>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</si>
  <si>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</si>
  <si>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</si>
  <si>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</si>
  <si>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</si>
  <si>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</si>
  <si>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</si>
  <si>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Objímka na stožár s vidlicí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</si>
  <si>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</si>
  <si>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</si>
  <si>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</si>
  <si>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</si>
  <si>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</si>
  <si>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Svorka kotevní s vidlicí včetně smyčkového izolátoru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</si>
  <si>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</si>
  <si>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</si>
  <si>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</si>
  <si>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</si>
  <si>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</si>
  <si>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Pevné kotvení troleje na trubkovém stožáru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</si>
  <si>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</si>
  <si>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</si>
  <si>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</si>
  <si>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</si>
  <si>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</si>
  <si>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Trolejová svorka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</si>
  <si>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</si>
  <si>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</si>
  <si>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</si>
  <si>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</si>
  <si>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</si>
  <si>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</si>
  <si>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Třísměrné spojení lan neizolované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</si>
  <si>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</si>
  <si>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</si>
  <si>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</si>
  <si>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</si>
  <si>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</si>
  <si>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</si>
  <si>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Závěs trolejového drátu E.D. do roviny - typ MINOROC (s krátkým přídavným lanem)</t>
  </si>
  <si>
    <t>344203394</t>
  </si>
  <si>
    <t>2100030353M</t>
  </si>
  <si>
    <t>Závěs trolejového drátu E.D. do oblouku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</si>
  <si>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</si>
  <si>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</si>
  <si>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</si>
  <si>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</si>
  <si>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</si>
  <si>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Boční držák trolejového drátu E.D. posuvný na laně, TMB5G1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</si>
  <si>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</si>
  <si>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</si>
  <si>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</si>
  <si>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</si>
  <si>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</si>
  <si>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</si>
  <si>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ramen izolovaných do D 60 mm délky do 4 m</t>
  </si>
  <si>
    <t>223147568</t>
  </si>
  <si>
    <t>210030602M</t>
  </si>
  <si>
    <t>Rameno plastové do 4m včetně vyvěšení</t>
  </si>
  <si>
    <t>-343678370</t>
  </si>
  <si>
    <t>210030603</t>
  </si>
  <si>
    <t>Montáž ramen izolovaných do D 83 mm délky do 6 m</t>
  </si>
  <si>
    <t>134676920</t>
  </si>
  <si>
    <t>210030603M</t>
  </si>
  <si>
    <t xml:space="preserve">Rameno plastové do 6m  včetně vyvěšení</t>
  </si>
  <si>
    <t>-629337086</t>
  </si>
  <si>
    <t>210030604</t>
  </si>
  <si>
    <t>Montáž ramen izolovaných do D 83 mm délky do 11 m</t>
  </si>
  <si>
    <t>1453137841</t>
  </si>
  <si>
    <t>210030604M</t>
  </si>
  <si>
    <t xml:space="preserve">Rameno plastové do 11m  včetně vyvěšení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</si>
  <si>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</si>
  <si>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</si>
  <si>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</si>
  <si>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</si>
  <si>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</si>
  <si>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Bleskojistka na stožáru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</si>
  <si>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</si>
  <si>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</si>
  <si>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</si>
  <si>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</si>
  <si>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</si>
  <si>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Odpojovač včetně motorového pohonu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</si>
  <si>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</si>
  <si>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</si>
  <si>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</si>
  <si>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</si>
  <si>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</si>
  <si>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Ukolejnění stožáru (včetně chráničky a kabelu)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</si>
  <si>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</si>
  <si>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</si>
  <si>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</si>
  <si>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</si>
  <si>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</si>
  <si>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</si>
  <si>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</si>
  <si>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</si>
  <si>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</si>
  <si>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</si>
  <si>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</si>
  <si>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</si>
  <si>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</si>
  <si>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</si>
  <si>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</si>
  <si>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</si>
  <si>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</si>
  <si>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</si>
  <si>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trubka ocelová bezešvá hladká jakost 11 353 324x8,0mm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</si>
  <si>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</si>
  <si>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</si>
  <si>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</si>
  <si>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</si>
  <si>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</si>
  <si>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</si>
  <si>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</si>
  <si>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</si>
  <si>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</si>
  <si>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Montáž ovládací skříně</t>
  </si>
  <si>
    <t>-1950915760</t>
  </si>
  <si>
    <t>2100030998M</t>
  </si>
  <si>
    <t>Skříň ovládání výhybky včetně kabeláže</t>
  </si>
  <si>
    <t>1955932419</t>
  </si>
  <si>
    <t>210030999</t>
  </si>
  <si>
    <t>Montáž skříně topení</t>
  </si>
  <si>
    <t>-554627669</t>
  </si>
  <si>
    <t>2100030999M</t>
  </si>
  <si>
    <t>Skříň topení (ohřev výměn) včetně topnice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</si>
  <si>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</si>
  <si>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</si>
  <si>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</si>
  <si>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</si>
  <si>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</si>
  <si>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</si>
  <si>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</si>
  <si>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</si>
  <si>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</si>
  <si>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</si>
  <si>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</si>
  <si>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</si>
  <si>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</si>
  <si>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</si>
  <si>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</si>
  <si>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</si>
  <si>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</si>
  <si>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</si>
  <si>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</si>
  <si>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</si>
  <si>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</si>
  <si>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</si>
  <si>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</si>
  <si>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</si>
  <si>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</si>
  <si>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</si>
  <si>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</si>
  <si>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</si>
  <si>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</si>
  <si>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</si>
  <si>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</si>
  <si>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</si>
  <si>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</si>
  <si>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</si>
  <si>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</si>
  <si>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</si>
  <si>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</si>
  <si>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</si>
  <si>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</si>
  <si>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</si>
  <si>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</si>
  <si>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</si>
  <si>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</si>
  <si>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</si>
  <si>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</si>
  <si>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</si>
  <si>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</si>
  <si>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</si>
  <si>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</si>
  <si>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</si>
  <si>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</si>
  <si>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</si>
  <si>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</si>
  <si>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</si>
  <si>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</si>
  <si>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</si>
  <si>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</si>
  <si>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</si>
  <si>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</si>
  <si>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</si>
  <si>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</si>
  <si>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</si>
  <si>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</si>
  <si>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</si>
  <si>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</si>
  <si>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</si>
  <si>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</si>
  <si>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</si>
  <si>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</si>
  <si>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</si>
  <si>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</si>
  <si>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</si>
  <si>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</si>
  <si>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</si>
  <si>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</si>
  <si>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</si>
  <si>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</si>
  <si>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</si>
  <si>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</si>
  <si>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</si>
  <si>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</si>
  <si>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</si>
  <si>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</si>
  <si>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</si>
  <si>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</si>
  <si>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</si>
  <si>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</si>
  <si>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</si>
  <si>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</si>
  <si>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</si>
  <si>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</si>
  <si>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</si>
  <si>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</si>
  <si>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</si>
  <si>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</si>
  <si>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</si>
  <si>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</si>
  <si>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</si>
  <si>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</si>
  <si>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</si>
  <si>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</si>
  <si>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</si>
  <si>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</si>
  <si>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</si>
  <si>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</si>
  <si>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</si>
  <si>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</si>
  <si>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</si>
  <si>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</si>
  <si>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</si>
  <si>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</si>
  <si>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</si>
  <si>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</si>
  <si>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</si>
  <si>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</si>
  <si>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>Odbočný čtyřvývodový rozvaděč veřejného osvětlení, kompaktní pilíř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</si>
  <si>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</si>
  <si>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</si>
  <si>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</si>
  <si>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</si>
  <si>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</si>
  <si>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</si>
  <si>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</si>
  <si>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LED v tř. izolace II - 86W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</si>
  <si>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</si>
  <si>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</si>
  <si>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</si>
  <si>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</si>
  <si>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</si>
  <si>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</si>
  <si>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</si>
  <si>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</si>
  <si>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</si>
  <si>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</si>
  <si>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</si>
  <si>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</si>
  <si>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</si>
  <si>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</si>
  <si>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</si>
  <si>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</si>
  <si>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</si>
  <si>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</si>
  <si>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</si>
  <si>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</si>
  <si>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</si>
  <si>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</si>
  <si>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</si>
  <si>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</si>
  <si>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</si>
  <si>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</si>
  <si>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</si>
  <si>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</si>
  <si>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</si>
  <si>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</si>
  <si>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</si>
  <si>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</si>
  <si>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</si>
  <si>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</si>
  <si>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</si>
  <si>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</si>
  <si>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</si>
  <si>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</si>
  <si>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</si>
  <si>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</si>
  <si>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</si>
  <si>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</si>
  <si>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</si>
  <si>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</si>
  <si>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</si>
  <si>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</si>
  <si>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</si>
  <si>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</si>
  <si>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</si>
  <si>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</si>
  <si>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</si>
  <si>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</si>
  <si>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</si>
  <si>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</si>
  <si>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</si>
  <si>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</si>
  <si>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</si>
  <si>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</si>
  <si>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</si>
  <si>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</si>
  <si>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</si>
  <si>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</si>
  <si>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</si>
  <si>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</si>
  <si>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</si>
  <si>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</si>
  <si>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</si>
  <si>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</si>
  <si>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</si>
  <si>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</si>
  <si>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</si>
  <si>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</si>
  <si>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</si>
  <si>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</si>
  <si>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stožárová rozvodnice veřejného osvětlení tř.II, pro smyčkování 2-3 přívodních kabelů do průřezu 4x35mm2, jištění 2xE27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</si>
  <si>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</si>
  <si>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</si>
  <si>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</si>
  <si>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</si>
  <si>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</si>
  <si>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</si>
  <si>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</si>
  <si>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</si>
  <si>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pojistková skříň pro umístění na stožár, tř.II, IP65, s pojistkovým odpínačem válcových pojistek a průchodkami, vč. připevňovacího a veškerého podružného materiálu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</si>
  <si>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</si>
  <si>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</si>
  <si>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</si>
  <si>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</si>
  <si>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</si>
  <si>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</si>
  <si>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</si>
  <si>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</si>
  <si>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</si>
  <si>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</si>
  <si>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</si>
  <si>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</si>
  <si>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</si>
  <si>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</si>
  <si>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</si>
  <si>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</si>
  <si>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</si>
  <si>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</si>
  <si>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</si>
  <si>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</si>
  <si>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</si>
  <si>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</si>
  <si>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</si>
  <si>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válcová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</si>
  <si>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</si>
  <si>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</si>
  <si>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</si>
  <si>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</si>
  <si>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</si>
  <si>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svítidlo venkovní LED v tř. izolace II - 70W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</si>
  <si>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</si>
  <si>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</si>
  <si>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</si>
  <si>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</si>
  <si>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</si>
  <si>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</si>
  <si>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</si>
  <si>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</si>
  <si>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</si>
  <si>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</si>
  <si>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</si>
  <si>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</si>
  <si>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</si>
  <si>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</si>
  <si>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</si>
  <si>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</si>
  <si>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</si>
  <si>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</si>
  <si>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</si>
  <si>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</si>
  <si>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</si>
  <si>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</si>
  <si>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</si>
  <si>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</si>
  <si>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</si>
  <si>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</si>
  <si>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Úprava stávajících trakčních stožárů pro instalaci osvětlení (vyvrtání otvorů pro vedení kabelu vč. protikorozní ho nátěru, instalace gumových průchodek) vč. veškerého materiálu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</si>
  <si>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</si>
  <si>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</si>
  <si>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</si>
  <si>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</si>
  <si>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</si>
  <si>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</si>
  <si>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</si>
  <si>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</si>
  <si>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</si>
  <si>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</si>
  <si>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</si>
  <si>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</si>
  <si>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</si>
  <si>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</si>
  <si>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</si>
  <si>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</si>
  <si>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</si>
  <si>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</si>
  <si>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</si>
  <si>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</si>
  <si>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</si>
  <si>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</si>
  <si>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</si>
  <si>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</si>
  <si>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</si>
  <si>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</si>
  <si>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</si>
  <si>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</si>
  <si>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</si>
  <si>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</si>
  <si>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</si>
  <si>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</si>
  <si>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</si>
  <si>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</si>
  <si>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</si>
  <si>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</si>
  <si>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</si>
  <si>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</si>
  <si>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</si>
  <si>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</si>
  <si>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</si>
  <si>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</si>
  <si>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</si>
  <si>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</si>
  <si>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</si>
  <si>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</si>
  <si>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</si>
  <si>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</si>
  <si>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</si>
  <si>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</si>
  <si>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</si>
  <si>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</si>
  <si>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</si>
  <si>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</si>
  <si>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</si>
  <si>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</si>
  <si>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</si>
  <si>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</si>
  <si>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</si>
  <si>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</si>
  <si>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</si>
  <si>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</si>
  <si>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</si>
  <si>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</si>
  <si>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</si>
  <si>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</si>
  <si>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</si>
  <si>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</si>
  <si>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</si>
  <si>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</si>
  <si>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</si>
  <si>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</si>
  <si>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</si>
  <si>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</si>
  <si>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</si>
  <si>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</si>
  <si>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</si>
  <si>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</si>
  <si>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</si>
  <si>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</si>
  <si>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</si>
  <si>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</si>
  <si>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</si>
  <si>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</si>
  <si>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</si>
  <si>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</si>
  <si>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</si>
  <si>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</si>
  <si>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</si>
  <si>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</si>
  <si>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</si>
  <si>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</si>
  <si>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</si>
  <si>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</si>
  <si>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</si>
  <si>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</si>
  <si>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</si>
  <si>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</si>
  <si>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</si>
  <si>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</si>
  <si>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</si>
  <si>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</si>
  <si>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</si>
  <si>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</si>
  <si>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</si>
  <si>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</si>
  <si>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</si>
  <si>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</si>
  <si>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</si>
  <si>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</si>
  <si>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</si>
  <si>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</si>
  <si>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</si>
  <si>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</si>
  <si>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</si>
  <si>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</si>
  <si>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</si>
  <si>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</si>
  <si>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</si>
  <si>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</si>
  <si>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</si>
  <si>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</si>
  <si>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</si>
  <si>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</si>
  <si>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</si>
  <si>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</si>
  <si>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</si>
  <si>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</si>
  <si>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</si>
  <si>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</si>
  <si>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</si>
  <si>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</si>
  <si>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</si>
  <si>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</si>
  <si>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</si>
  <si>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</si>
  <si>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</si>
  <si>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</si>
  <si>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</si>
  <si>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</si>
  <si>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</si>
  <si>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</si>
  <si>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</si>
  <si>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</si>
  <si>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</si>
  <si>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</si>
  <si>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</si>
  <si>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</si>
  <si>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</si>
  <si>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</si>
  <si>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</si>
  <si>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</si>
  <si>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</si>
  <si>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</si>
  <si>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</si>
  <si>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</si>
  <si>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</si>
  <si>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</si>
  <si>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</si>
  <si>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</si>
  <si>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</si>
  <si>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</si>
  <si>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</si>
  <si>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</si>
  <si>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</si>
  <si>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</si>
  <si>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</si>
  <si>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</si>
  <si>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</si>
  <si>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</si>
  <si>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</si>
  <si>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</si>
  <si>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</si>
  <si>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</si>
  <si>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</si>
  <si>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</si>
  <si>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</si>
  <si>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</si>
  <si>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</si>
  <si>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</si>
  <si>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</si>
  <si>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</si>
  <si>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</si>
  <si>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</si>
  <si>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</si>
  <si>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</si>
  <si>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</si>
  <si>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</si>
  <si>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</si>
  <si>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</si>
  <si>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</si>
  <si>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</si>
  <si>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</si>
  <si>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</si>
  <si>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</si>
  <si>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</si>
  <si>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</si>
  <si>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</si>
  <si>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</si>
  <si>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</si>
  <si>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</si>
  <si>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</si>
  <si>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</si>
  <si>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</si>
  <si>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</si>
  <si>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</si>
  <si>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</si>
  <si>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</si>
  <si>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</si>
  <si>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</si>
  <si>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</si>
  <si>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</si>
  <si>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</si>
  <si>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</si>
  <si>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</si>
  <si>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</si>
  <si>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</si>
  <si>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</si>
  <si>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</si>
  <si>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</si>
  <si>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</si>
  <si>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</si>
  <si>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</si>
  <si>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</si>
  <si>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</si>
  <si>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</si>
  <si>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</si>
  <si>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</si>
  <si>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</si>
  <si>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</si>
  <si>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</si>
  <si>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</si>
  <si>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</si>
  <si>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</si>
  <si>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</si>
  <si>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</si>
  <si>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</si>
  <si>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</si>
  <si>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</si>
  <si>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</si>
  <si>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</si>
  <si>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</si>
  <si>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</si>
  <si>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</si>
  <si>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</si>
  <si>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</si>
  <si>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</si>
  <si>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</si>
  <si>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</si>
  <si>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</si>
  <si>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</si>
  <si>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</si>
  <si>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</si>
  <si>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</si>
  <si>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</si>
  <si>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</si>
  <si>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</si>
  <si>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</si>
  <si>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</si>
  <si>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</si>
  <si>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</si>
  <si>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</si>
  <si>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</si>
  <si>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</si>
  <si>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</si>
  <si>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</si>
  <si>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</si>
  <si>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</si>
  <si>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</si>
  <si>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</si>
  <si>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</si>
  <si>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</si>
  <si>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</si>
  <si>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</si>
  <si>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</si>
  <si>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</si>
  <si>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</si>
  <si>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</si>
  <si>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</si>
  <si>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</si>
  <si>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</si>
  <si>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</si>
  <si>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</si>
  <si>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</si>
  <si>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</si>
  <si>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</si>
  <si>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</si>
  <si>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</si>
  <si>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</si>
  <si>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</si>
  <si>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</si>
  <si>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</si>
  <si>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</si>
  <si>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</si>
  <si>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</si>
  <si>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</si>
  <si>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</si>
  <si>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</si>
  <si>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</si>
  <si>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</si>
  <si>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</si>
  <si>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</si>
  <si>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</si>
  <si>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</si>
  <si>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</si>
  <si>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</si>
  <si>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</si>
  <si>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</si>
  <si>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</si>
  <si>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</si>
  <si>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</si>
  <si>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</si>
  <si>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</si>
  <si>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</si>
  <si>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</si>
  <si>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</si>
  <si>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</si>
  <si>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</si>
  <si>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</si>
  <si>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</si>
  <si>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</si>
  <si>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</si>
  <si>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</si>
  <si>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</si>
  <si>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</si>
  <si>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</si>
  <si>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</si>
  <si>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</si>
  <si>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</si>
  <si>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</si>
  <si>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</si>
  <si>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</si>
  <si>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</si>
  <si>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</si>
  <si>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</si>
  <si>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</si>
  <si>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</si>
  <si>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</si>
  <si>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</si>
  <si>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</si>
  <si>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</si>
  <si>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</si>
  <si>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</si>
  <si>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</si>
  <si>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</si>
  <si>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</si>
  <si>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</si>
  <si>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</si>
  <si>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</si>
  <si>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</si>
  <si>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</si>
  <si>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</si>
  <si>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</si>
  <si>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</si>
  <si>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</si>
  <si>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</si>
  <si>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</si>
  <si>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</si>
  <si>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</si>
  <si>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</si>
  <si>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</si>
  <si>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</si>
  <si>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</si>
  <si>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</si>
  <si>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</si>
  <si>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</si>
  <si>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</si>
  <si>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</si>
  <si>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</si>
  <si>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</si>
  <si>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</si>
  <si>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</si>
  <si>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</si>
  <si>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</si>
  <si>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</si>
  <si>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</si>
  <si>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</si>
  <si>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</si>
  <si>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</si>
  <si>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</si>
  <si>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</si>
  <si>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</si>
  <si>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</si>
  <si>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</si>
  <si>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</si>
  <si>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</si>
  <si>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</si>
  <si>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</si>
  <si>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</si>
  <si>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</si>
  <si>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</si>
  <si>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</si>
  <si>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</si>
  <si>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</si>
  <si>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</si>
  <si>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</si>
  <si>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</si>
  <si>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</si>
  <si>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</si>
  <si>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</si>
  <si>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</si>
  <si>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</si>
  <si>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</si>
  <si>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</si>
  <si>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</si>
  <si>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</si>
  <si>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</si>
  <si>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</si>
  <si>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</si>
  <si>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 xml:space="preserve">Informační panel pro montáž na střechu_x000d_
Rozměr:                                        4 m × 2 m (8 m2)_x000d_
Pohledová vzdálenost:                 25 m - 80 m_x000d_
Rozestup pixelů :                          25mm_x000d_
Hustota pixelů :                            1,600 bodů/m2_x000d_
Složení pixelů :                             1R,1G,1B DIP_x000d_
Pozorovací úheL :                         H110°, V60°_x000d_
Průměrný příkon :                        120W/ m2_x000d_
Obnovovací frekvence :               ≥1000Hz_x000d_
Jas :                                             ≥7000cd/m2_x000d_
Standardní kabinet:                     1200mm x 800mm_x000d_
IP krytí (přední/zadní) :                IP 56 / 65_x000d_
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</si>
  <si>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</si>
  <si>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</si>
  <si>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</si>
  <si>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</si>
  <si>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</si>
  <si>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</si>
  <si>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</si>
  <si>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</si>
  <si>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</si>
  <si>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</si>
  <si>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</si>
  <si>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</si>
  <si>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</si>
  <si>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</si>
  <si>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</si>
  <si>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</si>
  <si>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Ukončení optického kabelu na kabelové rozvodnici na sloupu</t>
  </si>
  <si>
    <t>2121882551</t>
  </si>
  <si>
    <t>PS 02 - Wifi, datové služby</t>
  </si>
  <si>
    <t>Ing. Lukáš Bari</t>
  </si>
  <si>
    <t>585874805</t>
  </si>
  <si>
    <t>742420021.R</t>
  </si>
  <si>
    <t>Montáž wifi antény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</si>
  <si>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</si>
  <si>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</si>
  <si>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</si>
  <si>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</si>
  <si>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</si>
  <si>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</si>
  <si>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</si>
  <si>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</si>
  <si>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</si>
  <si>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</si>
  <si>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</si>
  <si>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</si>
  <si>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</si>
  <si>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</si>
  <si>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</si>
  <si>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</si>
  <si>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</si>
  <si>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</si>
  <si>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</si>
  <si>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</si>
  <si>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</si>
  <si>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</si>
  <si>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</si>
  <si>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</si>
  <si>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</si>
  <si>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</si>
  <si>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</si>
  <si>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</si>
  <si>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</si>
  <si>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</si>
  <si>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</si>
  <si>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</si>
  <si>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</si>
  <si>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</si>
  <si>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2.R</t>
  </si>
  <si>
    <t>Wifi modem</t>
  </si>
  <si>
    <t>-112648104</t>
  </si>
  <si>
    <t>742330011.R</t>
  </si>
  <si>
    <t>Montáž zařízení do rozvaděče (Wifi modem)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</si>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</sst>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PC6KliNv9gJWPZqRTJ/Ysf2si+fYk1rCoFbkyzpo2z80WsFkNGLqIAlDH5nXJPWMVNYB1dbzntsN5Di7tE7bfw==" hashValue="ci7rzk4yYzsqnoRBhiq7ZUNlXalYbXgnHV3+0ozK9/CxKk+pkf+zRx/E7ORX7vUJOtPJ/4KZisKisUJESC7YDA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Ut5LORL5boZWwndnEFBN7vG/3xq4P+APTaAsJKfMAU5lmap82u2GZhqu+ZDyhLN5kl3/AsWCWwi38qi0XdSrZg==" hashValue="/s/qpeAopEwNO5VJ3eyvoqU8d4sdeLgrMtH7z6yL7f6Xli5td8qadkrked9ih/HVk7Bq+dSwT8jrBNBodjmWng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ROUND((SUM(BE89:BE429)),  2)</f>
        <v>0</v>
      </c>
      <c r="I33" s="150">
        <v>0.20999999999999999</v>
      </c>
      <c r="J33" s="149">
        <f>ROUND(((SUM(BE89:BE429))*I33),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ROUND((SUM(BF89:BF429)),  2)</f>
        <v>0</v>
      </c>
      <c r="I34" s="150">
        <v>0.14999999999999999</v>
      </c>
      <c r="J34" s="149">
        <f>ROUND(((SUM(BF89:BF429))*I34),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J311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J322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J349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J352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J353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J365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J377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J394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P90+P311+P322+P349+P352</f>
        <v>0</v>
      </c>
      <c r="Q89" s="95"/>
      <c r="R89" s="192">
        <f>R90+R311+R322+R349+R352</f>
        <v>2117.96848593</v>
      </c>
      <c r="S89" s="95"/>
      <c r="T89" s="193">
        <f>T90+T311+T322+T349+T352</f>
        <v>2630.2517480000001</v>
      </c>
      <c r="AT89" s="17" t="s">
        <v>72</v>
      </c>
      <c r="AU89" s="17" t="s">
        <v>133</v>
      </c>
      <c r="BK89" s="194">
        <f>BK90+BK311+BK322+BK349+BK352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SUM(P138:P310)</f>
        <v>0</v>
      </c>
      <c r="Q137" s="203"/>
      <c r="R137" s="204">
        <f>SUM(R138:R310)</f>
        <v>1890.14883824</v>
      </c>
      <c r="S137" s="203"/>
      <c r="T137" s="205">
        <f>SUM(T138:T310)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SUM(BK138:BK310)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321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322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323</v>
      </c>
      <c r="G190" s="243"/>
      <c r="H190" s="246">
        <v>82.879999999999995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64" t="s">
        <v>324</v>
      </c>
      <c r="D191" s="264" t="s">
        <v>325</v>
      </c>
      <c r="E191" s="265" t="s">
        <v>326</v>
      </c>
      <c r="F191" s="266" t="s">
        <v>327</v>
      </c>
      <c r="G191" s="267" t="s">
        <v>267</v>
      </c>
      <c r="H191" s="268">
        <v>4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233</v>
      </c>
      <c r="AT191" s="223" t="s">
        <v>325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328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337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338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321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2" customFormat="1">
      <c r="B204" s="232"/>
      <c r="C204" s="233"/>
      <c r="D204" s="229" t="s">
        <v>182</v>
      </c>
      <c r="E204" s="234" t="s">
        <v>19</v>
      </c>
      <c r="F204" s="235" t="s">
        <v>322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182</v>
      </c>
      <c r="AU204" s="241" t="s">
        <v>83</v>
      </c>
      <c r="AV204" s="12" t="s">
        <v>81</v>
      </c>
      <c r="AW204" s="12" t="s">
        <v>35</v>
      </c>
      <c r="AX204" s="12" t="s">
        <v>73</v>
      </c>
      <c r="AY204" s="241" t="s">
        <v>152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151</v>
      </c>
      <c r="G205" s="243"/>
      <c r="H205" s="246">
        <v>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7</v>
      </c>
      <c r="D206" s="264" t="s">
        <v>325</v>
      </c>
      <c r="E206" s="265" t="s">
        <v>339</v>
      </c>
      <c r="F206" s="266" t="s">
        <v>340</v>
      </c>
      <c r="G206" s="267" t="s">
        <v>177</v>
      </c>
      <c r="H206" s="268">
        <v>10.305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0.81499999999999995</v>
      </c>
      <c r="R206" s="227">
        <f>Q206*H206</f>
        <v>8.3985749999999992</v>
      </c>
      <c r="S206" s="227">
        <v>0</v>
      </c>
      <c r="T206" s="228">
        <f>S206*H206</f>
        <v>0</v>
      </c>
      <c r="AR206" s="223" t="s">
        <v>233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341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342</v>
      </c>
      <c r="G207" s="243"/>
      <c r="H207" s="246">
        <v>10.305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81</v>
      </c>
      <c r="AY207" s="252" t="s">
        <v>152</v>
      </c>
    </row>
    <row r="208" s="1" customFormat="1" ht="24" customHeight="1">
      <c r="B208" s="38"/>
      <c r="C208" s="264" t="s">
        <v>343</v>
      </c>
      <c r="D208" s="264" t="s">
        <v>325</v>
      </c>
      <c r="E208" s="265" t="s">
        <v>344</v>
      </c>
      <c r="F208" s="266" t="s">
        <v>345</v>
      </c>
      <c r="G208" s="267" t="s">
        <v>267</v>
      </c>
      <c r="H208" s="268">
        <v>4</v>
      </c>
      <c r="I208" s="269"/>
      <c r="J208" s="270">
        <f>ROUND(I208*H208,2)</f>
        <v>0</v>
      </c>
      <c r="K208" s="266" t="s">
        <v>178</v>
      </c>
      <c r="L208" s="271"/>
      <c r="M208" s="272" t="s">
        <v>19</v>
      </c>
      <c r="N208" s="273" t="s">
        <v>44</v>
      </c>
      <c r="O208" s="83"/>
      <c r="P208" s="227">
        <f>O208*H208</f>
        <v>0</v>
      </c>
      <c r="Q208" s="227">
        <v>0.056000000000000001</v>
      </c>
      <c r="R208" s="227">
        <f>Q208*H208</f>
        <v>0.22400000000000001</v>
      </c>
      <c r="S208" s="227">
        <v>0</v>
      </c>
      <c r="T208" s="228">
        <f>S208*H208</f>
        <v>0</v>
      </c>
      <c r="AR208" s="223" t="s">
        <v>233</v>
      </c>
      <c r="AT208" s="223" t="s">
        <v>325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346</v>
      </c>
    </row>
    <row r="209" s="1" customFormat="1" ht="16.5" customHeight="1">
      <c r="B209" s="38"/>
      <c r="C209" s="211" t="s">
        <v>347</v>
      </c>
      <c r="D209" s="211" t="s">
        <v>155</v>
      </c>
      <c r="E209" s="212" t="s">
        <v>348</v>
      </c>
      <c r="F209" s="213" t="s">
        <v>349</v>
      </c>
      <c r="G209" s="214" t="s">
        <v>267</v>
      </c>
      <c r="H209" s="215">
        <v>2</v>
      </c>
      <c r="I209" s="216"/>
      <c r="J209" s="217">
        <f>ROUND(I209*H209,2)</f>
        <v>0</v>
      </c>
      <c r="K209" s="213" t="s">
        <v>19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350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351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352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2" customFormat="1">
      <c r="B212" s="232"/>
      <c r="C212" s="233"/>
      <c r="D212" s="229" t="s">
        <v>182</v>
      </c>
      <c r="E212" s="234" t="s">
        <v>19</v>
      </c>
      <c r="F212" s="235" t="s">
        <v>322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182</v>
      </c>
      <c r="AU212" s="241" t="s">
        <v>83</v>
      </c>
      <c r="AV212" s="12" t="s">
        <v>81</v>
      </c>
      <c r="AW212" s="12" t="s">
        <v>35</v>
      </c>
      <c r="AX212" s="12" t="s">
        <v>73</v>
      </c>
      <c r="AY212" s="241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353</v>
      </c>
      <c r="G213" s="243"/>
      <c r="H213" s="246">
        <v>2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81</v>
      </c>
      <c r="AY213" s="252" t="s">
        <v>152</v>
      </c>
    </row>
    <row r="214" s="1" customFormat="1" ht="16.5" customHeight="1">
      <c r="B214" s="38"/>
      <c r="C214" s="264" t="s">
        <v>354</v>
      </c>
      <c r="D214" s="264" t="s">
        <v>325</v>
      </c>
      <c r="E214" s="265" t="s">
        <v>355</v>
      </c>
      <c r="F214" s="266" t="s">
        <v>356</v>
      </c>
      <c r="G214" s="267" t="s">
        <v>267</v>
      </c>
      <c r="H214" s="268">
        <v>2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44</v>
      </c>
      <c r="O214" s="8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223" t="s">
        <v>233</v>
      </c>
      <c r="AT214" s="223" t="s">
        <v>325</v>
      </c>
      <c r="AU214" s="223" t="s">
        <v>83</v>
      </c>
      <c r="AY214" s="17" t="s">
        <v>152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151</v>
      </c>
      <c r="BM214" s="223" t="s">
        <v>357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351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2" customFormat="1">
      <c r="B216" s="232"/>
      <c r="C216" s="233"/>
      <c r="D216" s="229" t="s">
        <v>182</v>
      </c>
      <c r="E216" s="234" t="s">
        <v>19</v>
      </c>
      <c r="F216" s="235" t="s">
        <v>352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182</v>
      </c>
      <c r="AU216" s="241" t="s">
        <v>83</v>
      </c>
      <c r="AV216" s="12" t="s">
        <v>81</v>
      </c>
      <c r="AW216" s="12" t="s">
        <v>35</v>
      </c>
      <c r="AX216" s="12" t="s">
        <v>73</v>
      </c>
      <c r="AY216" s="241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322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353</v>
      </c>
      <c r="G218" s="243"/>
      <c r="H218" s="246">
        <v>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81</v>
      </c>
      <c r="AY218" s="252" t="s">
        <v>152</v>
      </c>
    </row>
    <row r="219" s="1" customFormat="1" ht="16.5" customHeight="1">
      <c r="B219" s="38"/>
      <c r="C219" s="211" t="s">
        <v>358</v>
      </c>
      <c r="D219" s="211" t="s">
        <v>155</v>
      </c>
      <c r="E219" s="212" t="s">
        <v>359</v>
      </c>
      <c r="F219" s="213" t="s">
        <v>360</v>
      </c>
      <c r="G219" s="214" t="s">
        <v>361</v>
      </c>
      <c r="H219" s="215">
        <v>2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83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362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351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352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322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363</v>
      </c>
      <c r="G223" s="243"/>
      <c r="H223" s="246">
        <v>2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" customFormat="1" ht="16.5" customHeight="1">
      <c r="B224" s="38"/>
      <c r="C224" s="264" t="s">
        <v>364</v>
      </c>
      <c r="D224" s="264" t="s">
        <v>325</v>
      </c>
      <c r="E224" s="265" t="s">
        <v>365</v>
      </c>
      <c r="F224" s="266" t="s">
        <v>366</v>
      </c>
      <c r="G224" s="267" t="s">
        <v>267</v>
      </c>
      <c r="H224" s="268">
        <v>2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44</v>
      </c>
      <c r="O224" s="8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3" t="s">
        <v>233</v>
      </c>
      <c r="AT224" s="223" t="s">
        <v>325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367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351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352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2" customFormat="1">
      <c r="B227" s="232"/>
      <c r="C227" s="233"/>
      <c r="D227" s="229" t="s">
        <v>182</v>
      </c>
      <c r="E227" s="234" t="s">
        <v>19</v>
      </c>
      <c r="F227" s="235" t="s">
        <v>322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182</v>
      </c>
      <c r="AU227" s="241" t="s">
        <v>83</v>
      </c>
      <c r="AV227" s="12" t="s">
        <v>81</v>
      </c>
      <c r="AW227" s="12" t="s">
        <v>35</v>
      </c>
      <c r="AX227" s="12" t="s">
        <v>73</v>
      </c>
      <c r="AY227" s="241" t="s">
        <v>152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363</v>
      </c>
      <c r="G228" s="243"/>
      <c r="H228" s="246">
        <v>2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81</v>
      </c>
      <c r="AY228" s="252" t="s">
        <v>152</v>
      </c>
    </row>
    <row r="229" s="1" customFormat="1" ht="24" customHeight="1">
      <c r="B229" s="38"/>
      <c r="C229" s="211" t="s">
        <v>368</v>
      </c>
      <c r="D229" s="211" t="s">
        <v>155</v>
      </c>
      <c r="E229" s="212" t="s">
        <v>369</v>
      </c>
      <c r="F229" s="213" t="s">
        <v>370</v>
      </c>
      <c r="G229" s="214" t="s">
        <v>254</v>
      </c>
      <c r="H229" s="215">
        <v>436.48399999999998</v>
      </c>
      <c r="I229" s="216"/>
      <c r="J229" s="217">
        <f>ROUND(I229*H229,2)</f>
        <v>0</v>
      </c>
      <c r="K229" s="213" t="s">
        <v>178</v>
      </c>
      <c r="L229" s="43"/>
      <c r="M229" s="225" t="s">
        <v>19</v>
      </c>
      <c r="N229" s="226" t="s">
        <v>44</v>
      </c>
      <c r="O229" s="83"/>
      <c r="P229" s="227">
        <f>O229*H229</f>
        <v>0</v>
      </c>
      <c r="Q229" s="227">
        <v>0.015769999999999999</v>
      </c>
      <c r="R229" s="227">
        <f>Q229*H229</f>
        <v>6.8833526799999998</v>
      </c>
      <c r="S229" s="227">
        <v>0</v>
      </c>
      <c r="T229" s="228">
        <f>S229*H229</f>
        <v>0</v>
      </c>
      <c r="AR229" s="223" t="s">
        <v>151</v>
      </c>
      <c r="AT229" s="223" t="s">
        <v>155</v>
      </c>
      <c r="AU229" s="223" t="s">
        <v>83</v>
      </c>
      <c r="AY229" s="17" t="s">
        <v>152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151</v>
      </c>
      <c r="BM229" s="223" t="s">
        <v>371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2" customFormat="1">
      <c r="B237" s="232"/>
      <c r="C237" s="233"/>
      <c r="D237" s="229" t="s">
        <v>182</v>
      </c>
      <c r="E237" s="234" t="s">
        <v>19</v>
      </c>
      <c r="F237" s="235" t="s">
        <v>379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182</v>
      </c>
      <c r="AU237" s="241" t="s">
        <v>83</v>
      </c>
      <c r="AV237" s="12" t="s">
        <v>81</v>
      </c>
      <c r="AW237" s="12" t="s">
        <v>35</v>
      </c>
      <c r="AX237" s="12" t="s">
        <v>73</v>
      </c>
      <c r="AY237" s="241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380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381</v>
      </c>
      <c r="G239" s="243"/>
      <c r="H239" s="246">
        <v>361.24900000000002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382</v>
      </c>
      <c r="G240" s="243"/>
      <c r="H240" s="246">
        <v>75.234999999999999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436.48400000000004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24" customHeight="1">
      <c r="B242" s="38"/>
      <c r="C242" s="264" t="s">
        <v>383</v>
      </c>
      <c r="D242" s="264" t="s">
        <v>325</v>
      </c>
      <c r="E242" s="265" t="s">
        <v>384</v>
      </c>
      <c r="F242" s="266" t="s">
        <v>385</v>
      </c>
      <c r="G242" s="267" t="s">
        <v>223</v>
      </c>
      <c r="H242" s="268">
        <v>55.179000000000002</v>
      </c>
      <c r="I242" s="269"/>
      <c r="J242" s="270">
        <f>ROUND(I242*H242,2)</f>
        <v>0</v>
      </c>
      <c r="K242" s="266" t="s">
        <v>19</v>
      </c>
      <c r="L242" s="271"/>
      <c r="M242" s="272" t="s">
        <v>19</v>
      </c>
      <c r="N242" s="273" t="s">
        <v>44</v>
      </c>
      <c r="O242" s="83"/>
      <c r="P242" s="227">
        <f>O242*H242</f>
        <v>0</v>
      </c>
      <c r="Q242" s="227">
        <v>1</v>
      </c>
      <c r="R242" s="227">
        <f>Q242*H242</f>
        <v>55.179000000000002</v>
      </c>
      <c r="S242" s="227">
        <v>0</v>
      </c>
      <c r="T242" s="228">
        <f>S242*H242</f>
        <v>0</v>
      </c>
      <c r="AR242" s="223" t="s">
        <v>233</v>
      </c>
      <c r="AT242" s="223" t="s">
        <v>325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386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388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2" customFormat="1">
      <c r="B245" s="232"/>
      <c r="C245" s="233"/>
      <c r="D245" s="229" t="s">
        <v>182</v>
      </c>
      <c r="E245" s="234" t="s">
        <v>19</v>
      </c>
      <c r="F245" s="235" t="s">
        <v>389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182</v>
      </c>
      <c r="AU245" s="241" t="s">
        <v>83</v>
      </c>
      <c r="AV245" s="12" t="s">
        <v>81</v>
      </c>
      <c r="AW245" s="12" t="s">
        <v>35</v>
      </c>
      <c r="AX245" s="12" t="s">
        <v>73</v>
      </c>
      <c r="AY245" s="241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40.749000000000002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391</v>
      </c>
      <c r="G247" s="243"/>
      <c r="H247" s="246">
        <v>8.4870000000000001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3" customFormat="1">
      <c r="B248" s="242"/>
      <c r="C248" s="243"/>
      <c r="D248" s="229" t="s">
        <v>182</v>
      </c>
      <c r="E248" s="244" t="s">
        <v>19</v>
      </c>
      <c r="F248" s="245" t="s">
        <v>392</v>
      </c>
      <c r="G248" s="243"/>
      <c r="H248" s="246">
        <v>5.9429999999999996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182</v>
      </c>
      <c r="AU248" s="252" t="s">
        <v>83</v>
      </c>
      <c r="AV248" s="13" t="s">
        <v>83</v>
      </c>
      <c r="AW248" s="13" t="s">
        <v>35</v>
      </c>
      <c r="AX248" s="13" t="s">
        <v>73</v>
      </c>
      <c r="AY248" s="252" t="s">
        <v>152</v>
      </c>
    </row>
    <row r="249" s="14" customFormat="1">
      <c r="B249" s="253"/>
      <c r="C249" s="254"/>
      <c r="D249" s="229" t="s">
        <v>182</v>
      </c>
      <c r="E249" s="255" t="s">
        <v>19</v>
      </c>
      <c r="F249" s="256" t="s">
        <v>189</v>
      </c>
      <c r="G249" s="254"/>
      <c r="H249" s="257">
        <v>55.179000000000002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182</v>
      </c>
      <c r="AU249" s="263" t="s">
        <v>83</v>
      </c>
      <c r="AV249" s="14" t="s">
        <v>151</v>
      </c>
      <c r="AW249" s="14" t="s">
        <v>35</v>
      </c>
      <c r="AX249" s="14" t="s">
        <v>81</v>
      </c>
      <c r="AY249" s="263" t="s">
        <v>152</v>
      </c>
    </row>
    <row r="250" s="1" customFormat="1" ht="16.5" customHeight="1">
      <c r="B250" s="38"/>
      <c r="C250" s="264" t="s">
        <v>393</v>
      </c>
      <c r="D250" s="264" t="s">
        <v>325</v>
      </c>
      <c r="E250" s="265" t="s">
        <v>394</v>
      </c>
      <c r="F250" s="266" t="s">
        <v>395</v>
      </c>
      <c r="G250" s="267" t="s">
        <v>267</v>
      </c>
      <c r="H250" s="268">
        <v>1344</v>
      </c>
      <c r="I250" s="269"/>
      <c r="J250" s="270">
        <f>ROUND(I250*H250,2)</f>
        <v>0</v>
      </c>
      <c r="K250" s="266" t="s">
        <v>178</v>
      </c>
      <c r="L250" s="271"/>
      <c r="M250" s="272" t="s">
        <v>19</v>
      </c>
      <c r="N250" s="273" t="s">
        <v>44</v>
      </c>
      <c r="O250" s="83"/>
      <c r="P250" s="227">
        <f>O250*H250</f>
        <v>0</v>
      </c>
      <c r="Q250" s="227">
        <v>0.0074200000000000004</v>
      </c>
      <c r="R250" s="227">
        <f>Q250*H250</f>
        <v>9.9724800000000009</v>
      </c>
      <c r="S250" s="227">
        <v>0</v>
      </c>
      <c r="T250" s="228">
        <f>S250*H250</f>
        <v>0</v>
      </c>
      <c r="AR250" s="223" t="s">
        <v>233</v>
      </c>
      <c r="AT250" s="223" t="s">
        <v>325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396</v>
      </c>
    </row>
    <row r="251" s="1" customFormat="1" ht="24" customHeight="1">
      <c r="B251" s="38"/>
      <c r="C251" s="264" t="s">
        <v>397</v>
      </c>
      <c r="D251" s="264" t="s">
        <v>325</v>
      </c>
      <c r="E251" s="265" t="s">
        <v>398</v>
      </c>
      <c r="F251" s="266" t="s">
        <v>399</v>
      </c>
      <c r="G251" s="267" t="s">
        <v>267</v>
      </c>
      <c r="H251" s="268">
        <v>672</v>
      </c>
      <c r="I251" s="269"/>
      <c r="J251" s="270">
        <f>ROUND(I251*H251,2)</f>
        <v>0</v>
      </c>
      <c r="K251" s="266" t="s">
        <v>178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0.082000000000000003</v>
      </c>
      <c r="R251" s="227">
        <f>Q251*H251</f>
        <v>55.103999999999999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400</v>
      </c>
    </row>
    <row r="252" s="1" customFormat="1" ht="24" customHeight="1">
      <c r="B252" s="38"/>
      <c r="C252" s="211" t="s">
        <v>401</v>
      </c>
      <c r="D252" s="211" t="s">
        <v>155</v>
      </c>
      <c r="E252" s="212" t="s">
        <v>402</v>
      </c>
      <c r="F252" s="213" t="s">
        <v>403</v>
      </c>
      <c r="G252" s="214" t="s">
        <v>254</v>
      </c>
      <c r="H252" s="215">
        <v>245.62000000000001</v>
      </c>
      <c r="I252" s="216"/>
      <c r="J252" s="217">
        <f>ROUND(I252*H252,2)</f>
        <v>0</v>
      </c>
      <c r="K252" s="213" t="s">
        <v>178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0.0068999999999999999</v>
      </c>
      <c r="R252" s="227">
        <f>Q252*H252</f>
        <v>1.6947779999999999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404</v>
      </c>
    </row>
    <row r="253" s="1" customFormat="1">
      <c r="B253" s="38"/>
      <c r="C253" s="39"/>
      <c r="D253" s="229" t="s">
        <v>180</v>
      </c>
      <c r="E253" s="39"/>
      <c r="F253" s="230" t="s">
        <v>405</v>
      </c>
      <c r="G253" s="39"/>
      <c r="H253" s="39"/>
      <c r="I253" s="135"/>
      <c r="J253" s="39"/>
      <c r="K253" s="39"/>
      <c r="L253" s="43"/>
      <c r="M253" s="231"/>
      <c r="N253" s="83"/>
      <c r="O253" s="83"/>
      <c r="P253" s="83"/>
      <c r="Q253" s="83"/>
      <c r="R253" s="83"/>
      <c r="S253" s="83"/>
      <c r="T253" s="84"/>
      <c r="AT253" s="17" t="s">
        <v>180</v>
      </c>
      <c r="AU253" s="17" t="s">
        <v>83</v>
      </c>
    </row>
    <row r="254" s="12" customFormat="1">
      <c r="B254" s="232"/>
      <c r="C254" s="233"/>
      <c r="D254" s="229" t="s">
        <v>182</v>
      </c>
      <c r="E254" s="234" t="s">
        <v>19</v>
      </c>
      <c r="F254" s="235" t="s">
        <v>372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182</v>
      </c>
      <c r="AU254" s="241" t="s">
        <v>83</v>
      </c>
      <c r="AV254" s="12" t="s">
        <v>81</v>
      </c>
      <c r="AW254" s="12" t="s">
        <v>35</v>
      </c>
      <c r="AX254" s="12" t="s">
        <v>73</v>
      </c>
      <c r="AY254" s="241" t="s">
        <v>152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373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406</v>
      </c>
      <c r="G256" s="243"/>
      <c r="H256" s="246">
        <v>245.62000000000001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81</v>
      </c>
      <c r="AY256" s="252" t="s">
        <v>152</v>
      </c>
    </row>
    <row r="257" s="1" customFormat="1" ht="24" customHeight="1">
      <c r="B257" s="38"/>
      <c r="C257" s="211" t="s">
        <v>407</v>
      </c>
      <c r="D257" s="211" t="s">
        <v>155</v>
      </c>
      <c r="E257" s="212" t="s">
        <v>408</v>
      </c>
      <c r="F257" s="213" t="s">
        <v>409</v>
      </c>
      <c r="G257" s="214" t="s">
        <v>254</v>
      </c>
      <c r="H257" s="215">
        <v>451.02600000000001</v>
      </c>
      <c r="I257" s="216"/>
      <c r="J257" s="217">
        <f>ROUND(I257*H257,2)</f>
        <v>0</v>
      </c>
      <c r="K257" s="213" t="s">
        <v>178</v>
      </c>
      <c r="L257" s="43"/>
      <c r="M257" s="225" t="s">
        <v>19</v>
      </c>
      <c r="N257" s="226" t="s">
        <v>44</v>
      </c>
      <c r="O257" s="83"/>
      <c r="P257" s="227">
        <f>O257*H257</f>
        <v>0</v>
      </c>
      <c r="Q257" s="227">
        <v>0.0068999999999999999</v>
      </c>
      <c r="R257" s="227">
        <f>Q257*H257</f>
        <v>3.1120793999999998</v>
      </c>
      <c r="S257" s="227">
        <v>0</v>
      </c>
      <c r="T257" s="228">
        <f>S257*H257</f>
        <v>0</v>
      </c>
      <c r="AR257" s="223" t="s">
        <v>151</v>
      </c>
      <c r="AT257" s="223" t="s">
        <v>155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410</v>
      </c>
    </row>
    <row r="258" s="1" customFormat="1">
      <c r="B258" s="38"/>
      <c r="C258" s="39"/>
      <c r="D258" s="229" t="s">
        <v>180</v>
      </c>
      <c r="E258" s="39"/>
      <c r="F258" s="230" t="s">
        <v>405</v>
      </c>
      <c r="G258" s="39"/>
      <c r="H258" s="39"/>
      <c r="I258" s="135"/>
      <c r="J258" s="39"/>
      <c r="K258" s="39"/>
      <c r="L258" s="43"/>
      <c r="M258" s="231"/>
      <c r="N258" s="83"/>
      <c r="O258" s="83"/>
      <c r="P258" s="83"/>
      <c r="Q258" s="83"/>
      <c r="R258" s="83"/>
      <c r="S258" s="83"/>
      <c r="T258" s="84"/>
      <c r="AT258" s="17" t="s">
        <v>180</v>
      </c>
      <c r="AU258" s="17" t="s">
        <v>83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372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373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411</v>
      </c>
      <c r="G261" s="243"/>
      <c r="H261" s="246">
        <v>451.02600000000001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81</v>
      </c>
      <c r="AY261" s="252" t="s">
        <v>152</v>
      </c>
    </row>
    <row r="262" s="1" customFormat="1" ht="24" customHeight="1">
      <c r="B262" s="38"/>
      <c r="C262" s="211" t="s">
        <v>412</v>
      </c>
      <c r="D262" s="211" t="s">
        <v>155</v>
      </c>
      <c r="E262" s="212" t="s">
        <v>413</v>
      </c>
      <c r="F262" s="213" t="s">
        <v>414</v>
      </c>
      <c r="G262" s="214" t="s">
        <v>254</v>
      </c>
      <c r="H262" s="215">
        <v>13.302</v>
      </c>
      <c r="I262" s="216"/>
      <c r="J262" s="217">
        <f>ROUND(I262*H262,2)</f>
        <v>0</v>
      </c>
      <c r="K262" s="213" t="s">
        <v>178</v>
      </c>
      <c r="L262" s="43"/>
      <c r="M262" s="225" t="s">
        <v>19</v>
      </c>
      <c r="N262" s="226" t="s">
        <v>44</v>
      </c>
      <c r="O262" s="83"/>
      <c r="P262" s="227">
        <f>O262*H262</f>
        <v>0</v>
      </c>
      <c r="Q262" s="227">
        <v>0.0068999999999999999</v>
      </c>
      <c r="R262" s="227">
        <f>Q262*H262</f>
        <v>0.091783799999999999</v>
      </c>
      <c r="S262" s="227">
        <v>0</v>
      </c>
      <c r="T262" s="228">
        <f>S262*H262</f>
        <v>0</v>
      </c>
      <c r="AR262" s="223" t="s">
        <v>151</v>
      </c>
      <c r="AT262" s="223" t="s">
        <v>155</v>
      </c>
      <c r="AU262" s="223" t="s">
        <v>83</v>
      </c>
      <c r="AY262" s="17" t="s">
        <v>152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151</v>
      </c>
      <c r="BM262" s="223" t="s">
        <v>415</v>
      </c>
    </row>
    <row r="263" s="1" customFormat="1">
      <c r="B263" s="38"/>
      <c r="C263" s="39"/>
      <c r="D263" s="229" t="s">
        <v>180</v>
      </c>
      <c r="E263" s="39"/>
      <c r="F263" s="230" t="s">
        <v>405</v>
      </c>
      <c r="G263" s="39"/>
      <c r="H263" s="39"/>
      <c r="I263" s="135"/>
      <c r="J263" s="39"/>
      <c r="K263" s="39"/>
      <c r="L263" s="43"/>
      <c r="M263" s="231"/>
      <c r="N263" s="83"/>
      <c r="O263" s="83"/>
      <c r="P263" s="83"/>
      <c r="Q263" s="83"/>
      <c r="R263" s="83"/>
      <c r="S263" s="83"/>
      <c r="T263" s="84"/>
      <c r="AT263" s="17" t="s">
        <v>180</v>
      </c>
      <c r="AU263" s="17" t="s">
        <v>83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372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416</v>
      </c>
      <c r="G266" s="243"/>
      <c r="H266" s="246">
        <v>13.302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11" t="s">
        <v>417</v>
      </c>
      <c r="D267" s="211" t="s">
        <v>155</v>
      </c>
      <c r="E267" s="212" t="s">
        <v>418</v>
      </c>
      <c r="F267" s="213" t="s">
        <v>419</v>
      </c>
      <c r="G267" s="214" t="s">
        <v>254</v>
      </c>
      <c r="H267" s="215">
        <v>709.94799999999998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420</v>
      </c>
    </row>
    <row r="268" s="1" customFormat="1">
      <c r="B268" s="38"/>
      <c r="C268" s="39"/>
      <c r="D268" s="229" t="s">
        <v>180</v>
      </c>
      <c r="E268" s="39"/>
      <c r="F268" s="230" t="s">
        <v>421</v>
      </c>
      <c r="G268" s="39"/>
      <c r="H268" s="39"/>
      <c r="I268" s="135"/>
      <c r="J268" s="39"/>
      <c r="K268" s="39"/>
      <c r="L268" s="43"/>
      <c r="M268" s="231"/>
      <c r="N268" s="83"/>
      <c r="O268" s="83"/>
      <c r="P268" s="83"/>
      <c r="Q268" s="83"/>
      <c r="R268" s="83"/>
      <c r="S268" s="83"/>
      <c r="T268" s="84"/>
      <c r="AT268" s="17" t="s">
        <v>180</v>
      </c>
      <c r="AU268" s="17" t="s">
        <v>83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422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423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424</v>
      </c>
      <c r="G271" s="243"/>
      <c r="H271" s="246">
        <v>454.10199999999998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425</v>
      </c>
      <c r="G272" s="243"/>
      <c r="H272" s="246">
        <v>255.846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4" customFormat="1">
      <c r="B273" s="253"/>
      <c r="C273" s="254"/>
      <c r="D273" s="229" t="s">
        <v>182</v>
      </c>
      <c r="E273" s="255" t="s">
        <v>19</v>
      </c>
      <c r="F273" s="256" t="s">
        <v>189</v>
      </c>
      <c r="G273" s="254"/>
      <c r="H273" s="257">
        <v>709.94799999999998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182</v>
      </c>
      <c r="AU273" s="263" t="s">
        <v>83</v>
      </c>
      <c r="AV273" s="14" t="s">
        <v>151</v>
      </c>
      <c r="AW273" s="14" t="s">
        <v>35</v>
      </c>
      <c r="AX273" s="14" t="s">
        <v>81</v>
      </c>
      <c r="AY273" s="263" t="s">
        <v>152</v>
      </c>
    </row>
    <row r="274" s="1" customFormat="1" ht="16.5" customHeight="1">
      <c r="B274" s="38"/>
      <c r="C274" s="211" t="s">
        <v>426</v>
      </c>
      <c r="D274" s="211" t="s">
        <v>155</v>
      </c>
      <c r="E274" s="212" t="s">
        <v>427</v>
      </c>
      <c r="F274" s="213" t="s">
        <v>428</v>
      </c>
      <c r="G274" s="214" t="s">
        <v>267</v>
      </c>
      <c r="H274" s="215">
        <v>56</v>
      </c>
      <c r="I274" s="216"/>
      <c r="J274" s="217">
        <f>ROUND(I274*H274,2)</f>
        <v>0</v>
      </c>
      <c r="K274" s="213" t="s">
        <v>178</v>
      </c>
      <c r="L274" s="43"/>
      <c r="M274" s="225" t="s">
        <v>19</v>
      </c>
      <c r="N274" s="226" t="s">
        <v>44</v>
      </c>
      <c r="O274" s="83"/>
      <c r="P274" s="227">
        <f>O274*H274</f>
        <v>0</v>
      </c>
      <c r="Q274" s="227">
        <v>0.037379999999999997</v>
      </c>
      <c r="R274" s="227">
        <f>Q274*H274</f>
        <v>2.09328</v>
      </c>
      <c r="S274" s="227">
        <v>0</v>
      </c>
      <c r="T274" s="228">
        <f>S274*H274</f>
        <v>0</v>
      </c>
      <c r="AR274" s="223" t="s">
        <v>151</v>
      </c>
      <c r="AT274" s="223" t="s">
        <v>155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429</v>
      </c>
    </row>
    <row r="275" s="1" customFormat="1">
      <c r="B275" s="38"/>
      <c r="C275" s="39"/>
      <c r="D275" s="229" t="s">
        <v>180</v>
      </c>
      <c r="E275" s="39"/>
      <c r="F275" s="230" t="s">
        <v>430</v>
      </c>
      <c r="G275" s="39"/>
      <c r="H275" s="39"/>
      <c r="I275" s="135"/>
      <c r="J275" s="39"/>
      <c r="K275" s="39"/>
      <c r="L275" s="43"/>
      <c r="M275" s="231"/>
      <c r="N275" s="83"/>
      <c r="O275" s="83"/>
      <c r="P275" s="83"/>
      <c r="Q275" s="83"/>
      <c r="R275" s="83"/>
      <c r="S275" s="83"/>
      <c r="T275" s="84"/>
      <c r="AT275" s="17" t="s">
        <v>180</v>
      </c>
      <c r="AU275" s="17" t="s">
        <v>83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431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432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433</v>
      </c>
      <c r="G278" s="243"/>
      <c r="H278" s="246">
        <v>56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434</v>
      </c>
      <c r="D279" s="211" t="s">
        <v>155</v>
      </c>
      <c r="E279" s="212" t="s">
        <v>435</v>
      </c>
      <c r="F279" s="213" t="s">
        <v>436</v>
      </c>
      <c r="G279" s="214" t="s">
        <v>254</v>
      </c>
      <c r="H279" s="215">
        <v>225.75999999999999</v>
      </c>
      <c r="I279" s="216"/>
      <c r="J279" s="217">
        <f>ROUND(I279*H279,2)</f>
        <v>0</v>
      </c>
      <c r="K279" s="213" t="s">
        <v>178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437</v>
      </c>
    </row>
    <row r="280" s="1" customFormat="1">
      <c r="B280" s="38"/>
      <c r="C280" s="39"/>
      <c r="D280" s="229" t="s">
        <v>180</v>
      </c>
      <c r="E280" s="39"/>
      <c r="F280" s="230" t="s">
        <v>438</v>
      </c>
      <c r="G280" s="39"/>
      <c r="H280" s="39"/>
      <c r="I280" s="135"/>
      <c r="J280" s="39"/>
      <c r="K280" s="39"/>
      <c r="L280" s="43"/>
      <c r="M280" s="231"/>
      <c r="N280" s="83"/>
      <c r="O280" s="83"/>
      <c r="P280" s="83"/>
      <c r="Q280" s="83"/>
      <c r="R280" s="83"/>
      <c r="S280" s="83"/>
      <c r="T280" s="84"/>
      <c r="AT280" s="17" t="s">
        <v>180</v>
      </c>
      <c r="AU280" s="17" t="s">
        <v>83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105.37600000000001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440</v>
      </c>
      <c r="G282" s="243"/>
      <c r="H282" s="246">
        <v>120.384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73</v>
      </c>
      <c r="AY282" s="252" t="s">
        <v>152</v>
      </c>
    </row>
    <row r="283" s="14" customFormat="1">
      <c r="B283" s="253"/>
      <c r="C283" s="254"/>
      <c r="D283" s="229" t="s">
        <v>182</v>
      </c>
      <c r="E283" s="255" t="s">
        <v>19</v>
      </c>
      <c r="F283" s="256" t="s">
        <v>189</v>
      </c>
      <c r="G283" s="254"/>
      <c r="H283" s="257">
        <v>225.75999999999999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182</v>
      </c>
      <c r="AU283" s="263" t="s">
        <v>83</v>
      </c>
      <c r="AV283" s="14" t="s">
        <v>151</v>
      </c>
      <c r="AW283" s="14" t="s">
        <v>35</v>
      </c>
      <c r="AX283" s="14" t="s">
        <v>81</v>
      </c>
      <c r="AY283" s="263" t="s">
        <v>152</v>
      </c>
    </row>
    <row r="284" s="1" customFormat="1" ht="24" customHeight="1">
      <c r="B284" s="38"/>
      <c r="C284" s="211" t="s">
        <v>441</v>
      </c>
      <c r="D284" s="211" t="s">
        <v>155</v>
      </c>
      <c r="E284" s="212" t="s">
        <v>442</v>
      </c>
      <c r="F284" s="213" t="s">
        <v>443</v>
      </c>
      <c r="G284" s="214" t="s">
        <v>254</v>
      </c>
      <c r="H284" s="215">
        <v>105.37600000000001</v>
      </c>
      <c r="I284" s="216"/>
      <c r="J284" s="217">
        <f>ROUND(I284*H284,2)</f>
        <v>0</v>
      </c>
      <c r="K284" s="213" t="s">
        <v>178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0.011849999999999999</v>
      </c>
      <c r="R284" s="227">
        <f>Q284*H284</f>
        <v>1.2487056000000001</v>
      </c>
      <c r="S284" s="227">
        <v>0.161</v>
      </c>
      <c r="T284" s="228">
        <f>S284*H284</f>
        <v>16.965536</v>
      </c>
      <c r="AR284" s="223" t="s">
        <v>151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151</v>
      </c>
      <c r="BM284" s="223" t="s">
        <v>444</v>
      </c>
    </row>
    <row r="285" s="1" customFormat="1">
      <c r="B285" s="38"/>
      <c r="C285" s="39"/>
      <c r="D285" s="229" t="s">
        <v>180</v>
      </c>
      <c r="E285" s="39"/>
      <c r="F285" s="230" t="s">
        <v>445</v>
      </c>
      <c r="G285" s="39"/>
      <c r="H285" s="39"/>
      <c r="I285" s="135"/>
      <c r="J285" s="39"/>
      <c r="K285" s="39"/>
      <c r="L285" s="43"/>
      <c r="M285" s="231"/>
      <c r="N285" s="83"/>
      <c r="O285" s="83"/>
      <c r="P285" s="83"/>
      <c r="Q285" s="83"/>
      <c r="R285" s="83"/>
      <c r="S285" s="83"/>
      <c r="T285" s="84"/>
      <c r="AT285" s="17" t="s">
        <v>180</v>
      </c>
      <c r="AU285" s="17" t="s">
        <v>83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446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447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448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450</v>
      </c>
      <c r="G290" s="243"/>
      <c r="H290" s="246">
        <v>105.37600000000001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16.5" customHeight="1">
      <c r="B291" s="38"/>
      <c r="C291" s="211" t="s">
        <v>451</v>
      </c>
      <c r="D291" s="211" t="s">
        <v>155</v>
      </c>
      <c r="E291" s="212" t="s">
        <v>452</v>
      </c>
      <c r="F291" s="213" t="s">
        <v>453</v>
      </c>
      <c r="G291" s="214" t="s">
        <v>267</v>
      </c>
      <c r="H291" s="215">
        <v>324.23399999999998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0.01014</v>
      </c>
      <c r="R291" s="227">
        <f>Q291*H291</f>
        <v>3.2877327599999999</v>
      </c>
      <c r="S291" s="227">
        <v>0.0089999999999999993</v>
      </c>
      <c r="T291" s="228">
        <f>S291*H291</f>
        <v>2.9181059999999994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454</v>
      </c>
    </row>
    <row r="292" s="1" customFormat="1">
      <c r="B292" s="38"/>
      <c r="C292" s="39"/>
      <c r="D292" s="229" t="s">
        <v>180</v>
      </c>
      <c r="E292" s="39"/>
      <c r="F292" s="230" t="s">
        <v>455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456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457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2" customFormat="1">
      <c r="B295" s="232"/>
      <c r="C295" s="233"/>
      <c r="D295" s="229" t="s">
        <v>182</v>
      </c>
      <c r="E295" s="234" t="s">
        <v>19</v>
      </c>
      <c r="F295" s="235" t="s">
        <v>458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182</v>
      </c>
      <c r="AU295" s="241" t="s">
        <v>83</v>
      </c>
      <c r="AV295" s="12" t="s">
        <v>81</v>
      </c>
      <c r="AW295" s="12" t="s">
        <v>35</v>
      </c>
      <c r="AX295" s="12" t="s">
        <v>73</v>
      </c>
      <c r="AY295" s="241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460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461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3" customFormat="1">
      <c r="B299" s="242"/>
      <c r="C299" s="243"/>
      <c r="D299" s="229" t="s">
        <v>182</v>
      </c>
      <c r="E299" s="244" t="s">
        <v>19</v>
      </c>
      <c r="F299" s="245" t="s">
        <v>462</v>
      </c>
      <c r="G299" s="243"/>
      <c r="H299" s="246">
        <v>324.23399999999998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182</v>
      </c>
      <c r="AU299" s="252" t="s">
        <v>83</v>
      </c>
      <c r="AV299" s="13" t="s">
        <v>83</v>
      </c>
      <c r="AW299" s="13" t="s">
        <v>35</v>
      </c>
      <c r="AX299" s="13" t="s">
        <v>81</v>
      </c>
      <c r="AY299" s="252" t="s">
        <v>152</v>
      </c>
    </row>
    <row r="300" s="1" customFormat="1" ht="36" customHeight="1">
      <c r="B300" s="38"/>
      <c r="C300" s="211" t="s">
        <v>463</v>
      </c>
      <c r="D300" s="211" t="s">
        <v>155</v>
      </c>
      <c r="E300" s="212" t="s">
        <v>464</v>
      </c>
      <c r="F300" s="213" t="s">
        <v>465</v>
      </c>
      <c r="G300" s="214" t="s">
        <v>236</v>
      </c>
      <c r="H300" s="215">
        <v>4188</v>
      </c>
      <c r="I300" s="216"/>
      <c r="J300" s="217">
        <f>ROUND(I300*H300,2)</f>
        <v>0</v>
      </c>
      <c r="K300" s="213" t="s">
        <v>178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151</v>
      </c>
      <c r="AT300" s="223" t="s">
        <v>155</v>
      </c>
      <c r="AU300" s="223" t="s">
        <v>83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151</v>
      </c>
      <c r="BM300" s="223" t="s">
        <v>466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467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468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469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470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2" customFormat="1">
      <c r="B305" s="232"/>
      <c r="C305" s="233"/>
      <c r="D305" s="229" t="s">
        <v>182</v>
      </c>
      <c r="E305" s="234" t="s">
        <v>19</v>
      </c>
      <c r="F305" s="235" t="s">
        <v>471</v>
      </c>
      <c r="G305" s="233"/>
      <c r="H305" s="234" t="s">
        <v>19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182</v>
      </c>
      <c r="AU305" s="241" t="s">
        <v>83</v>
      </c>
      <c r="AV305" s="12" t="s">
        <v>81</v>
      </c>
      <c r="AW305" s="12" t="s">
        <v>35</v>
      </c>
      <c r="AX305" s="12" t="s">
        <v>73</v>
      </c>
      <c r="AY305" s="241" t="s">
        <v>152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472</v>
      </c>
      <c r="G306" s="243"/>
      <c r="H306" s="246">
        <v>4188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36" customHeight="1">
      <c r="B307" s="38"/>
      <c r="C307" s="211" t="s">
        <v>473</v>
      </c>
      <c r="D307" s="211" t="s">
        <v>155</v>
      </c>
      <c r="E307" s="212" t="s">
        <v>474</v>
      </c>
      <c r="F307" s="213" t="s">
        <v>475</v>
      </c>
      <c r="G307" s="214" t="s">
        <v>236</v>
      </c>
      <c r="H307" s="215">
        <v>258.93000000000001</v>
      </c>
      <c r="I307" s="216"/>
      <c r="J307" s="217">
        <f>ROUND(I307*H307,2)</f>
        <v>0</v>
      </c>
      <c r="K307" s="213" t="s">
        <v>178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476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477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478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479</v>
      </c>
      <c r="G310" s="243"/>
      <c r="H310" s="246">
        <v>258.93000000000001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1" customFormat="1" ht="25.92" customHeight="1">
      <c r="B311" s="195"/>
      <c r="C311" s="196"/>
      <c r="D311" s="197" t="s">
        <v>72</v>
      </c>
      <c r="E311" s="198" t="s">
        <v>233</v>
      </c>
      <c r="F311" s="198" t="s">
        <v>480</v>
      </c>
      <c r="G311" s="196"/>
      <c r="H311" s="196"/>
      <c r="I311" s="199"/>
      <c r="J311" s="200">
        <f>BK311</f>
        <v>0</v>
      </c>
      <c r="K311" s="196"/>
      <c r="L311" s="201"/>
      <c r="M311" s="202"/>
      <c r="N311" s="203"/>
      <c r="O311" s="203"/>
      <c r="P311" s="204">
        <f>SUM(P312:P321)</f>
        <v>0</v>
      </c>
      <c r="Q311" s="203"/>
      <c r="R311" s="204">
        <f>SUM(R312:R321)</f>
        <v>0.17568</v>
      </c>
      <c r="S311" s="203"/>
      <c r="T311" s="205">
        <f>SUM(T312:T321)</f>
        <v>0</v>
      </c>
      <c r="AR311" s="206" t="s">
        <v>81</v>
      </c>
      <c r="AT311" s="207" t="s">
        <v>72</v>
      </c>
      <c r="AU311" s="207" t="s">
        <v>73</v>
      </c>
      <c r="AY311" s="206" t="s">
        <v>152</v>
      </c>
      <c r="BK311" s="208">
        <f>SUM(BK312:BK321)</f>
        <v>0</v>
      </c>
    </row>
    <row r="312" s="1" customFormat="1" ht="24" customHeight="1">
      <c r="B312" s="38"/>
      <c r="C312" s="211" t="s">
        <v>481</v>
      </c>
      <c r="D312" s="211" t="s">
        <v>155</v>
      </c>
      <c r="E312" s="212" t="s">
        <v>482</v>
      </c>
      <c r="F312" s="213" t="s">
        <v>483</v>
      </c>
      <c r="G312" s="214" t="s">
        <v>254</v>
      </c>
      <c r="H312" s="215">
        <v>48</v>
      </c>
      <c r="I312" s="216"/>
      <c r="J312" s="217">
        <f>ROUND(I312*H312,2)</f>
        <v>0</v>
      </c>
      <c r="K312" s="213" t="s">
        <v>178</v>
      </c>
      <c r="L312" s="43"/>
      <c r="M312" s="225" t="s">
        <v>19</v>
      </c>
      <c r="N312" s="226" t="s">
        <v>44</v>
      </c>
      <c r="O312" s="83"/>
      <c r="P312" s="227">
        <f>O312*H312</f>
        <v>0</v>
      </c>
      <c r="Q312" s="227">
        <v>1.0000000000000001E-05</v>
      </c>
      <c r="R312" s="227">
        <f>Q312*H312</f>
        <v>0.00048000000000000007</v>
      </c>
      <c r="S312" s="227">
        <v>0</v>
      </c>
      <c r="T312" s="228">
        <f>S312*H312</f>
        <v>0</v>
      </c>
      <c r="AR312" s="223" t="s">
        <v>151</v>
      </c>
      <c r="AT312" s="223" t="s">
        <v>155</v>
      </c>
      <c r="AU312" s="223" t="s">
        <v>81</v>
      </c>
      <c r="AY312" s="17" t="s">
        <v>152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151</v>
      </c>
      <c r="BM312" s="223" t="s">
        <v>484</v>
      </c>
    </row>
    <row r="313" s="1" customFormat="1">
      <c r="B313" s="38"/>
      <c r="C313" s="39"/>
      <c r="D313" s="229" t="s">
        <v>180</v>
      </c>
      <c r="E313" s="39"/>
      <c r="F313" s="230" t="s">
        <v>485</v>
      </c>
      <c r="G313" s="39"/>
      <c r="H313" s="39"/>
      <c r="I313" s="135"/>
      <c r="J313" s="39"/>
      <c r="K313" s="39"/>
      <c r="L313" s="43"/>
      <c r="M313" s="231"/>
      <c r="N313" s="83"/>
      <c r="O313" s="83"/>
      <c r="P313" s="83"/>
      <c r="Q313" s="83"/>
      <c r="R313" s="83"/>
      <c r="S313" s="83"/>
      <c r="T313" s="84"/>
      <c r="AT313" s="17" t="s">
        <v>180</v>
      </c>
      <c r="AU313" s="17" t="s">
        <v>81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486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487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488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489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490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491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81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492</v>
      </c>
      <c r="G320" s="243"/>
      <c r="H320" s="246">
        <v>48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81</v>
      </c>
      <c r="AV320" s="13" t="s">
        <v>83</v>
      </c>
      <c r="AW320" s="13" t="s">
        <v>35</v>
      </c>
      <c r="AX320" s="13" t="s">
        <v>81</v>
      </c>
      <c r="AY320" s="252" t="s">
        <v>152</v>
      </c>
    </row>
    <row r="321" s="1" customFormat="1" ht="24" customHeight="1">
      <c r="B321" s="38"/>
      <c r="C321" s="264" t="s">
        <v>493</v>
      </c>
      <c r="D321" s="264" t="s">
        <v>325</v>
      </c>
      <c r="E321" s="265" t="s">
        <v>494</v>
      </c>
      <c r="F321" s="266" t="s">
        <v>495</v>
      </c>
      <c r="G321" s="267" t="s">
        <v>254</v>
      </c>
      <c r="H321" s="268">
        <v>48</v>
      </c>
      <c r="I321" s="269"/>
      <c r="J321" s="270">
        <f>ROUND(I321*H321,2)</f>
        <v>0</v>
      </c>
      <c r="K321" s="266" t="s">
        <v>178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0.00365</v>
      </c>
      <c r="R321" s="227">
        <f>Q321*H321</f>
        <v>0.1752</v>
      </c>
      <c r="S321" s="227">
        <v>0</v>
      </c>
      <c r="T321" s="228">
        <f>S321*H321</f>
        <v>0</v>
      </c>
      <c r="AR321" s="223" t="s">
        <v>233</v>
      </c>
      <c r="AT321" s="223" t="s">
        <v>325</v>
      </c>
      <c r="AU321" s="223" t="s">
        <v>81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496</v>
      </c>
    </row>
    <row r="322" s="11" customFormat="1" ht="25.92" customHeight="1">
      <c r="B322" s="195"/>
      <c r="C322" s="196"/>
      <c r="D322" s="197" t="s">
        <v>72</v>
      </c>
      <c r="E322" s="198" t="s">
        <v>240</v>
      </c>
      <c r="F322" s="198" t="s">
        <v>497</v>
      </c>
      <c r="G322" s="196"/>
      <c r="H322" s="196"/>
      <c r="I322" s="199"/>
      <c r="J322" s="200">
        <f>BK322</f>
        <v>0</v>
      </c>
      <c r="K322" s="196"/>
      <c r="L322" s="201"/>
      <c r="M322" s="202"/>
      <c r="N322" s="203"/>
      <c r="O322" s="203"/>
      <c r="P322" s="204">
        <f>SUM(P323:P348)</f>
        <v>0</v>
      </c>
      <c r="Q322" s="203"/>
      <c r="R322" s="204">
        <f>SUM(R323:R348)</f>
        <v>211.56382968999998</v>
      </c>
      <c r="S322" s="203"/>
      <c r="T322" s="205">
        <f>SUM(T323:T348)</f>
        <v>2.9769999999999999</v>
      </c>
      <c r="AR322" s="206" t="s">
        <v>81</v>
      </c>
      <c r="AT322" s="207" t="s">
        <v>72</v>
      </c>
      <c r="AU322" s="207" t="s">
        <v>73</v>
      </c>
      <c r="AY322" s="206" t="s">
        <v>152</v>
      </c>
      <c r="BK322" s="208">
        <f>SUM(BK323:BK348)</f>
        <v>0</v>
      </c>
    </row>
    <row r="323" s="1" customFormat="1" ht="48" customHeight="1">
      <c r="B323" s="38"/>
      <c r="C323" s="211" t="s">
        <v>498</v>
      </c>
      <c r="D323" s="211" t="s">
        <v>155</v>
      </c>
      <c r="E323" s="212" t="s">
        <v>499</v>
      </c>
      <c r="F323" s="213" t="s">
        <v>500</v>
      </c>
      <c r="G323" s="214" t="s">
        <v>236</v>
      </c>
      <c r="H323" s="215">
        <v>1115.4269999999999</v>
      </c>
      <c r="I323" s="216"/>
      <c r="J323" s="217">
        <f>ROUND(I323*H323,2)</f>
        <v>0</v>
      </c>
      <c r="K323" s="213" t="s">
        <v>178</v>
      </c>
      <c r="L323" s="43"/>
      <c r="M323" s="225" t="s">
        <v>19</v>
      </c>
      <c r="N323" s="226" t="s">
        <v>44</v>
      </c>
      <c r="O323" s="83"/>
      <c r="P323" s="227">
        <f>O323*H323</f>
        <v>0</v>
      </c>
      <c r="Q323" s="227">
        <v>0.18906999999999999</v>
      </c>
      <c r="R323" s="227">
        <f>Q323*H323</f>
        <v>210.89378288999998</v>
      </c>
      <c r="S323" s="227">
        <v>0</v>
      </c>
      <c r="T323" s="228">
        <f>S323*H323</f>
        <v>0</v>
      </c>
      <c r="AR323" s="223" t="s">
        <v>151</v>
      </c>
      <c r="AT323" s="223" t="s">
        <v>155</v>
      </c>
      <c r="AU323" s="223" t="s">
        <v>81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501</v>
      </c>
    </row>
    <row r="324" s="1" customFormat="1">
      <c r="B324" s="38"/>
      <c r="C324" s="39"/>
      <c r="D324" s="229" t="s">
        <v>180</v>
      </c>
      <c r="E324" s="39"/>
      <c r="F324" s="230" t="s">
        <v>502</v>
      </c>
      <c r="G324" s="39"/>
      <c r="H324" s="39"/>
      <c r="I324" s="135"/>
      <c r="J324" s="39"/>
      <c r="K324" s="39"/>
      <c r="L324" s="43"/>
      <c r="M324" s="231"/>
      <c r="N324" s="83"/>
      <c r="O324" s="83"/>
      <c r="P324" s="83"/>
      <c r="Q324" s="83"/>
      <c r="R324" s="83"/>
      <c r="S324" s="83"/>
      <c r="T324" s="84"/>
      <c r="AT324" s="17" t="s">
        <v>180</v>
      </c>
      <c r="AU324" s="17" t="s">
        <v>81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503</v>
      </c>
      <c r="G325" s="243"/>
      <c r="H325" s="246">
        <v>1115.4269999999999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81</v>
      </c>
      <c r="AY325" s="252" t="s">
        <v>152</v>
      </c>
    </row>
    <row r="326" s="1" customFormat="1" ht="16.5" customHeight="1">
      <c r="B326" s="38"/>
      <c r="C326" s="211" t="s">
        <v>504</v>
      </c>
      <c r="D326" s="211" t="s">
        <v>155</v>
      </c>
      <c r="E326" s="212" t="s">
        <v>505</v>
      </c>
      <c r="F326" s="213" t="s">
        <v>506</v>
      </c>
      <c r="G326" s="214" t="s">
        <v>267</v>
      </c>
      <c r="H326" s="215">
        <v>1</v>
      </c>
      <c r="I326" s="216"/>
      <c r="J326" s="217">
        <f>ROUND(I326*H326,2)</f>
        <v>0</v>
      </c>
      <c r="K326" s="213" t="s">
        <v>19</v>
      </c>
      <c r="L326" s="43"/>
      <c r="M326" s="225" t="s">
        <v>19</v>
      </c>
      <c r="N326" s="226" t="s">
        <v>44</v>
      </c>
      <c r="O326" s="83"/>
      <c r="P326" s="227">
        <f>O326*H326</f>
        <v>0</v>
      </c>
      <c r="Q326" s="227">
        <v>0.0041599999999999996</v>
      </c>
      <c r="R326" s="227">
        <f>Q326*H326</f>
        <v>0.0041599999999999996</v>
      </c>
      <c r="S326" s="227">
        <v>2.9769999999999999</v>
      </c>
      <c r="T326" s="228">
        <f>S326*H326</f>
        <v>2.9769999999999999</v>
      </c>
      <c r="AR326" s="223" t="s">
        <v>151</v>
      </c>
      <c r="AT326" s="223" t="s">
        <v>155</v>
      </c>
      <c r="AU326" s="223" t="s">
        <v>81</v>
      </c>
      <c r="AY326" s="17" t="s">
        <v>152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151</v>
      </c>
      <c r="BM326" s="223" t="s">
        <v>507</v>
      </c>
    </row>
    <row r="327" s="1" customFormat="1">
      <c r="B327" s="38"/>
      <c r="C327" s="39"/>
      <c r="D327" s="229" t="s">
        <v>180</v>
      </c>
      <c r="E327" s="39"/>
      <c r="F327" s="230" t="s">
        <v>508</v>
      </c>
      <c r="G327" s="39"/>
      <c r="H327" s="39"/>
      <c r="I327" s="135"/>
      <c r="J327" s="39"/>
      <c r="K327" s="39"/>
      <c r="L327" s="43"/>
      <c r="M327" s="231"/>
      <c r="N327" s="83"/>
      <c r="O327" s="83"/>
      <c r="P327" s="83"/>
      <c r="Q327" s="83"/>
      <c r="R327" s="83"/>
      <c r="S327" s="83"/>
      <c r="T327" s="84"/>
      <c r="AT327" s="17" t="s">
        <v>180</v>
      </c>
      <c r="AU327" s="17" t="s">
        <v>81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509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81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81</v>
      </c>
      <c r="G329" s="243"/>
      <c r="H329" s="246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81</v>
      </c>
      <c r="AY329" s="252" t="s">
        <v>152</v>
      </c>
    </row>
    <row r="330" s="1" customFormat="1" ht="24" customHeight="1">
      <c r="B330" s="38"/>
      <c r="C330" s="211" t="s">
        <v>510</v>
      </c>
      <c r="D330" s="211" t="s">
        <v>155</v>
      </c>
      <c r="E330" s="212" t="s">
        <v>511</v>
      </c>
      <c r="F330" s="213" t="s">
        <v>512</v>
      </c>
      <c r="G330" s="214" t="s">
        <v>254</v>
      </c>
      <c r="H330" s="215">
        <v>1144.104</v>
      </c>
      <c r="I330" s="216"/>
      <c r="J330" s="217">
        <f>ROUND(I330*H330,2)</f>
        <v>0</v>
      </c>
      <c r="K330" s="213" t="s">
        <v>178</v>
      </c>
      <c r="L330" s="43"/>
      <c r="M330" s="225" t="s">
        <v>19</v>
      </c>
      <c r="N330" s="226" t="s">
        <v>44</v>
      </c>
      <c r="O330" s="83"/>
      <c r="P330" s="227">
        <f>O330*H330</f>
        <v>0</v>
      </c>
      <c r="Q330" s="227">
        <v>0.00044999999999999999</v>
      </c>
      <c r="R330" s="227">
        <f>Q330*H330</f>
        <v>0.51484680000000005</v>
      </c>
      <c r="S330" s="227">
        <v>0</v>
      </c>
      <c r="T330" s="228">
        <f>S330*H330</f>
        <v>0</v>
      </c>
      <c r="AR330" s="223" t="s">
        <v>151</v>
      </c>
      <c r="AT330" s="223" t="s">
        <v>155</v>
      </c>
      <c r="AU330" s="223" t="s">
        <v>81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513</v>
      </c>
    </row>
    <row r="331" s="1" customFormat="1">
      <c r="B331" s="38"/>
      <c r="C331" s="39"/>
      <c r="D331" s="229" t="s">
        <v>180</v>
      </c>
      <c r="E331" s="39"/>
      <c r="F331" s="230" t="s">
        <v>514</v>
      </c>
      <c r="G331" s="39"/>
      <c r="H331" s="39"/>
      <c r="I331" s="135"/>
      <c r="J331" s="39"/>
      <c r="K331" s="39"/>
      <c r="L331" s="43"/>
      <c r="M331" s="231"/>
      <c r="N331" s="83"/>
      <c r="O331" s="83"/>
      <c r="P331" s="83"/>
      <c r="Q331" s="83"/>
      <c r="R331" s="83"/>
      <c r="S331" s="83"/>
      <c r="T331" s="84"/>
      <c r="AT331" s="17" t="s">
        <v>180</v>
      </c>
      <c r="AU331" s="17" t="s">
        <v>81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515</v>
      </c>
      <c r="G332" s="243"/>
      <c r="H332" s="246">
        <v>722.49800000000005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516</v>
      </c>
      <c r="G333" s="243"/>
      <c r="H333" s="246">
        <v>150.47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517</v>
      </c>
      <c r="G334" s="243"/>
      <c r="H334" s="246">
        <v>105.37600000000001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518</v>
      </c>
      <c r="G335" s="243"/>
      <c r="H335" s="246">
        <v>165.75999999999999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81</v>
      </c>
      <c r="AV335" s="13" t="s">
        <v>83</v>
      </c>
      <c r="AW335" s="13" t="s">
        <v>35</v>
      </c>
      <c r="AX335" s="13" t="s">
        <v>73</v>
      </c>
      <c r="AY335" s="252" t="s">
        <v>152</v>
      </c>
    </row>
    <row r="336" s="14" customFormat="1">
      <c r="B336" s="253"/>
      <c r="C336" s="254"/>
      <c r="D336" s="229" t="s">
        <v>182</v>
      </c>
      <c r="E336" s="255" t="s">
        <v>19</v>
      </c>
      <c r="F336" s="256" t="s">
        <v>189</v>
      </c>
      <c r="G336" s="254"/>
      <c r="H336" s="257">
        <v>1144.104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182</v>
      </c>
      <c r="AU336" s="263" t="s">
        <v>81</v>
      </c>
      <c r="AV336" s="14" t="s">
        <v>151</v>
      </c>
      <c r="AW336" s="14" t="s">
        <v>35</v>
      </c>
      <c r="AX336" s="14" t="s">
        <v>81</v>
      </c>
      <c r="AY336" s="263" t="s">
        <v>152</v>
      </c>
    </row>
    <row r="337" s="1" customFormat="1" ht="36" customHeight="1">
      <c r="B337" s="38"/>
      <c r="C337" s="211" t="s">
        <v>519</v>
      </c>
      <c r="D337" s="211" t="s">
        <v>155</v>
      </c>
      <c r="E337" s="212" t="s">
        <v>520</v>
      </c>
      <c r="F337" s="213" t="s">
        <v>521</v>
      </c>
      <c r="G337" s="214" t="s">
        <v>267</v>
      </c>
      <c r="H337" s="215">
        <v>14</v>
      </c>
      <c r="I337" s="216"/>
      <c r="J337" s="217">
        <f>ROUND(I337*H337,2)</f>
        <v>0</v>
      </c>
      <c r="K337" s="213" t="s">
        <v>19</v>
      </c>
      <c r="L337" s="43"/>
      <c r="M337" s="225" t="s">
        <v>19</v>
      </c>
      <c r="N337" s="226" t="s">
        <v>44</v>
      </c>
      <c r="O337" s="83"/>
      <c r="P337" s="227">
        <f>O337*H337</f>
        <v>0</v>
      </c>
      <c r="Q337" s="227">
        <v>0.0047200000000000002</v>
      </c>
      <c r="R337" s="227">
        <f>Q337*H337</f>
        <v>0.06608</v>
      </c>
      <c r="S337" s="227">
        <v>0</v>
      </c>
      <c r="T337" s="228">
        <f>S337*H337</f>
        <v>0</v>
      </c>
      <c r="AR337" s="223" t="s">
        <v>151</v>
      </c>
      <c r="AT337" s="223" t="s">
        <v>155</v>
      </c>
      <c r="AU337" s="223" t="s">
        <v>81</v>
      </c>
      <c r="AY337" s="17" t="s">
        <v>152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151</v>
      </c>
      <c r="BM337" s="223" t="s">
        <v>522</v>
      </c>
    </row>
    <row r="338" s="1" customFormat="1">
      <c r="B338" s="38"/>
      <c r="C338" s="39"/>
      <c r="D338" s="229" t="s">
        <v>180</v>
      </c>
      <c r="E338" s="39"/>
      <c r="F338" s="230" t="s">
        <v>523</v>
      </c>
      <c r="G338" s="39"/>
      <c r="H338" s="39"/>
      <c r="I338" s="135"/>
      <c r="J338" s="39"/>
      <c r="K338" s="39"/>
      <c r="L338" s="43"/>
      <c r="M338" s="231"/>
      <c r="N338" s="83"/>
      <c r="O338" s="83"/>
      <c r="P338" s="83"/>
      <c r="Q338" s="83"/>
      <c r="R338" s="83"/>
      <c r="S338" s="83"/>
      <c r="T338" s="84"/>
      <c r="AT338" s="17" t="s">
        <v>180</v>
      </c>
      <c r="AU338" s="17" t="s">
        <v>81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524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525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2" customFormat="1">
      <c r="B341" s="232"/>
      <c r="C341" s="233"/>
      <c r="D341" s="229" t="s">
        <v>182</v>
      </c>
      <c r="E341" s="234" t="s">
        <v>19</v>
      </c>
      <c r="F341" s="235" t="s">
        <v>526</v>
      </c>
      <c r="G341" s="233"/>
      <c r="H341" s="234" t="s">
        <v>19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182</v>
      </c>
      <c r="AU341" s="241" t="s">
        <v>81</v>
      </c>
      <c r="AV341" s="12" t="s">
        <v>81</v>
      </c>
      <c r="AW341" s="12" t="s">
        <v>35</v>
      </c>
      <c r="AX341" s="12" t="s">
        <v>73</v>
      </c>
      <c r="AY341" s="241" t="s">
        <v>152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527</v>
      </c>
      <c r="G342" s="243"/>
      <c r="H342" s="246">
        <v>14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81</v>
      </c>
      <c r="AY342" s="252" t="s">
        <v>152</v>
      </c>
    </row>
    <row r="343" s="1" customFormat="1" ht="36" customHeight="1">
      <c r="B343" s="38"/>
      <c r="C343" s="211" t="s">
        <v>528</v>
      </c>
      <c r="D343" s="211" t="s">
        <v>155</v>
      </c>
      <c r="E343" s="212" t="s">
        <v>529</v>
      </c>
      <c r="F343" s="213" t="s">
        <v>530</v>
      </c>
      <c r="G343" s="214" t="s">
        <v>267</v>
      </c>
      <c r="H343" s="215">
        <v>18</v>
      </c>
      <c r="I343" s="216"/>
      <c r="J343" s="217">
        <f>ROUND(I343*H343,2)</f>
        <v>0</v>
      </c>
      <c r="K343" s="213" t="s">
        <v>19</v>
      </c>
      <c r="L343" s="43"/>
      <c r="M343" s="225" t="s">
        <v>19</v>
      </c>
      <c r="N343" s="226" t="s">
        <v>44</v>
      </c>
      <c r="O343" s="83"/>
      <c r="P343" s="227">
        <f>O343*H343</f>
        <v>0</v>
      </c>
      <c r="Q343" s="227">
        <v>0.0047200000000000002</v>
      </c>
      <c r="R343" s="227">
        <f>Q343*H343</f>
        <v>0.084960000000000008</v>
      </c>
      <c r="S343" s="227">
        <v>0</v>
      </c>
      <c r="T343" s="228">
        <f>S343*H343</f>
        <v>0</v>
      </c>
      <c r="AR343" s="223" t="s">
        <v>151</v>
      </c>
      <c r="AT343" s="223" t="s">
        <v>155</v>
      </c>
      <c r="AU343" s="223" t="s">
        <v>81</v>
      </c>
      <c r="AY343" s="17" t="s">
        <v>152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151</v>
      </c>
      <c r="BM343" s="223" t="s">
        <v>531</v>
      </c>
    </row>
    <row r="344" s="1" customFormat="1">
      <c r="B344" s="38"/>
      <c r="C344" s="39"/>
      <c r="D344" s="229" t="s">
        <v>180</v>
      </c>
      <c r="E344" s="39"/>
      <c r="F344" s="230" t="s">
        <v>523</v>
      </c>
      <c r="G344" s="39"/>
      <c r="H344" s="39"/>
      <c r="I344" s="135"/>
      <c r="J344" s="39"/>
      <c r="K344" s="39"/>
      <c r="L344" s="43"/>
      <c r="M344" s="231"/>
      <c r="N344" s="83"/>
      <c r="O344" s="83"/>
      <c r="P344" s="83"/>
      <c r="Q344" s="83"/>
      <c r="R344" s="83"/>
      <c r="S344" s="83"/>
      <c r="T344" s="84"/>
      <c r="AT344" s="17" t="s">
        <v>180</v>
      </c>
      <c r="AU344" s="17" t="s">
        <v>81</v>
      </c>
    </row>
    <row r="345" s="12" customFormat="1">
      <c r="B345" s="232"/>
      <c r="C345" s="233"/>
      <c r="D345" s="229" t="s">
        <v>182</v>
      </c>
      <c r="E345" s="234" t="s">
        <v>19</v>
      </c>
      <c r="F345" s="235" t="s">
        <v>532</v>
      </c>
      <c r="G345" s="233"/>
      <c r="H345" s="234" t="s">
        <v>19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182</v>
      </c>
      <c r="AU345" s="241" t="s">
        <v>81</v>
      </c>
      <c r="AV345" s="12" t="s">
        <v>81</v>
      </c>
      <c r="AW345" s="12" t="s">
        <v>35</v>
      </c>
      <c r="AX345" s="12" t="s">
        <v>73</v>
      </c>
      <c r="AY345" s="241" t="s">
        <v>152</v>
      </c>
    </row>
    <row r="346" s="13" customFormat="1">
      <c r="B346" s="242"/>
      <c r="C346" s="243"/>
      <c r="D346" s="229" t="s">
        <v>182</v>
      </c>
      <c r="E346" s="244" t="s">
        <v>19</v>
      </c>
      <c r="F346" s="245" t="s">
        <v>294</v>
      </c>
      <c r="G346" s="243"/>
      <c r="H346" s="246">
        <v>18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182</v>
      </c>
      <c r="AU346" s="252" t="s">
        <v>81</v>
      </c>
      <c r="AV346" s="13" t="s">
        <v>83</v>
      </c>
      <c r="AW346" s="13" t="s">
        <v>35</v>
      </c>
      <c r="AX346" s="13" t="s">
        <v>81</v>
      </c>
      <c r="AY346" s="252" t="s">
        <v>152</v>
      </c>
    </row>
    <row r="347" s="1" customFormat="1" ht="24" customHeight="1">
      <c r="B347" s="38"/>
      <c r="C347" s="211" t="s">
        <v>492</v>
      </c>
      <c r="D347" s="211" t="s">
        <v>155</v>
      </c>
      <c r="E347" s="212" t="s">
        <v>533</v>
      </c>
      <c r="F347" s="213" t="s">
        <v>534</v>
      </c>
      <c r="G347" s="214" t="s">
        <v>254</v>
      </c>
      <c r="H347" s="215">
        <v>541.86000000000001</v>
      </c>
      <c r="I347" s="216"/>
      <c r="J347" s="217">
        <f>ROUND(I347*H347,2)</f>
        <v>0</v>
      </c>
      <c r="K347" s="213" t="s">
        <v>19</v>
      </c>
      <c r="L347" s="43"/>
      <c r="M347" s="225" t="s">
        <v>19</v>
      </c>
      <c r="N347" s="226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151</v>
      </c>
      <c r="AT347" s="223" t="s">
        <v>155</v>
      </c>
      <c r="AU347" s="223" t="s">
        <v>81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535</v>
      </c>
    </row>
    <row r="348" s="13" customFormat="1">
      <c r="B348" s="242"/>
      <c r="C348" s="243"/>
      <c r="D348" s="229" t="s">
        <v>182</v>
      </c>
      <c r="E348" s="244" t="s">
        <v>19</v>
      </c>
      <c r="F348" s="245" t="s">
        <v>536</v>
      </c>
      <c r="G348" s="243"/>
      <c r="H348" s="246">
        <v>541.86000000000001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182</v>
      </c>
      <c r="AU348" s="252" t="s">
        <v>81</v>
      </c>
      <c r="AV348" s="13" t="s">
        <v>83</v>
      </c>
      <c r="AW348" s="13" t="s">
        <v>35</v>
      </c>
      <c r="AX348" s="13" t="s">
        <v>81</v>
      </c>
      <c r="AY348" s="252" t="s">
        <v>152</v>
      </c>
    </row>
    <row r="349" s="11" customFormat="1" ht="25.92" customHeight="1">
      <c r="B349" s="195"/>
      <c r="C349" s="196"/>
      <c r="D349" s="197" t="s">
        <v>72</v>
      </c>
      <c r="E349" s="198" t="s">
        <v>537</v>
      </c>
      <c r="F349" s="198" t="s">
        <v>538</v>
      </c>
      <c r="G349" s="196"/>
      <c r="H349" s="196"/>
      <c r="I349" s="199"/>
      <c r="J349" s="200">
        <f>BK349</f>
        <v>0</v>
      </c>
      <c r="K349" s="196"/>
      <c r="L349" s="201"/>
      <c r="M349" s="202"/>
      <c r="N349" s="203"/>
      <c r="O349" s="203"/>
      <c r="P349" s="204">
        <f>SUM(P350:P351)</f>
        <v>0</v>
      </c>
      <c r="Q349" s="203"/>
      <c r="R349" s="204">
        <f>SUM(R350:R351)</f>
        <v>0</v>
      </c>
      <c r="S349" s="203"/>
      <c r="T349" s="205">
        <f>SUM(T350:T351)</f>
        <v>0</v>
      </c>
      <c r="AR349" s="206" t="s">
        <v>81</v>
      </c>
      <c r="AT349" s="207" t="s">
        <v>72</v>
      </c>
      <c r="AU349" s="207" t="s">
        <v>73</v>
      </c>
      <c r="AY349" s="206" t="s">
        <v>152</v>
      </c>
      <c r="BK349" s="208">
        <f>SUM(BK350:BK351)</f>
        <v>0</v>
      </c>
    </row>
    <row r="350" s="1" customFormat="1" ht="36" customHeight="1">
      <c r="B350" s="38"/>
      <c r="C350" s="211" t="s">
        <v>539</v>
      </c>
      <c r="D350" s="211" t="s">
        <v>155</v>
      </c>
      <c r="E350" s="212" t="s">
        <v>540</v>
      </c>
      <c r="F350" s="213" t="s">
        <v>541</v>
      </c>
      <c r="G350" s="214" t="s">
        <v>223</v>
      </c>
      <c r="H350" s="215">
        <v>2117.9679999999998</v>
      </c>
      <c r="I350" s="216"/>
      <c r="J350" s="217">
        <f>ROUND(I350*H350,2)</f>
        <v>0</v>
      </c>
      <c r="K350" s="213" t="s">
        <v>178</v>
      </c>
      <c r="L350" s="43"/>
      <c r="M350" s="225" t="s">
        <v>19</v>
      </c>
      <c r="N350" s="226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151</v>
      </c>
      <c r="AT350" s="223" t="s">
        <v>155</v>
      </c>
      <c r="AU350" s="223" t="s">
        <v>81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542</v>
      </c>
    </row>
    <row r="351" s="1" customFormat="1">
      <c r="B351" s="38"/>
      <c r="C351" s="39"/>
      <c r="D351" s="229" t="s">
        <v>180</v>
      </c>
      <c r="E351" s="39"/>
      <c r="F351" s="230" t="s">
        <v>543</v>
      </c>
      <c r="G351" s="39"/>
      <c r="H351" s="39"/>
      <c r="I351" s="135"/>
      <c r="J351" s="39"/>
      <c r="K351" s="39"/>
      <c r="L351" s="43"/>
      <c r="M351" s="231"/>
      <c r="N351" s="83"/>
      <c r="O351" s="83"/>
      <c r="P351" s="83"/>
      <c r="Q351" s="83"/>
      <c r="R351" s="83"/>
      <c r="S351" s="83"/>
      <c r="T351" s="84"/>
      <c r="AT351" s="17" t="s">
        <v>180</v>
      </c>
      <c r="AU351" s="17" t="s">
        <v>81</v>
      </c>
    </row>
    <row r="352" s="11" customFormat="1" ht="25.92" customHeight="1">
      <c r="B352" s="195"/>
      <c r="C352" s="196"/>
      <c r="D352" s="197" t="s">
        <v>72</v>
      </c>
      <c r="E352" s="198" t="s">
        <v>544</v>
      </c>
      <c r="F352" s="198" t="s">
        <v>545</v>
      </c>
      <c r="G352" s="196"/>
      <c r="H352" s="196"/>
      <c r="I352" s="199"/>
      <c r="J352" s="200">
        <f>BK352</f>
        <v>0</v>
      </c>
      <c r="K352" s="196"/>
      <c r="L352" s="201"/>
      <c r="M352" s="202"/>
      <c r="N352" s="203"/>
      <c r="O352" s="203"/>
      <c r="P352" s="204">
        <f>P353+P365+P377+P394</f>
        <v>0</v>
      </c>
      <c r="Q352" s="203"/>
      <c r="R352" s="204">
        <f>R353+R365+R377+R394</f>
        <v>16.080138000000002</v>
      </c>
      <c r="S352" s="203"/>
      <c r="T352" s="205">
        <f>T353+T365+T377+T394</f>
        <v>93.599999999999994</v>
      </c>
      <c r="AR352" s="206" t="s">
        <v>81</v>
      </c>
      <c r="AT352" s="207" t="s">
        <v>72</v>
      </c>
      <c r="AU352" s="207" t="s">
        <v>73</v>
      </c>
      <c r="AY352" s="206" t="s">
        <v>152</v>
      </c>
      <c r="BK352" s="208">
        <f>BK353+BK365+BK377+BK394</f>
        <v>0</v>
      </c>
    </row>
    <row r="353" s="11" customFormat="1" ht="22.8" customHeight="1">
      <c r="B353" s="195"/>
      <c r="C353" s="196"/>
      <c r="D353" s="197" t="s">
        <v>72</v>
      </c>
      <c r="E353" s="209" t="s">
        <v>83</v>
      </c>
      <c r="F353" s="209" t="s">
        <v>546</v>
      </c>
      <c r="G353" s="196"/>
      <c r="H353" s="196"/>
      <c r="I353" s="199"/>
      <c r="J353" s="210">
        <f>BK353</f>
        <v>0</v>
      </c>
      <c r="K353" s="196"/>
      <c r="L353" s="201"/>
      <c r="M353" s="202"/>
      <c r="N353" s="203"/>
      <c r="O353" s="203"/>
      <c r="P353" s="204">
        <f>SUM(P354:P364)</f>
        <v>0</v>
      </c>
      <c r="Q353" s="203"/>
      <c r="R353" s="204">
        <f>SUM(R354:R364)</f>
        <v>15.829530000000002</v>
      </c>
      <c r="S353" s="203"/>
      <c r="T353" s="205">
        <f>SUM(T354:T364)</f>
        <v>0</v>
      </c>
      <c r="AR353" s="206" t="s">
        <v>81</v>
      </c>
      <c r="AT353" s="207" t="s">
        <v>72</v>
      </c>
      <c r="AU353" s="207" t="s">
        <v>81</v>
      </c>
      <c r="AY353" s="206" t="s">
        <v>152</v>
      </c>
      <c r="BK353" s="208">
        <f>SUM(BK354:BK364)</f>
        <v>0</v>
      </c>
    </row>
    <row r="354" s="1" customFormat="1" ht="60" customHeight="1">
      <c r="B354" s="38"/>
      <c r="C354" s="211" t="s">
        <v>547</v>
      </c>
      <c r="D354" s="211" t="s">
        <v>155</v>
      </c>
      <c r="E354" s="212" t="s">
        <v>548</v>
      </c>
      <c r="F354" s="213" t="s">
        <v>549</v>
      </c>
      <c r="G354" s="214" t="s">
        <v>254</v>
      </c>
      <c r="H354" s="215">
        <v>63</v>
      </c>
      <c r="I354" s="216"/>
      <c r="J354" s="217">
        <f>ROUND(I354*H354,2)</f>
        <v>0</v>
      </c>
      <c r="K354" s="213" t="s">
        <v>178</v>
      </c>
      <c r="L354" s="43"/>
      <c r="M354" s="225" t="s">
        <v>19</v>
      </c>
      <c r="N354" s="226" t="s">
        <v>44</v>
      </c>
      <c r="O354" s="83"/>
      <c r="P354" s="227">
        <f>O354*H354</f>
        <v>0</v>
      </c>
      <c r="Q354" s="227">
        <v>0.23058000000000001</v>
      </c>
      <c r="R354" s="227">
        <f>Q354*H354</f>
        <v>14.526540000000001</v>
      </c>
      <c r="S354" s="227">
        <v>0</v>
      </c>
      <c r="T354" s="228">
        <f>S354*H354</f>
        <v>0</v>
      </c>
      <c r="AR354" s="223" t="s">
        <v>151</v>
      </c>
      <c r="AT354" s="223" t="s">
        <v>155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550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551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552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553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554</v>
      </c>
      <c r="G358" s="243"/>
      <c r="H358" s="246">
        <v>63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83</v>
      </c>
      <c r="AV358" s="13" t="s">
        <v>83</v>
      </c>
      <c r="AW358" s="13" t="s">
        <v>35</v>
      </c>
      <c r="AX358" s="13" t="s">
        <v>81</v>
      </c>
      <c r="AY358" s="252" t="s">
        <v>152</v>
      </c>
    </row>
    <row r="359" s="1" customFormat="1" ht="16.5" customHeight="1">
      <c r="B359" s="38"/>
      <c r="C359" s="211" t="s">
        <v>555</v>
      </c>
      <c r="D359" s="211" t="s">
        <v>155</v>
      </c>
      <c r="E359" s="212" t="s">
        <v>556</v>
      </c>
      <c r="F359" s="213" t="s">
        <v>557</v>
      </c>
      <c r="G359" s="214" t="s">
        <v>254</v>
      </c>
      <c r="H359" s="215">
        <v>63</v>
      </c>
      <c r="I359" s="216"/>
      <c r="J359" s="217">
        <f>ROUND(I359*H359,2)</f>
        <v>0</v>
      </c>
      <c r="K359" s="213" t="s">
        <v>178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0.00016000000000000001</v>
      </c>
      <c r="R359" s="227">
        <f>Q359*H359</f>
        <v>0.01008</v>
      </c>
      <c r="S359" s="227">
        <v>0</v>
      </c>
      <c r="T359" s="228">
        <f>S359*H359</f>
        <v>0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558</v>
      </c>
    </row>
    <row r="360" s="1" customFormat="1">
      <c r="B360" s="38"/>
      <c r="C360" s="39"/>
      <c r="D360" s="229" t="s">
        <v>180</v>
      </c>
      <c r="E360" s="39"/>
      <c r="F360" s="230" t="s">
        <v>559</v>
      </c>
      <c r="G360" s="39"/>
      <c r="H360" s="39"/>
      <c r="I360" s="135"/>
      <c r="J360" s="39"/>
      <c r="K360" s="39"/>
      <c r="L360" s="43"/>
      <c r="M360" s="231"/>
      <c r="N360" s="83"/>
      <c r="O360" s="83"/>
      <c r="P360" s="83"/>
      <c r="Q360" s="83"/>
      <c r="R360" s="83"/>
      <c r="S360" s="83"/>
      <c r="T360" s="84"/>
      <c r="AT360" s="17" t="s">
        <v>180</v>
      </c>
      <c r="AU360" s="17" t="s">
        <v>83</v>
      </c>
    </row>
    <row r="361" s="1" customFormat="1" ht="24" customHeight="1">
      <c r="B361" s="38"/>
      <c r="C361" s="211" t="s">
        <v>560</v>
      </c>
      <c r="D361" s="211" t="s">
        <v>155</v>
      </c>
      <c r="E361" s="212" t="s">
        <v>561</v>
      </c>
      <c r="F361" s="213" t="s">
        <v>562</v>
      </c>
      <c r="G361" s="214" t="s">
        <v>267</v>
      </c>
      <c r="H361" s="215">
        <v>1</v>
      </c>
      <c r="I361" s="216"/>
      <c r="J361" s="217">
        <f>ROUND(I361*H361,2)</f>
        <v>0</v>
      </c>
      <c r="K361" s="213" t="s">
        <v>178</v>
      </c>
      <c r="L361" s="43"/>
      <c r="M361" s="225" t="s">
        <v>19</v>
      </c>
      <c r="N361" s="226" t="s">
        <v>44</v>
      </c>
      <c r="O361" s="83"/>
      <c r="P361" s="227">
        <f>O361*H361</f>
        <v>0</v>
      </c>
      <c r="Q361" s="227">
        <v>1.29291</v>
      </c>
      <c r="R361" s="227">
        <f>Q361*H361</f>
        <v>1.29291</v>
      </c>
      <c r="S361" s="227">
        <v>0</v>
      </c>
      <c r="T361" s="228">
        <f>S361*H361</f>
        <v>0</v>
      </c>
      <c r="AR361" s="223" t="s">
        <v>151</v>
      </c>
      <c r="AT361" s="223" t="s">
        <v>155</v>
      </c>
      <c r="AU361" s="223" t="s">
        <v>83</v>
      </c>
      <c r="AY361" s="17" t="s">
        <v>152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151</v>
      </c>
      <c r="BM361" s="223" t="s">
        <v>563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2" customFormat="1">
      <c r="B363" s="232"/>
      <c r="C363" s="233"/>
      <c r="D363" s="229" t="s">
        <v>182</v>
      </c>
      <c r="E363" s="234" t="s">
        <v>19</v>
      </c>
      <c r="F363" s="235" t="s">
        <v>565</v>
      </c>
      <c r="G363" s="233"/>
      <c r="H363" s="234" t="s">
        <v>19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182</v>
      </c>
      <c r="AU363" s="241" t="s">
        <v>83</v>
      </c>
      <c r="AV363" s="12" t="s">
        <v>81</v>
      </c>
      <c r="AW363" s="12" t="s">
        <v>35</v>
      </c>
      <c r="AX363" s="12" t="s">
        <v>73</v>
      </c>
      <c r="AY363" s="241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81</v>
      </c>
      <c r="G364" s="243"/>
      <c r="H364" s="246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83</v>
      </c>
      <c r="AV364" s="13" t="s">
        <v>83</v>
      </c>
      <c r="AW364" s="13" t="s">
        <v>35</v>
      </c>
      <c r="AX364" s="13" t="s">
        <v>81</v>
      </c>
      <c r="AY364" s="252" t="s">
        <v>152</v>
      </c>
    </row>
    <row r="365" s="11" customFormat="1" ht="22.8" customHeight="1">
      <c r="B365" s="195"/>
      <c r="C365" s="196"/>
      <c r="D365" s="197" t="s">
        <v>72</v>
      </c>
      <c r="E365" s="209" t="s">
        <v>196</v>
      </c>
      <c r="F365" s="209" t="s">
        <v>566</v>
      </c>
      <c r="G365" s="196"/>
      <c r="H365" s="196"/>
      <c r="I365" s="199"/>
      <c r="J365" s="210">
        <f>BK365</f>
        <v>0</v>
      </c>
      <c r="K365" s="196"/>
      <c r="L365" s="201"/>
      <c r="M365" s="202"/>
      <c r="N365" s="203"/>
      <c r="O365" s="203"/>
      <c r="P365" s="204">
        <f>SUM(P366:P376)</f>
        <v>0</v>
      </c>
      <c r="Q365" s="203"/>
      <c r="R365" s="204">
        <f>SUM(R366:R376)</f>
        <v>0.0064200000000000004</v>
      </c>
      <c r="S365" s="203"/>
      <c r="T365" s="205">
        <f>SUM(T366:T376)</f>
        <v>93.599999999999994</v>
      </c>
      <c r="AR365" s="206" t="s">
        <v>81</v>
      </c>
      <c r="AT365" s="207" t="s">
        <v>72</v>
      </c>
      <c r="AU365" s="207" t="s">
        <v>81</v>
      </c>
      <c r="AY365" s="206" t="s">
        <v>152</v>
      </c>
      <c r="BK365" s="208">
        <f>SUM(BK366:BK376)</f>
        <v>0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568</v>
      </c>
      <c r="F366" s="213" t="s">
        <v>569</v>
      </c>
      <c r="G366" s="214" t="s">
        <v>254</v>
      </c>
      <c r="H366" s="215">
        <v>48</v>
      </c>
      <c r="I366" s="216"/>
      <c r="J366" s="217">
        <f>ROUND(I366*H366,2)</f>
        <v>0</v>
      </c>
      <c r="K366" s="213" t="s">
        <v>19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1.95</v>
      </c>
      <c r="T366" s="228">
        <f>S366*H366</f>
        <v>93.599999999999994</v>
      </c>
      <c r="AR366" s="223" t="s">
        <v>151</v>
      </c>
      <c r="AT366" s="223" t="s">
        <v>155</v>
      </c>
      <c r="AU366" s="223" t="s">
        <v>83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570</v>
      </c>
    </row>
    <row r="367" s="12" customFormat="1">
      <c r="B367" s="232"/>
      <c r="C367" s="233"/>
      <c r="D367" s="229" t="s">
        <v>182</v>
      </c>
      <c r="E367" s="234" t="s">
        <v>19</v>
      </c>
      <c r="F367" s="235" t="s">
        <v>571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182</v>
      </c>
      <c r="AU367" s="241" t="s">
        <v>83</v>
      </c>
      <c r="AV367" s="12" t="s">
        <v>81</v>
      </c>
      <c r="AW367" s="12" t="s">
        <v>35</v>
      </c>
      <c r="AX367" s="12" t="s">
        <v>73</v>
      </c>
      <c r="AY367" s="241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492</v>
      </c>
      <c r="G368" s="243"/>
      <c r="H368" s="246">
        <v>48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81</v>
      </c>
      <c r="AY368" s="252" t="s">
        <v>152</v>
      </c>
    </row>
    <row r="369" s="1" customFormat="1" ht="24" customHeight="1">
      <c r="B369" s="38"/>
      <c r="C369" s="211" t="s">
        <v>572</v>
      </c>
      <c r="D369" s="211" t="s">
        <v>155</v>
      </c>
      <c r="E369" s="212" t="s">
        <v>573</v>
      </c>
      <c r="F369" s="213" t="s">
        <v>574</v>
      </c>
      <c r="G369" s="214" t="s">
        <v>254</v>
      </c>
      <c r="H369" s="215">
        <v>6</v>
      </c>
      <c r="I369" s="216"/>
      <c r="J369" s="217">
        <f>ROUND(I369*H369,2)</f>
        <v>0</v>
      </c>
      <c r="K369" s="213" t="s">
        <v>178</v>
      </c>
      <c r="L369" s="43"/>
      <c r="M369" s="225" t="s">
        <v>19</v>
      </c>
      <c r="N369" s="226" t="s">
        <v>44</v>
      </c>
      <c r="O369" s="83"/>
      <c r="P369" s="227">
        <f>O369*H369</f>
        <v>0</v>
      </c>
      <c r="Q369" s="227">
        <v>0.00107</v>
      </c>
      <c r="R369" s="227">
        <f>Q369*H369</f>
        <v>0.0064200000000000004</v>
      </c>
      <c r="S369" s="227">
        <v>0</v>
      </c>
      <c r="T369" s="228">
        <f>S369*H369</f>
        <v>0</v>
      </c>
      <c r="AR369" s="223" t="s">
        <v>151</v>
      </c>
      <c r="AT369" s="223" t="s">
        <v>155</v>
      </c>
      <c r="AU369" s="223" t="s">
        <v>83</v>
      </c>
      <c r="AY369" s="17" t="s">
        <v>152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151</v>
      </c>
      <c r="BM369" s="223" t="s">
        <v>575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576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577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578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579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580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2" customFormat="1">
      <c r="B375" s="232"/>
      <c r="C375" s="233"/>
      <c r="D375" s="229" t="s">
        <v>182</v>
      </c>
      <c r="E375" s="234" t="s">
        <v>19</v>
      </c>
      <c r="F375" s="235" t="s">
        <v>581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182</v>
      </c>
      <c r="AU375" s="241" t="s">
        <v>83</v>
      </c>
      <c r="AV375" s="12" t="s">
        <v>81</v>
      </c>
      <c r="AW375" s="12" t="s">
        <v>35</v>
      </c>
      <c r="AX375" s="12" t="s">
        <v>73</v>
      </c>
      <c r="AY375" s="241" t="s">
        <v>152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220</v>
      </c>
      <c r="G376" s="243"/>
      <c r="H376" s="246">
        <v>6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1" customFormat="1" ht="22.8" customHeight="1">
      <c r="B377" s="195"/>
      <c r="C377" s="196"/>
      <c r="D377" s="197" t="s">
        <v>72</v>
      </c>
      <c r="E377" s="209" t="s">
        <v>151</v>
      </c>
      <c r="F377" s="209" t="s">
        <v>582</v>
      </c>
      <c r="G377" s="196"/>
      <c r="H377" s="196"/>
      <c r="I377" s="199"/>
      <c r="J377" s="210">
        <f>BK377</f>
        <v>0</v>
      </c>
      <c r="K377" s="196"/>
      <c r="L377" s="201"/>
      <c r="M377" s="202"/>
      <c r="N377" s="203"/>
      <c r="O377" s="203"/>
      <c r="P377" s="204">
        <f>SUM(P378:P393)</f>
        <v>0</v>
      </c>
      <c r="Q377" s="203"/>
      <c r="R377" s="204">
        <f>SUM(R378:R393)</f>
        <v>0.24418799999999999</v>
      </c>
      <c r="S377" s="203"/>
      <c r="T377" s="205">
        <f>SUM(T378:T393)</f>
        <v>0</v>
      </c>
      <c r="AR377" s="206" t="s">
        <v>81</v>
      </c>
      <c r="AT377" s="207" t="s">
        <v>72</v>
      </c>
      <c r="AU377" s="207" t="s">
        <v>81</v>
      </c>
      <c r="AY377" s="206" t="s">
        <v>152</v>
      </c>
      <c r="BK377" s="208">
        <f>SUM(BK378:BK393)</f>
        <v>0</v>
      </c>
    </row>
    <row r="378" s="1" customFormat="1" ht="36" customHeight="1">
      <c r="B378" s="38"/>
      <c r="C378" s="211" t="s">
        <v>583</v>
      </c>
      <c r="D378" s="211" t="s">
        <v>155</v>
      </c>
      <c r="E378" s="212" t="s">
        <v>584</v>
      </c>
      <c r="F378" s="213" t="s">
        <v>585</v>
      </c>
      <c r="G378" s="214" t="s">
        <v>177</v>
      </c>
      <c r="H378" s="215">
        <v>3.2130000000000001</v>
      </c>
      <c r="I378" s="216"/>
      <c r="J378" s="217">
        <f>ROUND(I378*H378,2)</f>
        <v>0</v>
      </c>
      <c r="K378" s="213" t="s">
        <v>178</v>
      </c>
      <c r="L378" s="43"/>
      <c r="M378" s="225" t="s">
        <v>19</v>
      </c>
      <c r="N378" s="226" t="s">
        <v>44</v>
      </c>
      <c r="O378" s="83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223" t="s">
        <v>151</v>
      </c>
      <c r="AT378" s="223" t="s">
        <v>155</v>
      </c>
      <c r="AU378" s="223" t="s">
        <v>83</v>
      </c>
      <c r="AY378" s="17" t="s">
        <v>152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151</v>
      </c>
      <c r="BM378" s="223" t="s">
        <v>586</v>
      </c>
    </row>
    <row r="379" s="1" customFormat="1">
      <c r="B379" s="38"/>
      <c r="C379" s="39"/>
      <c r="D379" s="229" t="s">
        <v>180</v>
      </c>
      <c r="E379" s="39"/>
      <c r="F379" s="230" t="s">
        <v>587</v>
      </c>
      <c r="G379" s="39"/>
      <c r="H379" s="39"/>
      <c r="I379" s="135"/>
      <c r="J379" s="39"/>
      <c r="K379" s="39"/>
      <c r="L379" s="43"/>
      <c r="M379" s="231"/>
      <c r="N379" s="83"/>
      <c r="O379" s="83"/>
      <c r="P379" s="83"/>
      <c r="Q379" s="83"/>
      <c r="R379" s="83"/>
      <c r="S379" s="83"/>
      <c r="T379" s="84"/>
      <c r="AT379" s="17" t="s">
        <v>180</v>
      </c>
      <c r="AU379" s="17" t="s">
        <v>83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588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478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589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590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83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591</v>
      </c>
      <c r="G384" s="243"/>
      <c r="H384" s="246">
        <v>3.2130000000000001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83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48" customHeight="1">
      <c r="B385" s="38"/>
      <c r="C385" s="211" t="s">
        <v>592</v>
      </c>
      <c r="D385" s="211" t="s">
        <v>155</v>
      </c>
      <c r="E385" s="212" t="s">
        <v>593</v>
      </c>
      <c r="F385" s="213" t="s">
        <v>594</v>
      </c>
      <c r="G385" s="214" t="s">
        <v>236</v>
      </c>
      <c r="H385" s="215">
        <v>252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0.00021000000000000001</v>
      </c>
      <c r="R385" s="227">
        <f>Q385*H385</f>
        <v>0.052920000000000002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83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595</v>
      </c>
    </row>
    <row r="386" s="1" customFormat="1">
      <c r="B386" s="38"/>
      <c r="C386" s="39"/>
      <c r="D386" s="229" t="s">
        <v>180</v>
      </c>
      <c r="E386" s="39"/>
      <c r="F386" s="230" t="s">
        <v>596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83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597</v>
      </c>
      <c r="G387" s="243"/>
      <c r="H387" s="246">
        <v>252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6.5" customHeight="1">
      <c r="B388" s="38"/>
      <c r="C388" s="264" t="s">
        <v>598</v>
      </c>
      <c r="D388" s="264" t="s">
        <v>325</v>
      </c>
      <c r="E388" s="265" t="s">
        <v>599</v>
      </c>
      <c r="F388" s="266" t="s">
        <v>600</v>
      </c>
      <c r="G388" s="267" t="s">
        <v>236</v>
      </c>
      <c r="H388" s="268">
        <v>289.80000000000001</v>
      </c>
      <c r="I388" s="269"/>
      <c r="J388" s="270">
        <f>ROUND(I388*H388,2)</f>
        <v>0</v>
      </c>
      <c r="K388" s="266" t="s">
        <v>178</v>
      </c>
      <c r="L388" s="271"/>
      <c r="M388" s="272" t="s">
        <v>19</v>
      </c>
      <c r="N388" s="273" t="s">
        <v>44</v>
      </c>
      <c r="O388" s="83"/>
      <c r="P388" s="227">
        <f>O388*H388</f>
        <v>0</v>
      </c>
      <c r="Q388" s="227">
        <v>0.00066</v>
      </c>
      <c r="R388" s="227">
        <f>Q388*H388</f>
        <v>0.19126799999999999</v>
      </c>
      <c r="S388" s="227">
        <v>0</v>
      </c>
      <c r="T388" s="228">
        <f>S388*H388</f>
        <v>0</v>
      </c>
      <c r="AR388" s="223" t="s">
        <v>233</v>
      </c>
      <c r="AT388" s="223" t="s">
        <v>325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151</v>
      </c>
      <c r="BM388" s="223" t="s">
        <v>601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602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603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604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605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606</v>
      </c>
      <c r="G393" s="243"/>
      <c r="H393" s="246">
        <v>289.80000000000001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81</v>
      </c>
      <c r="AY393" s="252" t="s">
        <v>152</v>
      </c>
    </row>
    <row r="394" s="11" customFormat="1" ht="22.8" customHeight="1">
      <c r="B394" s="195"/>
      <c r="C394" s="196"/>
      <c r="D394" s="197" t="s">
        <v>72</v>
      </c>
      <c r="E394" s="209" t="s">
        <v>607</v>
      </c>
      <c r="F394" s="209" t="s">
        <v>608</v>
      </c>
      <c r="G394" s="196"/>
      <c r="H394" s="196"/>
      <c r="I394" s="199"/>
      <c r="J394" s="210">
        <f>BK394</f>
        <v>0</v>
      </c>
      <c r="K394" s="196"/>
      <c r="L394" s="201"/>
      <c r="M394" s="202"/>
      <c r="N394" s="203"/>
      <c r="O394" s="203"/>
      <c r="P394" s="204">
        <f>SUM(P395:P429)</f>
        <v>0</v>
      </c>
      <c r="Q394" s="203"/>
      <c r="R394" s="204">
        <f>SUM(R395:R429)</f>
        <v>0</v>
      </c>
      <c r="S394" s="203"/>
      <c r="T394" s="205">
        <f>SUM(T395:T429)</f>
        <v>0</v>
      </c>
      <c r="AR394" s="206" t="s">
        <v>81</v>
      </c>
      <c r="AT394" s="207" t="s">
        <v>72</v>
      </c>
      <c r="AU394" s="207" t="s">
        <v>81</v>
      </c>
      <c r="AY394" s="206" t="s">
        <v>152</v>
      </c>
      <c r="BK394" s="208">
        <f>SUM(BK395:BK429)</f>
        <v>0</v>
      </c>
    </row>
    <row r="395" s="1" customFormat="1" ht="36" customHeight="1">
      <c r="B395" s="38"/>
      <c r="C395" s="211" t="s">
        <v>609</v>
      </c>
      <c r="D395" s="211" t="s">
        <v>155</v>
      </c>
      <c r="E395" s="212" t="s">
        <v>610</v>
      </c>
      <c r="F395" s="213" t="s">
        <v>611</v>
      </c>
      <c r="G395" s="214" t="s">
        <v>223</v>
      </c>
      <c r="H395" s="215">
        <v>72.402000000000001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612</v>
      </c>
    </row>
    <row r="396" s="1" customFormat="1">
      <c r="B396" s="38"/>
      <c r="C396" s="39"/>
      <c r="D396" s="229" t="s">
        <v>180</v>
      </c>
      <c r="E396" s="39"/>
      <c r="F396" s="230" t="s">
        <v>613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83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614</v>
      </c>
      <c r="G397" s="243"/>
      <c r="H397" s="246">
        <v>62.002000000000002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615</v>
      </c>
      <c r="G398" s="243"/>
      <c r="H398" s="246">
        <v>10.4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73</v>
      </c>
      <c r="AY398" s="252" t="s">
        <v>152</v>
      </c>
    </row>
    <row r="399" s="14" customFormat="1">
      <c r="B399" s="253"/>
      <c r="C399" s="254"/>
      <c r="D399" s="229" t="s">
        <v>182</v>
      </c>
      <c r="E399" s="255" t="s">
        <v>19</v>
      </c>
      <c r="F399" s="256" t="s">
        <v>189</v>
      </c>
      <c r="G399" s="254"/>
      <c r="H399" s="257">
        <v>72.402000000000001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182</v>
      </c>
      <c r="AU399" s="263" t="s">
        <v>83</v>
      </c>
      <c r="AV399" s="14" t="s">
        <v>151</v>
      </c>
      <c r="AW399" s="14" t="s">
        <v>35</v>
      </c>
      <c r="AX399" s="14" t="s">
        <v>81</v>
      </c>
      <c r="AY399" s="263" t="s">
        <v>152</v>
      </c>
    </row>
    <row r="400" s="1" customFormat="1" ht="48" customHeight="1">
      <c r="B400" s="38"/>
      <c r="C400" s="211" t="s">
        <v>616</v>
      </c>
      <c r="D400" s="211" t="s">
        <v>155</v>
      </c>
      <c r="E400" s="212" t="s">
        <v>617</v>
      </c>
      <c r="F400" s="213" t="s">
        <v>618</v>
      </c>
      <c r="G400" s="214" t="s">
        <v>223</v>
      </c>
      <c r="H400" s="215">
        <v>868.82399999999996</v>
      </c>
      <c r="I400" s="216"/>
      <c r="J400" s="217">
        <f>ROUND(I400*H400,2)</f>
        <v>0</v>
      </c>
      <c r="K400" s="213" t="s">
        <v>178</v>
      </c>
      <c r="L400" s="43"/>
      <c r="M400" s="225" t="s">
        <v>19</v>
      </c>
      <c r="N400" s="226" t="s">
        <v>44</v>
      </c>
      <c r="O400" s="83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223" t="s">
        <v>151</v>
      </c>
      <c r="AT400" s="223" t="s">
        <v>155</v>
      </c>
      <c r="AU400" s="223" t="s">
        <v>83</v>
      </c>
      <c r="AY400" s="17" t="s">
        <v>152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151</v>
      </c>
      <c r="BM400" s="223" t="s">
        <v>619</v>
      </c>
    </row>
    <row r="401" s="1" customFormat="1">
      <c r="B401" s="38"/>
      <c r="C401" s="39"/>
      <c r="D401" s="229" t="s">
        <v>180</v>
      </c>
      <c r="E401" s="39"/>
      <c r="F401" s="230" t="s">
        <v>613</v>
      </c>
      <c r="G401" s="39"/>
      <c r="H401" s="39"/>
      <c r="I401" s="135"/>
      <c r="J401" s="39"/>
      <c r="K401" s="39"/>
      <c r="L401" s="43"/>
      <c r="M401" s="231"/>
      <c r="N401" s="83"/>
      <c r="O401" s="83"/>
      <c r="P401" s="83"/>
      <c r="Q401" s="83"/>
      <c r="R401" s="83"/>
      <c r="S401" s="83"/>
      <c r="T401" s="84"/>
      <c r="AT401" s="17" t="s">
        <v>180</v>
      </c>
      <c r="AU401" s="17" t="s">
        <v>83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620</v>
      </c>
      <c r="G402" s="243"/>
      <c r="H402" s="246">
        <v>744.024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3" customFormat="1">
      <c r="B403" s="242"/>
      <c r="C403" s="243"/>
      <c r="D403" s="229" t="s">
        <v>182</v>
      </c>
      <c r="E403" s="244" t="s">
        <v>19</v>
      </c>
      <c r="F403" s="245" t="s">
        <v>621</v>
      </c>
      <c r="G403" s="243"/>
      <c r="H403" s="246">
        <v>124.8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182</v>
      </c>
      <c r="AU403" s="252" t="s">
        <v>83</v>
      </c>
      <c r="AV403" s="13" t="s">
        <v>83</v>
      </c>
      <c r="AW403" s="13" t="s">
        <v>35</v>
      </c>
      <c r="AX403" s="13" t="s">
        <v>73</v>
      </c>
      <c r="AY403" s="252" t="s">
        <v>152</v>
      </c>
    </row>
    <row r="404" s="14" customFormat="1">
      <c r="B404" s="253"/>
      <c r="C404" s="254"/>
      <c r="D404" s="229" t="s">
        <v>182</v>
      </c>
      <c r="E404" s="255" t="s">
        <v>19</v>
      </c>
      <c r="F404" s="256" t="s">
        <v>189</v>
      </c>
      <c r="G404" s="254"/>
      <c r="H404" s="257">
        <v>868.82399999999996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182</v>
      </c>
      <c r="AU404" s="263" t="s">
        <v>83</v>
      </c>
      <c r="AV404" s="14" t="s">
        <v>151</v>
      </c>
      <c r="AW404" s="14" t="s">
        <v>35</v>
      </c>
      <c r="AX404" s="14" t="s">
        <v>81</v>
      </c>
      <c r="AY404" s="263" t="s">
        <v>152</v>
      </c>
    </row>
    <row r="405" s="1" customFormat="1" ht="36" customHeight="1">
      <c r="B405" s="38"/>
      <c r="C405" s="211" t="s">
        <v>622</v>
      </c>
      <c r="D405" s="211" t="s">
        <v>155</v>
      </c>
      <c r="E405" s="212" t="s">
        <v>623</v>
      </c>
      <c r="F405" s="213" t="s">
        <v>624</v>
      </c>
      <c r="G405" s="214" t="s">
        <v>223</v>
      </c>
      <c r="H405" s="215">
        <v>96.094999999999999</v>
      </c>
      <c r="I405" s="216"/>
      <c r="J405" s="217">
        <f>ROUND(I405*H405,2)</f>
        <v>0</v>
      </c>
      <c r="K405" s="213" t="s">
        <v>19</v>
      </c>
      <c r="L405" s="43"/>
      <c r="M405" s="225" t="s">
        <v>19</v>
      </c>
      <c r="N405" s="226" t="s">
        <v>44</v>
      </c>
      <c r="O405" s="83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223" t="s">
        <v>151</v>
      </c>
      <c r="AT405" s="223" t="s">
        <v>155</v>
      </c>
      <c r="AU405" s="223" t="s">
        <v>83</v>
      </c>
      <c r="AY405" s="17" t="s">
        <v>152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151</v>
      </c>
      <c r="BM405" s="223" t="s">
        <v>625</v>
      </c>
    </row>
    <row r="406" s="1" customFormat="1">
      <c r="B406" s="38"/>
      <c r="C406" s="39"/>
      <c r="D406" s="229" t="s">
        <v>180</v>
      </c>
      <c r="E406" s="39"/>
      <c r="F406" s="230" t="s">
        <v>613</v>
      </c>
      <c r="G406" s="39"/>
      <c r="H406" s="39"/>
      <c r="I406" s="135"/>
      <c r="J406" s="39"/>
      <c r="K406" s="39"/>
      <c r="L406" s="43"/>
      <c r="M406" s="231"/>
      <c r="N406" s="83"/>
      <c r="O406" s="83"/>
      <c r="P406" s="83"/>
      <c r="Q406" s="83"/>
      <c r="R406" s="83"/>
      <c r="S406" s="83"/>
      <c r="T406" s="84"/>
      <c r="AT406" s="17" t="s">
        <v>180</v>
      </c>
      <c r="AU406" s="17" t="s">
        <v>83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626</v>
      </c>
      <c r="G407" s="243"/>
      <c r="H407" s="246">
        <v>76.075000000000003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3" customFormat="1">
      <c r="B408" s="242"/>
      <c r="C408" s="243"/>
      <c r="D408" s="229" t="s">
        <v>182</v>
      </c>
      <c r="E408" s="244" t="s">
        <v>19</v>
      </c>
      <c r="F408" s="245" t="s">
        <v>627</v>
      </c>
      <c r="G408" s="243"/>
      <c r="H408" s="246">
        <v>20.02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182</v>
      </c>
      <c r="AU408" s="252" t="s">
        <v>83</v>
      </c>
      <c r="AV408" s="13" t="s">
        <v>83</v>
      </c>
      <c r="AW408" s="13" t="s">
        <v>35</v>
      </c>
      <c r="AX408" s="13" t="s">
        <v>73</v>
      </c>
      <c r="AY408" s="252" t="s">
        <v>152</v>
      </c>
    </row>
    <row r="409" s="14" customFormat="1">
      <c r="B409" s="253"/>
      <c r="C409" s="254"/>
      <c r="D409" s="229" t="s">
        <v>182</v>
      </c>
      <c r="E409" s="255" t="s">
        <v>19</v>
      </c>
      <c r="F409" s="256" t="s">
        <v>189</v>
      </c>
      <c r="G409" s="254"/>
      <c r="H409" s="257">
        <v>96.094999999999999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182</v>
      </c>
      <c r="AU409" s="263" t="s">
        <v>83</v>
      </c>
      <c r="AV409" s="14" t="s">
        <v>151</v>
      </c>
      <c r="AW409" s="14" t="s">
        <v>35</v>
      </c>
      <c r="AX409" s="14" t="s">
        <v>81</v>
      </c>
      <c r="AY409" s="263" t="s">
        <v>152</v>
      </c>
    </row>
    <row r="410" s="1" customFormat="1" ht="16.5" customHeight="1">
      <c r="B410" s="38"/>
      <c r="C410" s="211" t="s">
        <v>628</v>
      </c>
      <c r="D410" s="211" t="s">
        <v>155</v>
      </c>
      <c r="E410" s="212" t="s">
        <v>629</v>
      </c>
      <c r="F410" s="213" t="s">
        <v>630</v>
      </c>
      <c r="G410" s="214" t="s">
        <v>223</v>
      </c>
      <c r="H410" s="215">
        <v>96.094999999999999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631</v>
      </c>
    </row>
    <row r="411" s="1" customFormat="1" ht="36" customHeight="1">
      <c r="B411" s="38"/>
      <c r="C411" s="211" t="s">
        <v>632</v>
      </c>
      <c r="D411" s="211" t="s">
        <v>155</v>
      </c>
      <c r="E411" s="212" t="s">
        <v>633</v>
      </c>
      <c r="F411" s="213" t="s">
        <v>634</v>
      </c>
      <c r="G411" s="214" t="s">
        <v>223</v>
      </c>
      <c r="H411" s="215">
        <v>119.252</v>
      </c>
      <c r="I411" s="216"/>
      <c r="J411" s="217">
        <f>ROUND(I411*H411,2)</f>
        <v>0</v>
      </c>
      <c r="K411" s="213" t="s">
        <v>19</v>
      </c>
      <c r="L411" s="43"/>
      <c r="M411" s="225" t="s">
        <v>19</v>
      </c>
      <c r="N411" s="226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151</v>
      </c>
      <c r="AT411" s="223" t="s">
        <v>155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635</v>
      </c>
    </row>
    <row r="412" s="1" customFormat="1">
      <c r="B412" s="38"/>
      <c r="C412" s="39"/>
      <c r="D412" s="229" t="s">
        <v>180</v>
      </c>
      <c r="E412" s="39"/>
      <c r="F412" s="230" t="s">
        <v>613</v>
      </c>
      <c r="G412" s="39"/>
      <c r="H412" s="39"/>
      <c r="I412" s="135"/>
      <c r="J412" s="39"/>
      <c r="K412" s="39"/>
      <c r="L412" s="43"/>
      <c r="M412" s="231"/>
      <c r="N412" s="83"/>
      <c r="O412" s="83"/>
      <c r="P412" s="83"/>
      <c r="Q412" s="83"/>
      <c r="R412" s="83"/>
      <c r="S412" s="83"/>
      <c r="T412" s="84"/>
      <c r="AT412" s="17" t="s">
        <v>180</v>
      </c>
      <c r="AU412" s="17" t="s">
        <v>83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636</v>
      </c>
      <c r="G413" s="243"/>
      <c r="H413" s="246">
        <v>65.578999999999994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637</v>
      </c>
      <c r="G414" s="243"/>
      <c r="H414" s="246">
        <v>5.9429999999999996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638</v>
      </c>
      <c r="G415" s="243"/>
      <c r="H415" s="246">
        <v>44.130000000000003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639</v>
      </c>
      <c r="G416" s="243"/>
      <c r="H416" s="246">
        <v>2.7000000000000002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640</v>
      </c>
      <c r="G417" s="243"/>
      <c r="H417" s="246">
        <v>0.90000000000000002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119.252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83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16.5" customHeight="1">
      <c r="B419" s="38"/>
      <c r="C419" s="211" t="s">
        <v>641</v>
      </c>
      <c r="D419" s="211" t="s">
        <v>155</v>
      </c>
      <c r="E419" s="212" t="s">
        <v>642</v>
      </c>
      <c r="F419" s="213" t="s">
        <v>643</v>
      </c>
      <c r="G419" s="214" t="s">
        <v>223</v>
      </c>
      <c r="H419" s="215">
        <v>119.252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644</v>
      </c>
    </row>
    <row r="420" s="1" customFormat="1" ht="36" customHeight="1">
      <c r="B420" s="38"/>
      <c r="C420" s="211" t="s">
        <v>645</v>
      </c>
      <c r="D420" s="211" t="s">
        <v>155</v>
      </c>
      <c r="E420" s="212" t="s">
        <v>646</v>
      </c>
      <c r="F420" s="213" t="s">
        <v>647</v>
      </c>
      <c r="G420" s="214" t="s">
        <v>223</v>
      </c>
      <c r="H420" s="215">
        <v>23.023</v>
      </c>
      <c r="I420" s="216"/>
      <c r="J420" s="217">
        <f>ROUND(I420*H420,2)</f>
        <v>0</v>
      </c>
      <c r="K420" s="213" t="s">
        <v>19</v>
      </c>
      <c r="L420" s="43"/>
      <c r="M420" s="225" t="s">
        <v>19</v>
      </c>
      <c r="N420" s="226" t="s">
        <v>44</v>
      </c>
      <c r="O420" s="83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223" t="s">
        <v>151</v>
      </c>
      <c r="AT420" s="223" t="s">
        <v>155</v>
      </c>
      <c r="AU420" s="223" t="s">
        <v>83</v>
      </c>
      <c r="AY420" s="17" t="s">
        <v>152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81</v>
      </c>
      <c r="BK420" s="224">
        <f>ROUND(I420*H420,2)</f>
        <v>0</v>
      </c>
      <c r="BL420" s="17" t="s">
        <v>151</v>
      </c>
      <c r="BM420" s="223" t="s">
        <v>648</v>
      </c>
    </row>
    <row r="421" s="1" customFormat="1">
      <c r="B421" s="38"/>
      <c r="C421" s="39"/>
      <c r="D421" s="229" t="s">
        <v>180</v>
      </c>
      <c r="E421" s="39"/>
      <c r="F421" s="230" t="s">
        <v>613</v>
      </c>
      <c r="G421" s="39"/>
      <c r="H421" s="39"/>
      <c r="I421" s="135"/>
      <c r="J421" s="39"/>
      <c r="K421" s="39"/>
      <c r="L421" s="43"/>
      <c r="M421" s="231"/>
      <c r="N421" s="83"/>
      <c r="O421" s="83"/>
      <c r="P421" s="83"/>
      <c r="Q421" s="83"/>
      <c r="R421" s="83"/>
      <c r="S421" s="83"/>
      <c r="T421" s="84"/>
      <c r="AT421" s="17" t="s">
        <v>180</v>
      </c>
      <c r="AU421" s="17" t="s">
        <v>83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649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650</v>
      </c>
      <c r="G423" s="243"/>
      <c r="H423" s="246">
        <v>23.023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81</v>
      </c>
      <c r="AY423" s="252" t="s">
        <v>152</v>
      </c>
    </row>
    <row r="424" s="1" customFormat="1" ht="16.5" customHeight="1">
      <c r="B424" s="38"/>
      <c r="C424" s="211" t="s">
        <v>651</v>
      </c>
      <c r="D424" s="211" t="s">
        <v>155</v>
      </c>
      <c r="E424" s="212" t="s">
        <v>652</v>
      </c>
      <c r="F424" s="213" t="s">
        <v>653</v>
      </c>
      <c r="G424" s="214" t="s">
        <v>223</v>
      </c>
      <c r="H424" s="215">
        <v>23.023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654</v>
      </c>
    </row>
    <row r="425" s="1" customFormat="1" ht="36" customHeight="1">
      <c r="B425" s="38"/>
      <c r="C425" s="211" t="s">
        <v>655</v>
      </c>
      <c r="D425" s="211" t="s">
        <v>155</v>
      </c>
      <c r="E425" s="212" t="s">
        <v>656</v>
      </c>
      <c r="F425" s="213" t="s">
        <v>657</v>
      </c>
      <c r="G425" s="214" t="s">
        <v>223</v>
      </c>
      <c r="H425" s="215">
        <v>2221.9749999999999</v>
      </c>
      <c r="I425" s="216"/>
      <c r="J425" s="217">
        <f>ROUND(I425*H425,2)</f>
        <v>0</v>
      </c>
      <c r="K425" s="213" t="s">
        <v>19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151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151</v>
      </c>
      <c r="BM425" s="223" t="s">
        <v>658</v>
      </c>
    </row>
    <row r="426" s="1" customFormat="1">
      <c r="B426" s="38"/>
      <c r="C426" s="39"/>
      <c r="D426" s="229" t="s">
        <v>180</v>
      </c>
      <c r="E426" s="39"/>
      <c r="F426" s="230" t="s">
        <v>659</v>
      </c>
      <c r="G426" s="39"/>
      <c r="H426" s="39"/>
      <c r="I426" s="135"/>
      <c r="J426" s="39"/>
      <c r="K426" s="39"/>
      <c r="L426" s="43"/>
      <c r="M426" s="231"/>
      <c r="N426" s="83"/>
      <c r="O426" s="83"/>
      <c r="P426" s="83"/>
      <c r="Q426" s="83"/>
      <c r="R426" s="83"/>
      <c r="S426" s="83"/>
      <c r="T426" s="84"/>
      <c r="AT426" s="17" t="s">
        <v>180</v>
      </c>
      <c r="AU426" s="17" t="s">
        <v>83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660</v>
      </c>
      <c r="G427" s="243"/>
      <c r="H427" s="246">
        <v>2221.9749999999999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83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11" t="s">
        <v>661</v>
      </c>
      <c r="D428" s="211" t="s">
        <v>155</v>
      </c>
      <c r="E428" s="212" t="s">
        <v>662</v>
      </c>
      <c r="F428" s="213" t="s">
        <v>663</v>
      </c>
      <c r="G428" s="214" t="s">
        <v>223</v>
      </c>
      <c r="H428" s="215">
        <v>2221.9749999999999</v>
      </c>
      <c r="I428" s="216"/>
      <c r="J428" s="217">
        <f>ROUND(I428*H428,2)</f>
        <v>0</v>
      </c>
      <c r="K428" s="213" t="s">
        <v>19</v>
      </c>
      <c r="L428" s="43"/>
      <c r="M428" s="225" t="s">
        <v>19</v>
      </c>
      <c r="N428" s="226" t="s">
        <v>44</v>
      </c>
      <c r="O428" s="83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223" t="s">
        <v>151</v>
      </c>
      <c r="AT428" s="223" t="s">
        <v>155</v>
      </c>
      <c r="AU428" s="223" t="s">
        <v>83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664</v>
      </c>
    </row>
    <row r="429" s="13" customFormat="1">
      <c r="B429" s="242"/>
      <c r="C429" s="243"/>
      <c r="D429" s="229" t="s">
        <v>182</v>
      </c>
      <c r="E429" s="244" t="s">
        <v>19</v>
      </c>
      <c r="F429" s="245" t="s">
        <v>665</v>
      </c>
      <c r="G429" s="243"/>
      <c r="H429" s="246">
        <v>2221.9749999999999</v>
      </c>
      <c r="I429" s="247"/>
      <c r="J429" s="243"/>
      <c r="K429" s="243"/>
      <c r="L429" s="248"/>
      <c r="M429" s="274"/>
      <c r="N429" s="275"/>
      <c r="O429" s="275"/>
      <c r="P429" s="275"/>
      <c r="Q429" s="275"/>
      <c r="R429" s="275"/>
      <c r="S429" s="275"/>
      <c r="T429" s="276"/>
      <c r="AT429" s="252" t="s">
        <v>182</v>
      </c>
      <c r="AU429" s="252" t="s">
        <v>83</v>
      </c>
      <c r="AV429" s="13" t="s">
        <v>83</v>
      </c>
      <c r="AW429" s="13" t="s">
        <v>35</v>
      </c>
      <c r="AX429" s="13" t="s">
        <v>81</v>
      </c>
      <c r="AY429" s="252" t="s">
        <v>152</v>
      </c>
    </row>
    <row r="430" s="1" customFormat="1" ht="6.96" customHeight="1">
      <c r="B430" s="58"/>
      <c r="C430" s="59"/>
      <c r="D430" s="59"/>
      <c r="E430" s="59"/>
      <c r="F430" s="59"/>
      <c r="G430" s="59"/>
      <c r="H430" s="59"/>
      <c r="I430" s="161"/>
      <c r="J430" s="59"/>
      <c r="K430" s="59"/>
      <c r="L430" s="43"/>
    </row>
  </sheetData>
  <sheetProtection sheet="1" autoFilter="0" formatColumns="0" formatRows="0" objects="1" scenarios="1" spinCount="100000" saltValue="XvMlVf6eq95EaSmF/3GeqS0Xto5ushrEmh7XAgeM7bfonnoOQezTGqGqj1LYYx06td0UM5X5/X5MCwNKIKPZMQ==" hashValue="eGP4eWqMKCJYWZerGzGIksaAdK6gtmC8rESvTNNCTDpFqw+CDPPj0K04reMMuYnIndBtljBmWt64rir1aGlRGg==" algorithmName="SHA-512" password="CC35"/>
  <autoFilter ref="C88:K4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667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ROUND((SUM(BE88:BE622)),  2)</f>
        <v>0</v>
      </c>
      <c r="I33" s="150">
        <v>0.20999999999999999</v>
      </c>
      <c r="J33" s="149">
        <f>ROUND(((SUM(BE88:BE622))*I33),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ROUND((SUM(BF88:BF622)),  2)</f>
        <v>0</v>
      </c>
      <c r="I34" s="150">
        <v>0.14999999999999999</v>
      </c>
      <c r="J34" s="149">
        <f>ROUND(((SUM(BF88:BF622))*I34),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670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671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J454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J475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P89+P310+P454+P475</f>
        <v>0</v>
      </c>
      <c r="Q88" s="95"/>
      <c r="R88" s="192">
        <f>R89+R310+R454+R475</f>
        <v>1049.5120171199999</v>
      </c>
      <c r="S88" s="95"/>
      <c r="T88" s="193">
        <f>T89+T310+T454+T475</f>
        <v>2638.4639999999999</v>
      </c>
      <c r="AT88" s="17" t="s">
        <v>72</v>
      </c>
      <c r="AU88" s="17" t="s">
        <v>133</v>
      </c>
      <c r="BK88" s="194">
        <f>BK89+BK310+BK454+BK475</f>
        <v>0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672</v>
      </c>
      <c r="F91" s="213" t="s">
        <v>673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674</v>
      </c>
    </row>
    <row r="92" s="1" customFormat="1">
      <c r="B92" s="38"/>
      <c r="C92" s="39"/>
      <c r="D92" s="229" t="s">
        <v>180</v>
      </c>
      <c r="E92" s="39"/>
      <c r="F92" s="230" t="s">
        <v>675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676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677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678</v>
      </c>
      <c r="F95" s="213" t="s">
        <v>679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680</v>
      </c>
    </row>
    <row r="96" s="1" customFormat="1">
      <c r="B96" s="38"/>
      <c r="C96" s="39"/>
      <c r="D96" s="229" t="s">
        <v>180</v>
      </c>
      <c r="E96" s="39"/>
      <c r="F96" s="230" t="s">
        <v>681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682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683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684</v>
      </c>
      <c r="F99" s="213" t="s">
        <v>685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686</v>
      </c>
    </row>
    <row r="100" s="1" customFormat="1">
      <c r="B100" s="38"/>
      <c r="C100" s="39"/>
      <c r="D100" s="229" t="s">
        <v>180</v>
      </c>
      <c r="E100" s="39"/>
      <c r="F100" s="230" t="s">
        <v>687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688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677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689</v>
      </c>
      <c r="F103" s="213" t="s">
        <v>690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691</v>
      </c>
    </row>
    <row r="104" s="1" customFormat="1">
      <c r="B104" s="38"/>
      <c r="C104" s="39"/>
      <c r="D104" s="229" t="s">
        <v>180</v>
      </c>
      <c r="E104" s="39"/>
      <c r="F104" s="230" t="s">
        <v>687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692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693</v>
      </c>
      <c r="F106" s="213" t="s">
        <v>694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695</v>
      </c>
    </row>
    <row r="107" s="1" customFormat="1">
      <c r="B107" s="38"/>
      <c r="C107" s="39"/>
      <c r="D107" s="229" t="s">
        <v>180</v>
      </c>
      <c r="E107" s="39"/>
      <c r="F107" s="230" t="s">
        <v>687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696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683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697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698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699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700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701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702</v>
      </c>
      <c r="F116" s="213" t="s">
        <v>703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704</v>
      </c>
    </row>
    <row r="117" s="1" customFormat="1">
      <c r="B117" s="38"/>
      <c r="C117" s="39"/>
      <c r="D117" s="229" t="s">
        <v>180</v>
      </c>
      <c r="E117" s="39"/>
      <c r="F117" s="230" t="s">
        <v>687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705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706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707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708</v>
      </c>
      <c r="F121" s="213" t="s">
        <v>709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710</v>
      </c>
    </row>
    <row r="122" s="1" customFormat="1">
      <c r="B122" s="38"/>
      <c r="C122" s="39"/>
      <c r="D122" s="229" t="s">
        <v>180</v>
      </c>
      <c r="E122" s="39"/>
      <c r="F122" s="230" t="s">
        <v>687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711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706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707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712</v>
      </c>
      <c r="F126" s="213" t="s">
        <v>713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714</v>
      </c>
    </row>
    <row r="127" s="1" customFormat="1">
      <c r="B127" s="38"/>
      <c r="C127" s="39"/>
      <c r="D127" s="229" t="s">
        <v>180</v>
      </c>
      <c r="E127" s="39"/>
      <c r="F127" s="230" t="s">
        <v>687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699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700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701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715</v>
      </c>
      <c r="F131" s="213" t="s">
        <v>716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717</v>
      </c>
    </row>
    <row r="132" s="1" customFormat="1">
      <c r="B132" s="38"/>
      <c r="C132" s="39"/>
      <c r="D132" s="229" t="s">
        <v>180</v>
      </c>
      <c r="E132" s="39"/>
      <c r="F132" s="230" t="s">
        <v>687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718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719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720</v>
      </c>
      <c r="F135" s="213" t="s">
        <v>721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722</v>
      </c>
    </row>
    <row r="136" s="1" customFormat="1">
      <c r="B136" s="38"/>
      <c r="C136" s="39"/>
      <c r="D136" s="229" t="s">
        <v>180</v>
      </c>
      <c r="E136" s="39"/>
      <c r="F136" s="230" t="s">
        <v>723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724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725</v>
      </c>
      <c r="F138" s="213" t="s">
        <v>726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727</v>
      </c>
    </row>
    <row r="139" s="1" customFormat="1">
      <c r="B139" s="38"/>
      <c r="C139" s="39"/>
      <c r="D139" s="229" t="s">
        <v>180</v>
      </c>
      <c r="E139" s="39"/>
      <c r="F139" s="230" t="s">
        <v>723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728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729</v>
      </c>
      <c r="F141" s="213" t="s">
        <v>730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731</v>
      </c>
    </row>
    <row r="142" s="1" customFormat="1">
      <c r="B142" s="38"/>
      <c r="C142" s="39"/>
      <c r="D142" s="229" t="s">
        <v>180</v>
      </c>
      <c r="E142" s="39"/>
      <c r="F142" s="230" t="s">
        <v>732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733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734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735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736</v>
      </c>
      <c r="F146" s="213" t="s">
        <v>737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738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740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741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742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743</v>
      </c>
      <c r="F152" s="213" t="s">
        <v>744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745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746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747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748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749</v>
      </c>
      <c r="F156" s="213" t="s">
        <v>750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751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752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753</v>
      </c>
      <c r="F159" s="213" t="s">
        <v>754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755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756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757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758</v>
      </c>
      <c r="F165" s="213" t="s">
        <v>759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760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761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762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763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764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765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766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752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767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768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769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770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771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756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757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324</v>
      </c>
      <c r="D182" s="211" t="s">
        <v>155</v>
      </c>
      <c r="E182" s="212" t="s">
        <v>772</v>
      </c>
      <c r="F182" s="213" t="s">
        <v>773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774</v>
      </c>
    </row>
    <row r="183" s="1" customFormat="1">
      <c r="B183" s="38"/>
      <c r="C183" s="39"/>
      <c r="D183" s="229" t="s">
        <v>180</v>
      </c>
      <c r="E183" s="39"/>
      <c r="F183" s="230" t="s">
        <v>775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776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777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778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629</v>
      </c>
      <c r="F187" s="213" t="s">
        <v>779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780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781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343</v>
      </c>
      <c r="D191" s="211" t="s">
        <v>155</v>
      </c>
      <c r="E191" s="212" t="s">
        <v>642</v>
      </c>
      <c r="F191" s="213" t="s">
        <v>783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784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781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782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347</v>
      </c>
      <c r="D195" s="211" t="s">
        <v>155</v>
      </c>
      <c r="E195" s="212" t="s">
        <v>652</v>
      </c>
      <c r="F195" s="213" t="s">
        <v>785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786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781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782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546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354</v>
      </c>
      <c r="D200" s="211" t="s">
        <v>155</v>
      </c>
      <c r="E200" s="212" t="s">
        <v>787</v>
      </c>
      <c r="F200" s="213" t="s">
        <v>788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789</v>
      </c>
    </row>
    <row r="201" s="1" customFormat="1">
      <c r="B201" s="38"/>
      <c r="C201" s="39"/>
      <c r="D201" s="229" t="s">
        <v>180</v>
      </c>
      <c r="E201" s="39"/>
      <c r="F201" s="230" t="s">
        <v>790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791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358</v>
      </c>
      <c r="D203" s="211" t="s">
        <v>155</v>
      </c>
      <c r="E203" s="212" t="s">
        <v>792</v>
      </c>
      <c r="F203" s="213" t="s">
        <v>793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794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795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364</v>
      </c>
      <c r="D205" s="211" t="s">
        <v>155</v>
      </c>
      <c r="E205" s="212" t="s">
        <v>796</v>
      </c>
      <c r="F205" s="213" t="s">
        <v>797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798</v>
      </c>
    </row>
    <row r="206" s="1" customFormat="1">
      <c r="B206" s="38"/>
      <c r="C206" s="39"/>
      <c r="D206" s="229" t="s">
        <v>180</v>
      </c>
      <c r="E206" s="39"/>
      <c r="F206" s="230" t="s">
        <v>559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368</v>
      </c>
      <c r="D207" s="211" t="s">
        <v>155</v>
      </c>
      <c r="E207" s="212" t="s">
        <v>561</v>
      </c>
      <c r="F207" s="213" t="s">
        <v>562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799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800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565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582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383</v>
      </c>
      <c r="D212" s="211" t="s">
        <v>155</v>
      </c>
      <c r="E212" s="212" t="s">
        <v>801</v>
      </c>
      <c r="F212" s="213" t="s">
        <v>802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803</v>
      </c>
    </row>
    <row r="213" s="1" customFormat="1">
      <c r="B213" s="38"/>
      <c r="C213" s="39"/>
      <c r="D213" s="229" t="s">
        <v>180</v>
      </c>
      <c r="E213" s="39"/>
      <c r="F213" s="230" t="s">
        <v>804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805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806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393</v>
      </c>
      <c r="D216" s="211" t="s">
        <v>155</v>
      </c>
      <c r="E216" s="212" t="s">
        <v>593</v>
      </c>
      <c r="F216" s="213" t="s">
        <v>594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807</v>
      </c>
    </row>
    <row r="217" s="1" customFormat="1">
      <c r="B217" s="38"/>
      <c r="C217" s="39"/>
      <c r="D217" s="229" t="s">
        <v>180</v>
      </c>
      <c r="E217" s="39"/>
      <c r="F217" s="230" t="s">
        <v>596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808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809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810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397</v>
      </c>
      <c r="D222" s="264" t="s">
        <v>325</v>
      </c>
      <c r="E222" s="265" t="s">
        <v>811</v>
      </c>
      <c r="F222" s="266" t="s">
        <v>812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325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813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814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537</v>
      </c>
      <c r="F224" s="209" t="s">
        <v>538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401</v>
      </c>
      <c r="D225" s="211" t="s">
        <v>155</v>
      </c>
      <c r="E225" s="212" t="s">
        <v>815</v>
      </c>
      <c r="F225" s="213" t="s">
        <v>816</v>
      </c>
      <c r="G225" s="214" t="s">
        <v>223</v>
      </c>
      <c r="H225" s="215">
        <v>1049.51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817</v>
      </c>
    </row>
    <row r="226" s="1" customFormat="1">
      <c r="B226" s="38"/>
      <c r="C226" s="39"/>
      <c r="D226" s="229" t="s">
        <v>180</v>
      </c>
      <c r="E226" s="39"/>
      <c r="F226" s="230" t="s">
        <v>818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607</v>
      </c>
      <c r="F227" s="209" t="s">
        <v>608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407</v>
      </c>
      <c r="D228" s="211" t="s">
        <v>155</v>
      </c>
      <c r="E228" s="212" t="s">
        <v>819</v>
      </c>
      <c r="F228" s="213" t="s">
        <v>820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821</v>
      </c>
    </row>
    <row r="229" s="1" customFormat="1">
      <c r="B229" s="38"/>
      <c r="C229" s="39"/>
      <c r="D229" s="229" t="s">
        <v>180</v>
      </c>
      <c r="E229" s="39"/>
      <c r="F229" s="230" t="s">
        <v>822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696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697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699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700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823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705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706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824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688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825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826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412</v>
      </c>
      <c r="D242" s="211" t="s">
        <v>155</v>
      </c>
      <c r="E242" s="212" t="s">
        <v>827</v>
      </c>
      <c r="F242" s="213" t="s">
        <v>828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829</v>
      </c>
    </row>
    <row r="243" s="1" customFormat="1">
      <c r="B243" s="38"/>
      <c r="C243" s="39"/>
      <c r="D243" s="229" t="s">
        <v>180</v>
      </c>
      <c r="E243" s="39"/>
      <c r="F243" s="230" t="s">
        <v>822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830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831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417</v>
      </c>
      <c r="D246" s="211" t="s">
        <v>155</v>
      </c>
      <c r="E246" s="212" t="s">
        <v>832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833</v>
      </c>
    </row>
    <row r="247" s="1" customFormat="1">
      <c r="B247" s="38"/>
      <c r="C247" s="39"/>
      <c r="D247" s="229" t="s">
        <v>180</v>
      </c>
      <c r="E247" s="39"/>
      <c r="F247" s="230" t="s">
        <v>834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835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836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837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838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426</v>
      </c>
      <c r="D253" s="211" t="s">
        <v>155</v>
      </c>
      <c r="E253" s="212" t="s">
        <v>839</v>
      </c>
      <c r="F253" s="213" t="s">
        <v>840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841</v>
      </c>
    </row>
    <row r="254" s="1" customFormat="1">
      <c r="B254" s="38"/>
      <c r="C254" s="39"/>
      <c r="D254" s="229" t="s">
        <v>180</v>
      </c>
      <c r="E254" s="39"/>
      <c r="F254" s="230" t="s">
        <v>842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676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843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682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844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711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706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845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699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700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846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718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847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848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849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733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734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850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851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852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434</v>
      </c>
      <c r="D275" s="211" t="s">
        <v>155</v>
      </c>
      <c r="E275" s="212" t="s">
        <v>853</v>
      </c>
      <c r="F275" s="213" t="s">
        <v>854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855</v>
      </c>
    </row>
    <row r="276" s="1" customFormat="1">
      <c r="B276" s="38"/>
      <c r="C276" s="39"/>
      <c r="D276" s="229" t="s">
        <v>180</v>
      </c>
      <c r="E276" s="39"/>
      <c r="F276" s="230" t="s">
        <v>842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830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856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441</v>
      </c>
      <c r="D279" s="211" t="s">
        <v>155</v>
      </c>
      <c r="E279" s="212" t="s">
        <v>857</v>
      </c>
      <c r="F279" s="213" t="s">
        <v>858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859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676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843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682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860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733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734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850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739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741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852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451</v>
      </c>
      <c r="D291" s="211" t="s">
        <v>155</v>
      </c>
      <c r="E291" s="212" t="s">
        <v>861</v>
      </c>
      <c r="F291" s="213" t="s">
        <v>862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863</v>
      </c>
    </row>
    <row r="292" s="1" customFormat="1">
      <c r="B292" s="38"/>
      <c r="C292" s="39"/>
      <c r="D292" s="229" t="s">
        <v>180</v>
      </c>
      <c r="E292" s="39"/>
      <c r="F292" s="230" t="s">
        <v>834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711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706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845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700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846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718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847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864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849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463</v>
      </c>
      <c r="D304" s="211" t="s">
        <v>155</v>
      </c>
      <c r="E304" s="212" t="s">
        <v>865</v>
      </c>
      <c r="F304" s="213" t="s">
        <v>866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867</v>
      </c>
    </row>
    <row r="305" s="1" customFormat="1">
      <c r="B305" s="38"/>
      <c r="C305" s="39"/>
      <c r="D305" s="229" t="s">
        <v>180</v>
      </c>
      <c r="E305" s="39"/>
      <c r="F305" s="230" t="s">
        <v>842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868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869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870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473</v>
      </c>
      <c r="D309" s="211" t="s">
        <v>155</v>
      </c>
      <c r="E309" s="212" t="s">
        <v>662</v>
      </c>
      <c r="F309" s="213" t="s">
        <v>871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872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SUM(P311:P453)</f>
        <v>0</v>
      </c>
      <c r="Q310" s="203"/>
      <c r="R310" s="204">
        <f>SUM(R311:R453)</f>
        <v>690.52702711999996</v>
      </c>
      <c r="S310" s="203"/>
      <c r="T310" s="205">
        <f>SUM(T311:T453)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SUM(BK311:BK453)</f>
        <v>0</v>
      </c>
    </row>
    <row r="311" s="1" customFormat="1" ht="36" customHeight="1">
      <c r="B311" s="38"/>
      <c r="C311" s="211" t="s">
        <v>481</v>
      </c>
      <c r="D311" s="211" t="s">
        <v>155</v>
      </c>
      <c r="E311" s="212" t="s">
        <v>873</v>
      </c>
      <c r="F311" s="213" t="s">
        <v>874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875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876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493</v>
      </c>
      <c r="D313" s="211" t="s">
        <v>155</v>
      </c>
      <c r="E313" s="212" t="s">
        <v>877</v>
      </c>
      <c r="F313" s="213" t="s">
        <v>878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879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880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498</v>
      </c>
      <c r="D315" s="211" t="s">
        <v>155</v>
      </c>
      <c r="E315" s="212" t="s">
        <v>881</v>
      </c>
      <c r="F315" s="213" t="s">
        <v>882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883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884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885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886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504</v>
      </c>
      <c r="D320" s="211" t="s">
        <v>155</v>
      </c>
      <c r="E320" s="212" t="s">
        <v>887</v>
      </c>
      <c r="F320" s="213" t="s">
        <v>888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889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890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891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510</v>
      </c>
      <c r="D324" s="211" t="s">
        <v>155</v>
      </c>
      <c r="E324" s="212" t="s">
        <v>892</v>
      </c>
      <c r="F324" s="213" t="s">
        <v>893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894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808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809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895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896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897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898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519</v>
      </c>
      <c r="D332" s="211" t="s">
        <v>155</v>
      </c>
      <c r="E332" s="212" t="s">
        <v>899</v>
      </c>
      <c r="F332" s="213" t="s">
        <v>900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901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902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903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528</v>
      </c>
      <c r="D335" s="211" t="s">
        <v>155</v>
      </c>
      <c r="E335" s="212" t="s">
        <v>904</v>
      </c>
      <c r="F335" s="213" t="s">
        <v>905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906</v>
      </c>
    </row>
    <row r="336" s="1" customFormat="1">
      <c r="B336" s="38"/>
      <c r="C336" s="39"/>
      <c r="D336" s="229" t="s">
        <v>180</v>
      </c>
      <c r="E336" s="39"/>
      <c r="F336" s="230" t="s">
        <v>907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908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909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492</v>
      </c>
      <c r="D340" s="211" t="s">
        <v>155</v>
      </c>
      <c r="E340" s="212" t="s">
        <v>910</v>
      </c>
      <c r="F340" s="213" t="s">
        <v>911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912</v>
      </c>
    </row>
    <row r="341" s="1" customFormat="1">
      <c r="B341" s="38"/>
      <c r="C341" s="39"/>
      <c r="D341" s="229" t="s">
        <v>180</v>
      </c>
      <c r="E341" s="39"/>
      <c r="F341" s="230" t="s">
        <v>907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913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914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539</v>
      </c>
      <c r="D345" s="211" t="s">
        <v>155</v>
      </c>
      <c r="E345" s="212" t="s">
        <v>915</v>
      </c>
      <c r="F345" s="213" t="s">
        <v>916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917</v>
      </c>
    </row>
    <row r="346" s="1" customFormat="1">
      <c r="B346" s="38"/>
      <c r="C346" s="39"/>
      <c r="D346" s="229" t="s">
        <v>180</v>
      </c>
      <c r="E346" s="39"/>
      <c r="F346" s="230" t="s">
        <v>918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919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547</v>
      </c>
      <c r="D348" s="211" t="s">
        <v>155</v>
      </c>
      <c r="E348" s="212" t="s">
        <v>920</v>
      </c>
      <c r="F348" s="213" t="s">
        <v>921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922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913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908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555</v>
      </c>
      <c r="D352" s="211" t="s">
        <v>155</v>
      </c>
      <c r="E352" s="212" t="s">
        <v>923</v>
      </c>
      <c r="F352" s="213" t="s">
        <v>924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925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913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926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927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908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928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929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560</v>
      </c>
      <c r="D360" s="211" t="s">
        <v>155</v>
      </c>
      <c r="E360" s="212" t="s">
        <v>930</v>
      </c>
      <c r="F360" s="213" t="s">
        <v>931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932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933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935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936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937</v>
      </c>
      <c r="F366" s="213" t="s">
        <v>938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939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940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941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572</v>
      </c>
      <c r="D370" s="211" t="s">
        <v>155</v>
      </c>
      <c r="E370" s="212" t="s">
        <v>942</v>
      </c>
      <c r="F370" s="213" t="s">
        <v>943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944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945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926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946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583</v>
      </c>
      <c r="D375" s="211" t="s">
        <v>155</v>
      </c>
      <c r="E375" s="212" t="s">
        <v>947</v>
      </c>
      <c r="F375" s="213" t="s">
        <v>948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949</v>
      </c>
    </row>
    <row r="376" s="1" customFormat="1">
      <c r="B376" s="38"/>
      <c r="C376" s="39"/>
      <c r="D376" s="229" t="s">
        <v>180</v>
      </c>
      <c r="E376" s="39"/>
      <c r="F376" s="230" t="s">
        <v>950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908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951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592</v>
      </c>
      <c r="D380" s="211" t="s">
        <v>155</v>
      </c>
      <c r="E380" s="212" t="s">
        <v>952</v>
      </c>
      <c r="F380" s="213" t="s">
        <v>953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954</v>
      </c>
    </row>
    <row r="381" s="1" customFormat="1">
      <c r="B381" s="38"/>
      <c r="C381" s="39"/>
      <c r="D381" s="229" t="s">
        <v>180</v>
      </c>
      <c r="E381" s="39"/>
      <c r="F381" s="230" t="s">
        <v>950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955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956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957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598</v>
      </c>
      <c r="D385" s="211" t="s">
        <v>155</v>
      </c>
      <c r="E385" s="212" t="s">
        <v>958</v>
      </c>
      <c r="F385" s="213" t="s">
        <v>959</v>
      </c>
      <c r="G385" s="214" t="s">
        <v>236</v>
      </c>
      <c r="H385" s="215">
        <v>1868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387.53528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960</v>
      </c>
    </row>
    <row r="386" s="1" customFormat="1">
      <c r="B386" s="38"/>
      <c r="C386" s="39"/>
      <c r="D386" s="229" t="s">
        <v>180</v>
      </c>
      <c r="E386" s="39"/>
      <c r="F386" s="230" t="s">
        <v>961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908</v>
      </c>
      <c r="G387" s="243"/>
      <c r="H387" s="246">
        <v>858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962</v>
      </c>
      <c r="G388" s="243"/>
      <c r="H388" s="246">
        <v>1010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81</v>
      </c>
      <c r="AV388" s="13" t="s">
        <v>83</v>
      </c>
      <c r="AW388" s="13" t="s">
        <v>35</v>
      </c>
      <c r="AX388" s="13" t="s">
        <v>73</v>
      </c>
      <c r="AY388" s="252" t="s">
        <v>152</v>
      </c>
    </row>
    <row r="389" s="14" customFormat="1">
      <c r="B389" s="253"/>
      <c r="C389" s="254"/>
      <c r="D389" s="229" t="s">
        <v>182</v>
      </c>
      <c r="E389" s="255" t="s">
        <v>19</v>
      </c>
      <c r="F389" s="256" t="s">
        <v>189</v>
      </c>
      <c r="G389" s="254"/>
      <c r="H389" s="257">
        <v>1868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182</v>
      </c>
      <c r="AU389" s="263" t="s">
        <v>81</v>
      </c>
      <c r="AV389" s="14" t="s">
        <v>151</v>
      </c>
      <c r="AW389" s="14" t="s">
        <v>35</v>
      </c>
      <c r="AX389" s="14" t="s">
        <v>81</v>
      </c>
      <c r="AY389" s="263" t="s">
        <v>152</v>
      </c>
    </row>
    <row r="390" s="1" customFormat="1" ht="36" customHeight="1">
      <c r="B390" s="38"/>
      <c r="C390" s="211" t="s">
        <v>609</v>
      </c>
      <c r="D390" s="211" t="s">
        <v>155</v>
      </c>
      <c r="E390" s="212" t="s">
        <v>963</v>
      </c>
      <c r="F390" s="213" t="s">
        <v>964</v>
      </c>
      <c r="G390" s="214" t="s">
        <v>236</v>
      </c>
      <c r="H390" s="215">
        <v>586</v>
      </c>
      <c r="I390" s="216"/>
      <c r="J390" s="217">
        <f>ROUND(I390*H390,2)</f>
        <v>0</v>
      </c>
      <c r="K390" s="213" t="s">
        <v>178</v>
      </c>
      <c r="L390" s="43"/>
      <c r="M390" s="225" t="s">
        <v>19</v>
      </c>
      <c r="N390" s="226" t="s">
        <v>44</v>
      </c>
      <c r="O390" s="83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223" t="s">
        <v>151</v>
      </c>
      <c r="AT390" s="223" t="s">
        <v>155</v>
      </c>
      <c r="AU390" s="223" t="s">
        <v>81</v>
      </c>
      <c r="AY390" s="17" t="s">
        <v>152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151</v>
      </c>
      <c r="BM390" s="223" t="s">
        <v>965</v>
      </c>
    </row>
    <row r="391" s="1" customFormat="1">
      <c r="B391" s="38"/>
      <c r="C391" s="39"/>
      <c r="D391" s="229" t="s">
        <v>180</v>
      </c>
      <c r="E391" s="39"/>
      <c r="F391" s="230" t="s">
        <v>966</v>
      </c>
      <c r="G391" s="39"/>
      <c r="H391" s="39"/>
      <c r="I391" s="135"/>
      <c r="J391" s="39"/>
      <c r="K391" s="39"/>
      <c r="L391" s="43"/>
      <c r="M391" s="231"/>
      <c r="N391" s="83"/>
      <c r="O391" s="83"/>
      <c r="P391" s="83"/>
      <c r="Q391" s="83"/>
      <c r="R391" s="83"/>
      <c r="S391" s="83"/>
      <c r="T391" s="84"/>
      <c r="AT391" s="17" t="s">
        <v>180</v>
      </c>
      <c r="AU391" s="17" t="s">
        <v>81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967</v>
      </c>
      <c r="G392" s="243"/>
      <c r="H392" s="246">
        <v>246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81</v>
      </c>
      <c r="AV392" s="13" t="s">
        <v>83</v>
      </c>
      <c r="AW392" s="13" t="s">
        <v>35</v>
      </c>
      <c r="AX392" s="13" t="s">
        <v>73</v>
      </c>
      <c r="AY392" s="252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914</v>
      </c>
      <c r="G393" s="243"/>
      <c r="H393" s="246">
        <v>340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81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4" customFormat="1">
      <c r="B394" s="253"/>
      <c r="C394" s="254"/>
      <c r="D394" s="229" t="s">
        <v>182</v>
      </c>
      <c r="E394" s="255" t="s">
        <v>19</v>
      </c>
      <c r="F394" s="256" t="s">
        <v>189</v>
      </c>
      <c r="G394" s="254"/>
      <c r="H394" s="257">
        <v>586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182</v>
      </c>
      <c r="AU394" s="263" t="s">
        <v>81</v>
      </c>
      <c r="AV394" s="14" t="s">
        <v>151</v>
      </c>
      <c r="AW394" s="14" t="s">
        <v>35</v>
      </c>
      <c r="AX394" s="14" t="s">
        <v>81</v>
      </c>
      <c r="AY394" s="263" t="s">
        <v>152</v>
      </c>
    </row>
    <row r="395" s="1" customFormat="1" ht="36" customHeight="1">
      <c r="B395" s="38"/>
      <c r="C395" s="211" t="s">
        <v>616</v>
      </c>
      <c r="D395" s="211" t="s">
        <v>155</v>
      </c>
      <c r="E395" s="212" t="s">
        <v>968</v>
      </c>
      <c r="F395" s="213" t="s">
        <v>969</v>
      </c>
      <c r="G395" s="214" t="s">
        <v>236</v>
      </c>
      <c r="H395" s="215">
        <v>143.30799999999999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0.61404000000000003</v>
      </c>
      <c r="R395" s="227">
        <f>Q395*H395</f>
        <v>87.996844319999994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81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970</v>
      </c>
    </row>
    <row r="396" s="1" customFormat="1">
      <c r="B396" s="38"/>
      <c r="C396" s="39"/>
      <c r="D396" s="229" t="s">
        <v>180</v>
      </c>
      <c r="E396" s="39"/>
      <c r="F396" s="230" t="s">
        <v>971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81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972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81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973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974</v>
      </c>
      <c r="G399" s="243"/>
      <c r="H399" s="246">
        <v>4.8399999999999999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975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81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976</v>
      </c>
      <c r="G401" s="243"/>
      <c r="H401" s="246">
        <v>138.46799999999999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81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4" customFormat="1">
      <c r="B402" s="253"/>
      <c r="C402" s="254"/>
      <c r="D402" s="229" t="s">
        <v>182</v>
      </c>
      <c r="E402" s="255" t="s">
        <v>19</v>
      </c>
      <c r="F402" s="256" t="s">
        <v>189</v>
      </c>
      <c r="G402" s="254"/>
      <c r="H402" s="257">
        <v>143.30799999999999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182</v>
      </c>
      <c r="AU402" s="263" t="s">
        <v>81</v>
      </c>
      <c r="AV402" s="14" t="s">
        <v>151</v>
      </c>
      <c r="AW402" s="14" t="s">
        <v>35</v>
      </c>
      <c r="AX402" s="14" t="s">
        <v>81</v>
      </c>
      <c r="AY402" s="263" t="s">
        <v>152</v>
      </c>
    </row>
    <row r="403" s="1" customFormat="1" ht="72" customHeight="1">
      <c r="B403" s="38"/>
      <c r="C403" s="211" t="s">
        <v>622</v>
      </c>
      <c r="D403" s="211" t="s">
        <v>155</v>
      </c>
      <c r="E403" s="212" t="s">
        <v>977</v>
      </c>
      <c r="F403" s="213" t="s">
        <v>978</v>
      </c>
      <c r="G403" s="214" t="s">
        <v>236</v>
      </c>
      <c r="H403" s="215">
        <v>3.6099999999999999</v>
      </c>
      <c r="I403" s="216"/>
      <c r="J403" s="217">
        <f>ROUND(I403*H403,2)</f>
        <v>0</v>
      </c>
      <c r="K403" s="213" t="s">
        <v>178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0.085650000000000004</v>
      </c>
      <c r="R403" s="227">
        <f>Q403*H403</f>
        <v>0.30919649999999999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81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979</v>
      </c>
    </row>
    <row r="404" s="1" customFormat="1">
      <c r="B404" s="38"/>
      <c r="C404" s="39"/>
      <c r="D404" s="229" t="s">
        <v>180</v>
      </c>
      <c r="E404" s="39"/>
      <c r="F404" s="230" t="s">
        <v>980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81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981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81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982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81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983</v>
      </c>
      <c r="G407" s="243"/>
      <c r="H407" s="246">
        <v>3.6099999999999999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81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72" customHeight="1">
      <c r="B408" s="38"/>
      <c r="C408" s="211" t="s">
        <v>628</v>
      </c>
      <c r="D408" s="211" t="s">
        <v>155</v>
      </c>
      <c r="E408" s="212" t="s">
        <v>984</v>
      </c>
      <c r="F408" s="213" t="s">
        <v>985</v>
      </c>
      <c r="G408" s="214" t="s">
        <v>236</v>
      </c>
      <c r="H408" s="215">
        <v>713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0.085650000000000004</v>
      </c>
      <c r="R408" s="227">
        <f>Q408*H408</f>
        <v>61.068450000000006</v>
      </c>
      <c r="S408" s="227">
        <v>0</v>
      </c>
      <c r="T408" s="228">
        <f>S408*H408</f>
        <v>0</v>
      </c>
      <c r="AR408" s="223" t="s">
        <v>151</v>
      </c>
      <c r="AT408" s="223" t="s">
        <v>155</v>
      </c>
      <c r="AU408" s="223" t="s">
        <v>81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986</v>
      </c>
    </row>
    <row r="409" s="1" customFormat="1">
      <c r="B409" s="38"/>
      <c r="C409" s="39"/>
      <c r="D409" s="229" t="s">
        <v>180</v>
      </c>
      <c r="E409" s="39"/>
      <c r="F409" s="230" t="s">
        <v>980</v>
      </c>
      <c r="G409" s="39"/>
      <c r="H409" s="39"/>
      <c r="I409" s="135"/>
      <c r="J409" s="39"/>
      <c r="K409" s="39"/>
      <c r="L409" s="43"/>
      <c r="M409" s="231"/>
      <c r="N409" s="83"/>
      <c r="O409" s="83"/>
      <c r="P409" s="83"/>
      <c r="Q409" s="83"/>
      <c r="R409" s="83"/>
      <c r="S409" s="83"/>
      <c r="T409" s="84"/>
      <c r="AT409" s="17" t="s">
        <v>180</v>
      </c>
      <c r="AU409" s="17" t="s">
        <v>81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987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81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988</v>
      </c>
      <c r="G411" s="243"/>
      <c r="H411" s="246">
        <v>95.5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989</v>
      </c>
      <c r="G412" s="243"/>
      <c r="H412" s="246">
        <v>6.5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81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990</v>
      </c>
      <c r="G413" s="243"/>
      <c r="H413" s="246">
        <v>66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991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81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992</v>
      </c>
      <c r="G415" s="243"/>
      <c r="H415" s="246">
        <v>100.3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81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993</v>
      </c>
      <c r="G416" s="243"/>
      <c r="H416" s="246">
        <v>49.700000000000003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2" customFormat="1">
      <c r="B417" s="232"/>
      <c r="C417" s="233"/>
      <c r="D417" s="229" t="s">
        <v>182</v>
      </c>
      <c r="E417" s="234" t="s">
        <v>19</v>
      </c>
      <c r="F417" s="235" t="s">
        <v>994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182</v>
      </c>
      <c r="AU417" s="241" t="s">
        <v>81</v>
      </c>
      <c r="AV417" s="12" t="s">
        <v>81</v>
      </c>
      <c r="AW417" s="12" t="s">
        <v>35</v>
      </c>
      <c r="AX417" s="12" t="s">
        <v>73</v>
      </c>
      <c r="AY417" s="241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995</v>
      </c>
      <c r="G418" s="243"/>
      <c r="H418" s="246">
        <v>378.80000000000001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81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996</v>
      </c>
      <c r="G419" s="243"/>
      <c r="H419" s="246">
        <v>16.199999999999999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81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4" customFormat="1">
      <c r="B420" s="253"/>
      <c r="C420" s="254"/>
      <c r="D420" s="229" t="s">
        <v>182</v>
      </c>
      <c r="E420" s="255" t="s">
        <v>19</v>
      </c>
      <c r="F420" s="256" t="s">
        <v>189</v>
      </c>
      <c r="G420" s="254"/>
      <c r="H420" s="257">
        <v>713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182</v>
      </c>
      <c r="AU420" s="263" t="s">
        <v>81</v>
      </c>
      <c r="AV420" s="14" t="s">
        <v>151</v>
      </c>
      <c r="AW420" s="14" t="s">
        <v>35</v>
      </c>
      <c r="AX420" s="14" t="s">
        <v>81</v>
      </c>
      <c r="AY420" s="263" t="s">
        <v>152</v>
      </c>
    </row>
    <row r="421" s="1" customFormat="1" ht="16.5" customHeight="1">
      <c r="B421" s="38"/>
      <c r="C421" s="264" t="s">
        <v>632</v>
      </c>
      <c r="D421" s="264" t="s">
        <v>325</v>
      </c>
      <c r="E421" s="265" t="s">
        <v>997</v>
      </c>
      <c r="F421" s="266" t="s">
        <v>998</v>
      </c>
      <c r="G421" s="267" t="s">
        <v>236</v>
      </c>
      <c r="H421" s="268">
        <v>586.09199999999998</v>
      </c>
      <c r="I421" s="269"/>
      <c r="J421" s="270">
        <f>ROUND(I421*H421,2)</f>
        <v>0</v>
      </c>
      <c r="K421" s="266" t="s">
        <v>178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0.17599999999999999</v>
      </c>
      <c r="R421" s="227">
        <f>Q421*H421</f>
        <v>103.15219199999999</v>
      </c>
      <c r="S421" s="227">
        <v>0</v>
      </c>
      <c r="T421" s="228">
        <f>S421*H421</f>
        <v>0</v>
      </c>
      <c r="AR421" s="223" t="s">
        <v>233</v>
      </c>
      <c r="AT421" s="223" t="s">
        <v>325</v>
      </c>
      <c r="AU421" s="223" t="s">
        <v>81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151</v>
      </c>
      <c r="BM421" s="223" t="s">
        <v>999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1000</v>
      </c>
      <c r="G422" s="243"/>
      <c r="H422" s="246">
        <v>97.409999999999997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1001</v>
      </c>
      <c r="G423" s="243"/>
      <c r="H423" s="246">
        <v>102.306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81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1002</v>
      </c>
      <c r="G424" s="243"/>
      <c r="H424" s="246">
        <v>386.37599999999998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81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4" customFormat="1">
      <c r="B425" s="253"/>
      <c r="C425" s="254"/>
      <c r="D425" s="229" t="s">
        <v>182</v>
      </c>
      <c r="E425" s="255" t="s">
        <v>19</v>
      </c>
      <c r="F425" s="256" t="s">
        <v>189</v>
      </c>
      <c r="G425" s="254"/>
      <c r="H425" s="257">
        <v>586.09199999999998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182</v>
      </c>
      <c r="AU425" s="263" t="s">
        <v>81</v>
      </c>
      <c r="AV425" s="14" t="s">
        <v>151</v>
      </c>
      <c r="AW425" s="14" t="s">
        <v>35</v>
      </c>
      <c r="AX425" s="14" t="s">
        <v>81</v>
      </c>
      <c r="AY425" s="263" t="s">
        <v>152</v>
      </c>
    </row>
    <row r="426" s="1" customFormat="1" ht="16.5" customHeight="1">
      <c r="B426" s="38"/>
      <c r="C426" s="264" t="s">
        <v>641</v>
      </c>
      <c r="D426" s="264" t="s">
        <v>325</v>
      </c>
      <c r="E426" s="265" t="s">
        <v>1003</v>
      </c>
      <c r="F426" s="266" t="s">
        <v>1004</v>
      </c>
      <c r="G426" s="267" t="s">
        <v>236</v>
      </c>
      <c r="H426" s="268">
        <v>66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11.616</v>
      </c>
      <c r="S426" s="227">
        <v>0</v>
      </c>
      <c r="T426" s="228">
        <f>S426*H426</f>
        <v>0</v>
      </c>
      <c r="AR426" s="223" t="s">
        <v>233</v>
      </c>
      <c r="AT426" s="223" t="s">
        <v>325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1005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1006</v>
      </c>
      <c r="G427" s="243"/>
      <c r="H427" s="246">
        <v>66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81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64" t="s">
        <v>645</v>
      </c>
      <c r="D428" s="264" t="s">
        <v>325</v>
      </c>
      <c r="E428" s="265" t="s">
        <v>1007</v>
      </c>
      <c r="F428" s="266" t="s">
        <v>1008</v>
      </c>
      <c r="G428" s="267" t="s">
        <v>236</v>
      </c>
      <c r="H428" s="268">
        <v>3.6819999999999999</v>
      </c>
      <c r="I428" s="269"/>
      <c r="J428" s="270">
        <f>ROUND(I428*H428,2)</f>
        <v>0</v>
      </c>
      <c r="K428" s="266" t="s">
        <v>178</v>
      </c>
      <c r="L428" s="271"/>
      <c r="M428" s="272" t="s">
        <v>19</v>
      </c>
      <c r="N428" s="273" t="s">
        <v>44</v>
      </c>
      <c r="O428" s="83"/>
      <c r="P428" s="227">
        <f>O428*H428</f>
        <v>0</v>
      </c>
      <c r="Q428" s="227">
        <v>0.17599999999999999</v>
      </c>
      <c r="R428" s="227">
        <f>Q428*H428</f>
        <v>0.64803199999999994</v>
      </c>
      <c r="S428" s="227">
        <v>0</v>
      </c>
      <c r="T428" s="228">
        <f>S428*H428</f>
        <v>0</v>
      </c>
      <c r="AR428" s="223" t="s">
        <v>233</v>
      </c>
      <c r="AT428" s="223" t="s">
        <v>325</v>
      </c>
      <c r="AU428" s="223" t="s">
        <v>81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1009</v>
      </c>
    </row>
    <row r="429" s="12" customFormat="1">
      <c r="B429" s="232"/>
      <c r="C429" s="233"/>
      <c r="D429" s="229" t="s">
        <v>182</v>
      </c>
      <c r="E429" s="234" t="s">
        <v>19</v>
      </c>
      <c r="F429" s="235" t="s">
        <v>1010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182</v>
      </c>
      <c r="AU429" s="241" t="s">
        <v>81</v>
      </c>
      <c r="AV429" s="12" t="s">
        <v>81</v>
      </c>
      <c r="AW429" s="12" t="s">
        <v>35</v>
      </c>
      <c r="AX429" s="12" t="s">
        <v>73</v>
      </c>
      <c r="AY429" s="241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1011</v>
      </c>
      <c r="G430" s="243"/>
      <c r="H430" s="246">
        <v>3.6819999999999999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81</v>
      </c>
      <c r="AY430" s="252" t="s">
        <v>152</v>
      </c>
    </row>
    <row r="431" s="1" customFormat="1" ht="24" customHeight="1">
      <c r="B431" s="38"/>
      <c r="C431" s="264" t="s">
        <v>651</v>
      </c>
      <c r="D431" s="264" t="s">
        <v>325</v>
      </c>
      <c r="E431" s="265" t="s">
        <v>1012</v>
      </c>
      <c r="F431" s="266" t="s">
        <v>1013</v>
      </c>
      <c r="G431" s="267" t="s">
        <v>236</v>
      </c>
      <c r="H431" s="268">
        <v>73.524000000000001</v>
      </c>
      <c r="I431" s="269"/>
      <c r="J431" s="270">
        <f>ROUND(I431*H431,2)</f>
        <v>0</v>
      </c>
      <c r="K431" s="266" t="s">
        <v>178</v>
      </c>
      <c r="L431" s="271"/>
      <c r="M431" s="272" t="s">
        <v>19</v>
      </c>
      <c r="N431" s="273" t="s">
        <v>44</v>
      </c>
      <c r="O431" s="83"/>
      <c r="P431" s="227">
        <f>O431*H431</f>
        <v>0</v>
      </c>
      <c r="Q431" s="227">
        <v>0.13100000000000001</v>
      </c>
      <c r="R431" s="227">
        <f>Q431*H431</f>
        <v>9.6316439999999996</v>
      </c>
      <c r="S431" s="227">
        <v>0</v>
      </c>
      <c r="T431" s="228">
        <f>S431*H431</f>
        <v>0</v>
      </c>
      <c r="AR431" s="223" t="s">
        <v>233</v>
      </c>
      <c r="AT431" s="223" t="s">
        <v>325</v>
      </c>
      <c r="AU431" s="223" t="s">
        <v>81</v>
      </c>
      <c r="AY431" s="17" t="s">
        <v>152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81</v>
      </c>
      <c r="BK431" s="224">
        <f>ROUND(I431*H431,2)</f>
        <v>0</v>
      </c>
      <c r="BL431" s="17" t="s">
        <v>151</v>
      </c>
      <c r="BM431" s="223" t="s">
        <v>1014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1015</v>
      </c>
      <c r="G432" s="243"/>
      <c r="H432" s="246">
        <v>6.6299999999999999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1016</v>
      </c>
      <c r="G433" s="243"/>
      <c r="H433" s="246">
        <v>50.694000000000003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81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1017</v>
      </c>
      <c r="G434" s="243"/>
      <c r="H434" s="246">
        <v>16.199999999999999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81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4" customFormat="1">
      <c r="B435" s="253"/>
      <c r="C435" s="254"/>
      <c r="D435" s="229" t="s">
        <v>182</v>
      </c>
      <c r="E435" s="255" t="s">
        <v>19</v>
      </c>
      <c r="F435" s="256" t="s">
        <v>189</v>
      </c>
      <c r="G435" s="254"/>
      <c r="H435" s="257">
        <v>73.524000000000001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182</v>
      </c>
      <c r="AU435" s="263" t="s">
        <v>81</v>
      </c>
      <c r="AV435" s="14" t="s">
        <v>151</v>
      </c>
      <c r="AW435" s="14" t="s">
        <v>35</v>
      </c>
      <c r="AX435" s="14" t="s">
        <v>81</v>
      </c>
      <c r="AY435" s="263" t="s">
        <v>152</v>
      </c>
    </row>
    <row r="436" s="1" customFormat="1" ht="36" customHeight="1">
      <c r="B436" s="38"/>
      <c r="C436" s="211" t="s">
        <v>655</v>
      </c>
      <c r="D436" s="211" t="s">
        <v>155</v>
      </c>
      <c r="E436" s="212" t="s">
        <v>1018</v>
      </c>
      <c r="F436" s="213" t="s">
        <v>1019</v>
      </c>
      <c r="G436" s="214" t="s">
        <v>236</v>
      </c>
      <c r="H436" s="215">
        <v>37.979999999999997</v>
      </c>
      <c r="I436" s="216"/>
      <c r="J436" s="217">
        <f>ROUND(I436*H436,2)</f>
        <v>0</v>
      </c>
      <c r="K436" s="213" t="s">
        <v>178</v>
      </c>
      <c r="L436" s="43"/>
      <c r="M436" s="225" t="s">
        <v>19</v>
      </c>
      <c r="N436" s="226" t="s">
        <v>44</v>
      </c>
      <c r="O436" s="83"/>
      <c r="P436" s="227">
        <f>O436*H436</f>
        <v>0</v>
      </c>
      <c r="Q436" s="227">
        <v>0.52320999999999995</v>
      </c>
      <c r="R436" s="227">
        <f>Q436*H436</f>
        <v>19.871515799999997</v>
      </c>
      <c r="S436" s="227">
        <v>0</v>
      </c>
      <c r="T436" s="228">
        <f>S436*H436</f>
        <v>0</v>
      </c>
      <c r="AR436" s="223" t="s">
        <v>151</v>
      </c>
      <c r="AT436" s="223" t="s">
        <v>155</v>
      </c>
      <c r="AU436" s="223" t="s">
        <v>81</v>
      </c>
      <c r="AY436" s="17" t="s">
        <v>152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151</v>
      </c>
      <c r="BM436" s="223" t="s">
        <v>1020</v>
      </c>
    </row>
    <row r="437" s="1" customFormat="1">
      <c r="B437" s="38"/>
      <c r="C437" s="39"/>
      <c r="D437" s="229" t="s">
        <v>180</v>
      </c>
      <c r="E437" s="39"/>
      <c r="F437" s="230" t="s">
        <v>1021</v>
      </c>
      <c r="G437" s="39"/>
      <c r="H437" s="39"/>
      <c r="I437" s="135"/>
      <c r="J437" s="39"/>
      <c r="K437" s="39"/>
      <c r="L437" s="43"/>
      <c r="M437" s="231"/>
      <c r="N437" s="83"/>
      <c r="O437" s="83"/>
      <c r="P437" s="83"/>
      <c r="Q437" s="83"/>
      <c r="R437" s="83"/>
      <c r="S437" s="83"/>
      <c r="T437" s="84"/>
      <c r="AT437" s="17" t="s">
        <v>180</v>
      </c>
      <c r="AU437" s="17" t="s">
        <v>81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1022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1023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81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1025</v>
      </c>
      <c r="G441" s="243"/>
      <c r="H441" s="246">
        <v>36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81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1026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2" customFormat="1">
      <c r="B443" s="232"/>
      <c r="C443" s="233"/>
      <c r="D443" s="229" t="s">
        <v>182</v>
      </c>
      <c r="E443" s="234" t="s">
        <v>19</v>
      </c>
      <c r="F443" s="235" t="s">
        <v>1023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182</v>
      </c>
      <c r="AU443" s="241" t="s">
        <v>81</v>
      </c>
      <c r="AV443" s="12" t="s">
        <v>81</v>
      </c>
      <c r="AW443" s="12" t="s">
        <v>35</v>
      </c>
      <c r="AX443" s="12" t="s">
        <v>73</v>
      </c>
      <c r="AY443" s="241" t="s">
        <v>152</v>
      </c>
    </row>
    <row r="444" s="12" customFormat="1">
      <c r="B444" s="232"/>
      <c r="C444" s="233"/>
      <c r="D444" s="229" t="s">
        <v>182</v>
      </c>
      <c r="E444" s="234" t="s">
        <v>19</v>
      </c>
      <c r="F444" s="235" t="s">
        <v>1024</v>
      </c>
      <c r="G444" s="233"/>
      <c r="H444" s="234" t="s">
        <v>19</v>
      </c>
      <c r="I444" s="236"/>
      <c r="J444" s="233"/>
      <c r="K444" s="233"/>
      <c r="L444" s="237"/>
      <c r="M444" s="238"/>
      <c r="N444" s="239"/>
      <c r="O444" s="239"/>
      <c r="P444" s="239"/>
      <c r="Q444" s="239"/>
      <c r="R444" s="239"/>
      <c r="S444" s="239"/>
      <c r="T444" s="240"/>
      <c r="AT444" s="241" t="s">
        <v>182</v>
      </c>
      <c r="AU444" s="241" t="s">
        <v>81</v>
      </c>
      <c r="AV444" s="12" t="s">
        <v>81</v>
      </c>
      <c r="AW444" s="12" t="s">
        <v>35</v>
      </c>
      <c r="AX444" s="12" t="s">
        <v>73</v>
      </c>
      <c r="AY444" s="241" t="s">
        <v>152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1027</v>
      </c>
      <c r="G445" s="243"/>
      <c r="H445" s="246">
        <v>1.98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81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4" customFormat="1">
      <c r="B446" s="253"/>
      <c r="C446" s="254"/>
      <c r="D446" s="229" t="s">
        <v>182</v>
      </c>
      <c r="E446" s="255" t="s">
        <v>19</v>
      </c>
      <c r="F446" s="256" t="s">
        <v>189</v>
      </c>
      <c r="G446" s="254"/>
      <c r="H446" s="257">
        <v>37.979999999999997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182</v>
      </c>
      <c r="AU446" s="263" t="s">
        <v>81</v>
      </c>
      <c r="AV446" s="14" t="s">
        <v>151</v>
      </c>
      <c r="AW446" s="14" t="s">
        <v>35</v>
      </c>
      <c r="AX446" s="14" t="s">
        <v>81</v>
      </c>
      <c r="AY446" s="263" t="s">
        <v>152</v>
      </c>
    </row>
    <row r="447" s="1" customFormat="1" ht="36" customHeight="1">
      <c r="B447" s="38"/>
      <c r="C447" s="211" t="s">
        <v>661</v>
      </c>
      <c r="D447" s="211" t="s">
        <v>155</v>
      </c>
      <c r="E447" s="212" t="s">
        <v>1028</v>
      </c>
      <c r="F447" s="213" t="s">
        <v>1029</v>
      </c>
      <c r="G447" s="214" t="s">
        <v>236</v>
      </c>
      <c r="H447" s="215">
        <v>21.149999999999999</v>
      </c>
      <c r="I447" s="216"/>
      <c r="J447" s="217">
        <f>ROUND(I447*H447,2)</f>
        <v>0</v>
      </c>
      <c r="K447" s="213" t="s">
        <v>178</v>
      </c>
      <c r="L447" s="43"/>
      <c r="M447" s="225" t="s">
        <v>19</v>
      </c>
      <c r="N447" s="226" t="s">
        <v>44</v>
      </c>
      <c r="O447" s="83"/>
      <c r="P447" s="227">
        <f>O447*H447</f>
        <v>0</v>
      </c>
      <c r="Q447" s="227">
        <v>0.37974999999999998</v>
      </c>
      <c r="R447" s="227">
        <f>Q447*H447</f>
        <v>8.0317124999999994</v>
      </c>
      <c r="S447" s="227">
        <v>0</v>
      </c>
      <c r="T447" s="228">
        <f>S447*H447</f>
        <v>0</v>
      </c>
      <c r="AR447" s="223" t="s">
        <v>151</v>
      </c>
      <c r="AT447" s="223" t="s">
        <v>155</v>
      </c>
      <c r="AU447" s="223" t="s">
        <v>81</v>
      </c>
      <c r="AY447" s="17" t="s">
        <v>152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151</v>
      </c>
      <c r="BM447" s="223" t="s">
        <v>1030</v>
      </c>
    </row>
    <row r="448" s="1" customFormat="1">
      <c r="B448" s="38"/>
      <c r="C448" s="39"/>
      <c r="D448" s="229" t="s">
        <v>180</v>
      </c>
      <c r="E448" s="39"/>
      <c r="F448" s="230" t="s">
        <v>1021</v>
      </c>
      <c r="G448" s="39"/>
      <c r="H448" s="39"/>
      <c r="I448" s="135"/>
      <c r="J448" s="39"/>
      <c r="K448" s="39"/>
      <c r="L448" s="43"/>
      <c r="M448" s="231"/>
      <c r="N448" s="83"/>
      <c r="O448" s="83"/>
      <c r="P448" s="83"/>
      <c r="Q448" s="83"/>
      <c r="R448" s="83"/>
      <c r="S448" s="83"/>
      <c r="T448" s="84"/>
      <c r="AT448" s="17" t="s">
        <v>180</v>
      </c>
      <c r="AU448" s="17" t="s">
        <v>81</v>
      </c>
    </row>
    <row r="449" s="12" customFormat="1">
      <c r="B449" s="232"/>
      <c r="C449" s="233"/>
      <c r="D449" s="229" t="s">
        <v>182</v>
      </c>
      <c r="E449" s="234" t="s">
        <v>19</v>
      </c>
      <c r="F449" s="235" t="s">
        <v>1031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182</v>
      </c>
      <c r="AU449" s="241" t="s">
        <v>81</v>
      </c>
      <c r="AV449" s="12" t="s">
        <v>81</v>
      </c>
      <c r="AW449" s="12" t="s">
        <v>35</v>
      </c>
      <c r="AX449" s="12" t="s">
        <v>73</v>
      </c>
      <c r="AY449" s="241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1023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81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1032</v>
      </c>
      <c r="G451" s="243"/>
      <c r="H451" s="246">
        <v>21.149999999999999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81</v>
      </c>
      <c r="AV451" s="13" t="s">
        <v>83</v>
      </c>
      <c r="AW451" s="13" t="s">
        <v>35</v>
      </c>
      <c r="AX451" s="13" t="s">
        <v>81</v>
      </c>
      <c r="AY451" s="252" t="s">
        <v>152</v>
      </c>
    </row>
    <row r="452" s="1" customFormat="1" ht="36" customHeight="1">
      <c r="B452" s="38"/>
      <c r="C452" s="211" t="s">
        <v>1033</v>
      </c>
      <c r="D452" s="211" t="s">
        <v>155</v>
      </c>
      <c r="E452" s="212" t="s">
        <v>1034</v>
      </c>
      <c r="F452" s="213" t="s">
        <v>1035</v>
      </c>
      <c r="G452" s="214" t="s">
        <v>236</v>
      </c>
      <c r="H452" s="215">
        <v>4.4000000000000004</v>
      </c>
      <c r="I452" s="216"/>
      <c r="J452" s="217">
        <f>ROUND(I452*H452,2)</f>
        <v>0</v>
      </c>
      <c r="K452" s="213" t="s">
        <v>178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0.15140000000000001</v>
      </c>
      <c r="R452" s="227">
        <f>Q452*H452</f>
        <v>0.66616000000000009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81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1036</v>
      </c>
    </row>
    <row r="453" s="1" customFormat="1">
      <c r="B453" s="38"/>
      <c r="C453" s="39"/>
      <c r="D453" s="229" t="s">
        <v>180</v>
      </c>
      <c r="E453" s="39"/>
      <c r="F453" s="230" t="s">
        <v>1037</v>
      </c>
      <c r="G453" s="39"/>
      <c r="H453" s="39"/>
      <c r="I453" s="135"/>
      <c r="J453" s="39"/>
      <c r="K453" s="39"/>
      <c r="L453" s="43"/>
      <c r="M453" s="231"/>
      <c r="N453" s="83"/>
      <c r="O453" s="83"/>
      <c r="P453" s="83"/>
      <c r="Q453" s="83"/>
      <c r="R453" s="83"/>
      <c r="S453" s="83"/>
      <c r="T453" s="84"/>
      <c r="AT453" s="17" t="s">
        <v>180</v>
      </c>
      <c r="AU453" s="17" t="s">
        <v>81</v>
      </c>
    </row>
    <row r="454" s="11" customFormat="1" ht="25.92" customHeight="1">
      <c r="B454" s="195"/>
      <c r="C454" s="196"/>
      <c r="D454" s="197" t="s">
        <v>72</v>
      </c>
      <c r="E454" s="198" t="s">
        <v>233</v>
      </c>
      <c r="F454" s="198" t="s">
        <v>480</v>
      </c>
      <c r="G454" s="196"/>
      <c r="H454" s="196"/>
      <c r="I454" s="199"/>
      <c r="J454" s="200">
        <f>BK454</f>
        <v>0</v>
      </c>
      <c r="K454" s="196"/>
      <c r="L454" s="201"/>
      <c r="M454" s="202"/>
      <c r="N454" s="203"/>
      <c r="O454" s="203"/>
      <c r="P454" s="204">
        <f>SUM(P455:P474)</f>
        <v>0</v>
      </c>
      <c r="Q454" s="203"/>
      <c r="R454" s="204">
        <f>SUM(R455:R474)</f>
        <v>12.050459999999999</v>
      </c>
      <c r="S454" s="203"/>
      <c r="T454" s="205">
        <f>SUM(T455:T474)</f>
        <v>4.5</v>
      </c>
      <c r="AR454" s="206" t="s">
        <v>81</v>
      </c>
      <c r="AT454" s="207" t="s">
        <v>72</v>
      </c>
      <c r="AU454" s="207" t="s">
        <v>73</v>
      </c>
      <c r="AY454" s="206" t="s">
        <v>152</v>
      </c>
      <c r="BK454" s="208">
        <f>SUM(BK455:BK474)</f>
        <v>0</v>
      </c>
    </row>
    <row r="455" s="1" customFormat="1" ht="36" customHeight="1">
      <c r="B455" s="38"/>
      <c r="C455" s="211" t="s">
        <v>1038</v>
      </c>
      <c r="D455" s="211" t="s">
        <v>155</v>
      </c>
      <c r="E455" s="212" t="s">
        <v>482</v>
      </c>
      <c r="F455" s="213" t="s">
        <v>1039</v>
      </c>
      <c r="G455" s="214" t="s">
        <v>254</v>
      </c>
      <c r="H455" s="215">
        <v>36</v>
      </c>
      <c r="I455" s="216"/>
      <c r="J455" s="217">
        <f>ROUND(I455*H455,2)</f>
        <v>0</v>
      </c>
      <c r="K455" s="213" t="s">
        <v>178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1.0000000000000001E-05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81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1040</v>
      </c>
    </row>
    <row r="456" s="1" customFormat="1">
      <c r="B456" s="38"/>
      <c r="C456" s="39"/>
      <c r="D456" s="229" t="s">
        <v>180</v>
      </c>
      <c r="E456" s="39"/>
      <c r="F456" s="230" t="s">
        <v>485</v>
      </c>
      <c r="G456" s="39"/>
      <c r="H456" s="39"/>
      <c r="I456" s="135"/>
      <c r="J456" s="39"/>
      <c r="K456" s="39"/>
      <c r="L456" s="43"/>
      <c r="M456" s="231"/>
      <c r="N456" s="83"/>
      <c r="O456" s="83"/>
      <c r="P456" s="83"/>
      <c r="Q456" s="83"/>
      <c r="R456" s="83"/>
      <c r="S456" s="83"/>
      <c r="T456" s="84"/>
      <c r="AT456" s="17" t="s">
        <v>180</v>
      </c>
      <c r="AU456" s="17" t="s">
        <v>81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1041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1042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1043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81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2" customFormat="1">
      <c r="B460" s="232"/>
      <c r="C460" s="233"/>
      <c r="D460" s="229" t="s">
        <v>182</v>
      </c>
      <c r="E460" s="234" t="s">
        <v>19</v>
      </c>
      <c r="F460" s="235" t="s">
        <v>1044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182</v>
      </c>
      <c r="AU460" s="241" t="s">
        <v>81</v>
      </c>
      <c r="AV460" s="12" t="s">
        <v>81</v>
      </c>
      <c r="AW460" s="12" t="s">
        <v>35</v>
      </c>
      <c r="AX460" s="12" t="s">
        <v>73</v>
      </c>
      <c r="AY460" s="241" t="s">
        <v>152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434</v>
      </c>
      <c r="G461" s="243"/>
      <c r="H461" s="246">
        <v>36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81</v>
      </c>
      <c r="AV461" s="13" t="s">
        <v>83</v>
      </c>
      <c r="AW461" s="13" t="s">
        <v>35</v>
      </c>
      <c r="AX461" s="13" t="s">
        <v>81</v>
      </c>
      <c r="AY461" s="252" t="s">
        <v>152</v>
      </c>
    </row>
    <row r="462" s="1" customFormat="1" ht="24" customHeight="1">
      <c r="B462" s="38"/>
      <c r="C462" s="211" t="s">
        <v>1045</v>
      </c>
      <c r="D462" s="211" t="s">
        <v>155</v>
      </c>
      <c r="E462" s="212" t="s">
        <v>1046</v>
      </c>
      <c r="F462" s="213" t="s">
        <v>1047</v>
      </c>
      <c r="G462" s="214" t="s">
        <v>267</v>
      </c>
      <c r="H462" s="215">
        <v>10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0.78420999999999996</v>
      </c>
      <c r="R462" s="227">
        <f>Q462*H462</f>
        <v>7.8420999999999994</v>
      </c>
      <c r="S462" s="227">
        <v>0.45000000000000001</v>
      </c>
      <c r="T462" s="228">
        <f>S462*H462</f>
        <v>4.5</v>
      </c>
      <c r="AR462" s="223" t="s">
        <v>151</v>
      </c>
      <c r="AT462" s="223" t="s">
        <v>155</v>
      </c>
      <c r="AU462" s="223" t="s">
        <v>81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1048</v>
      </c>
    </row>
    <row r="463" s="1" customFormat="1">
      <c r="B463" s="38"/>
      <c r="C463" s="39"/>
      <c r="D463" s="229" t="s">
        <v>180</v>
      </c>
      <c r="E463" s="39"/>
      <c r="F463" s="230" t="s">
        <v>1049</v>
      </c>
      <c r="G463" s="39"/>
      <c r="H463" s="39"/>
      <c r="I463" s="135"/>
      <c r="J463" s="39"/>
      <c r="K463" s="39"/>
      <c r="L463" s="43"/>
      <c r="M463" s="231"/>
      <c r="N463" s="83"/>
      <c r="O463" s="83"/>
      <c r="P463" s="83"/>
      <c r="Q463" s="83"/>
      <c r="R463" s="83"/>
      <c r="S463" s="83"/>
      <c r="T463" s="84"/>
      <c r="AT463" s="17" t="s">
        <v>180</v>
      </c>
      <c r="AU463" s="17" t="s">
        <v>81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1050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1051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1052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2" customFormat="1">
      <c r="B468" s="232"/>
      <c r="C468" s="233"/>
      <c r="D468" s="229" t="s">
        <v>182</v>
      </c>
      <c r="E468" s="234" t="s">
        <v>19</v>
      </c>
      <c r="F468" s="235" t="s">
        <v>1054</v>
      </c>
      <c r="G468" s="233"/>
      <c r="H468" s="234" t="s">
        <v>19</v>
      </c>
      <c r="I468" s="236"/>
      <c r="J468" s="233"/>
      <c r="K468" s="233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182</v>
      </c>
      <c r="AU468" s="241" t="s">
        <v>81</v>
      </c>
      <c r="AV468" s="12" t="s">
        <v>81</v>
      </c>
      <c r="AW468" s="12" t="s">
        <v>35</v>
      </c>
      <c r="AX468" s="12" t="s">
        <v>73</v>
      </c>
      <c r="AY468" s="241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1055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81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245</v>
      </c>
      <c r="G470" s="243"/>
      <c r="H470" s="246">
        <v>10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81</v>
      </c>
      <c r="AV470" s="13" t="s">
        <v>83</v>
      </c>
      <c r="AW470" s="13" t="s">
        <v>35</v>
      </c>
      <c r="AX470" s="13" t="s">
        <v>81</v>
      </c>
      <c r="AY470" s="252" t="s">
        <v>152</v>
      </c>
    </row>
    <row r="471" s="1" customFormat="1" ht="24" customHeight="1">
      <c r="B471" s="38"/>
      <c r="C471" s="211" t="s">
        <v>1056</v>
      </c>
      <c r="D471" s="211" t="s">
        <v>155</v>
      </c>
      <c r="E471" s="212" t="s">
        <v>1057</v>
      </c>
      <c r="F471" s="213" t="s">
        <v>1058</v>
      </c>
      <c r="G471" s="214" t="s">
        <v>267</v>
      </c>
      <c r="H471" s="215">
        <v>10</v>
      </c>
      <c r="I471" s="216"/>
      <c r="J471" s="217">
        <f>ROUND(I471*H471,2)</f>
        <v>0</v>
      </c>
      <c r="K471" s="213" t="s">
        <v>178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0.42080000000000001</v>
      </c>
      <c r="R471" s="227">
        <f>Q471*H471</f>
        <v>4.2080000000000002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81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1059</v>
      </c>
    </row>
    <row r="472" s="1" customFormat="1">
      <c r="B472" s="38"/>
      <c r="C472" s="39"/>
      <c r="D472" s="229" t="s">
        <v>180</v>
      </c>
      <c r="E472" s="39"/>
      <c r="F472" s="230" t="s">
        <v>1060</v>
      </c>
      <c r="G472" s="39"/>
      <c r="H472" s="39"/>
      <c r="I472" s="135"/>
      <c r="J472" s="39"/>
      <c r="K472" s="39"/>
      <c r="L472" s="43"/>
      <c r="M472" s="231"/>
      <c r="N472" s="83"/>
      <c r="O472" s="83"/>
      <c r="P472" s="83"/>
      <c r="Q472" s="83"/>
      <c r="R472" s="83"/>
      <c r="S472" s="83"/>
      <c r="T472" s="84"/>
      <c r="AT472" s="17" t="s">
        <v>180</v>
      </c>
      <c r="AU472" s="17" t="s">
        <v>81</v>
      </c>
    </row>
    <row r="473" s="12" customFormat="1">
      <c r="B473" s="232"/>
      <c r="C473" s="233"/>
      <c r="D473" s="229" t="s">
        <v>182</v>
      </c>
      <c r="E473" s="234" t="s">
        <v>19</v>
      </c>
      <c r="F473" s="235" t="s">
        <v>1061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AT473" s="241" t="s">
        <v>182</v>
      </c>
      <c r="AU473" s="241" t="s">
        <v>81</v>
      </c>
      <c r="AV473" s="12" t="s">
        <v>81</v>
      </c>
      <c r="AW473" s="12" t="s">
        <v>35</v>
      </c>
      <c r="AX473" s="12" t="s">
        <v>73</v>
      </c>
      <c r="AY473" s="241" t="s">
        <v>152</v>
      </c>
    </row>
    <row r="474" s="13" customFormat="1">
      <c r="B474" s="242"/>
      <c r="C474" s="243"/>
      <c r="D474" s="229" t="s">
        <v>182</v>
      </c>
      <c r="E474" s="244" t="s">
        <v>19</v>
      </c>
      <c r="F474" s="245" t="s">
        <v>245</v>
      </c>
      <c r="G474" s="243"/>
      <c r="H474" s="246">
        <v>10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182</v>
      </c>
      <c r="AU474" s="252" t="s">
        <v>81</v>
      </c>
      <c r="AV474" s="13" t="s">
        <v>83</v>
      </c>
      <c r="AW474" s="13" t="s">
        <v>35</v>
      </c>
      <c r="AX474" s="13" t="s">
        <v>81</v>
      </c>
      <c r="AY474" s="252" t="s">
        <v>152</v>
      </c>
    </row>
    <row r="475" s="11" customFormat="1" ht="25.92" customHeight="1">
      <c r="B475" s="195"/>
      <c r="C475" s="196"/>
      <c r="D475" s="197" t="s">
        <v>72</v>
      </c>
      <c r="E475" s="198" t="s">
        <v>240</v>
      </c>
      <c r="F475" s="198" t="s">
        <v>497</v>
      </c>
      <c r="G475" s="196"/>
      <c r="H475" s="196"/>
      <c r="I475" s="199"/>
      <c r="J475" s="200">
        <f>BK475</f>
        <v>0</v>
      </c>
      <c r="K475" s="196"/>
      <c r="L475" s="201"/>
      <c r="M475" s="202"/>
      <c r="N475" s="203"/>
      <c r="O475" s="203"/>
      <c r="P475" s="204">
        <f>SUM(P476:P622)</f>
        <v>0</v>
      </c>
      <c r="Q475" s="203"/>
      <c r="R475" s="204">
        <f>SUM(R476:R622)</f>
        <v>294.74151999999998</v>
      </c>
      <c r="S475" s="203"/>
      <c r="T475" s="205">
        <f>SUM(T476:T622)</f>
        <v>344.08000000000004</v>
      </c>
      <c r="AR475" s="206" t="s">
        <v>81</v>
      </c>
      <c r="AT475" s="207" t="s">
        <v>72</v>
      </c>
      <c r="AU475" s="207" t="s">
        <v>73</v>
      </c>
      <c r="AY475" s="206" t="s">
        <v>152</v>
      </c>
      <c r="BK475" s="208">
        <f>SUM(BK476:BK622)</f>
        <v>0</v>
      </c>
    </row>
    <row r="476" s="1" customFormat="1" ht="16.5" customHeight="1">
      <c r="B476" s="38"/>
      <c r="C476" s="211" t="s">
        <v>1062</v>
      </c>
      <c r="D476" s="211" t="s">
        <v>155</v>
      </c>
      <c r="E476" s="212" t="s">
        <v>1063</v>
      </c>
      <c r="F476" s="213" t="s">
        <v>1064</v>
      </c>
      <c r="G476" s="214" t="s">
        <v>254</v>
      </c>
      <c r="H476" s="215">
        <v>30.5</v>
      </c>
      <c r="I476" s="216"/>
      <c r="J476" s="217">
        <f>ROUND(I476*H476,2)</f>
        <v>0</v>
      </c>
      <c r="K476" s="213" t="s">
        <v>178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0.040079999999999998</v>
      </c>
      <c r="R476" s="227">
        <f>Q476*H476</f>
        <v>1.22244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81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1065</v>
      </c>
    </row>
    <row r="477" s="1" customFormat="1">
      <c r="B477" s="38"/>
      <c r="C477" s="39"/>
      <c r="D477" s="229" t="s">
        <v>180</v>
      </c>
      <c r="E477" s="39"/>
      <c r="F477" s="230" t="s">
        <v>1066</v>
      </c>
      <c r="G477" s="39"/>
      <c r="H477" s="39"/>
      <c r="I477" s="135"/>
      <c r="J477" s="39"/>
      <c r="K477" s="39"/>
      <c r="L477" s="43"/>
      <c r="M477" s="231"/>
      <c r="N477" s="83"/>
      <c r="O477" s="83"/>
      <c r="P477" s="83"/>
      <c r="Q477" s="83"/>
      <c r="R477" s="83"/>
      <c r="S477" s="83"/>
      <c r="T477" s="84"/>
      <c r="AT477" s="17" t="s">
        <v>180</v>
      </c>
      <c r="AU477" s="17" t="s">
        <v>81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1067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1068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81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1069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81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1070</v>
      </c>
      <c r="G481" s="243"/>
      <c r="H481" s="246">
        <v>30.5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81</v>
      </c>
      <c r="AV481" s="13" t="s">
        <v>83</v>
      </c>
      <c r="AW481" s="13" t="s">
        <v>35</v>
      </c>
      <c r="AX481" s="13" t="s">
        <v>81</v>
      </c>
      <c r="AY481" s="252" t="s">
        <v>152</v>
      </c>
    </row>
    <row r="482" s="1" customFormat="1" ht="16.5" customHeight="1">
      <c r="B482" s="38"/>
      <c r="C482" s="264" t="s">
        <v>1071</v>
      </c>
      <c r="D482" s="264" t="s">
        <v>325</v>
      </c>
      <c r="E482" s="265" t="s">
        <v>1072</v>
      </c>
      <c r="F482" s="266" t="s">
        <v>1073</v>
      </c>
      <c r="G482" s="267" t="s">
        <v>1074</v>
      </c>
      <c r="H482" s="268">
        <v>680</v>
      </c>
      <c r="I482" s="269"/>
      <c r="J482" s="270">
        <f>ROUND(I482*H482,2)</f>
        <v>0</v>
      </c>
      <c r="K482" s="266" t="s">
        <v>178</v>
      </c>
      <c r="L482" s="271"/>
      <c r="M482" s="272" t="s">
        <v>19</v>
      </c>
      <c r="N482" s="273" t="s">
        <v>44</v>
      </c>
      <c r="O482" s="83"/>
      <c r="P482" s="227">
        <f>O482*H482</f>
        <v>0</v>
      </c>
      <c r="Q482" s="227">
        <v>0.050999999999999997</v>
      </c>
      <c r="R482" s="227">
        <f>Q482*H482</f>
        <v>34.68</v>
      </c>
      <c r="S482" s="227">
        <v>0</v>
      </c>
      <c r="T482" s="228">
        <f>S482*H482</f>
        <v>0</v>
      </c>
      <c r="AR482" s="223" t="s">
        <v>233</v>
      </c>
      <c r="AT482" s="223" t="s">
        <v>325</v>
      </c>
      <c r="AU482" s="223" t="s">
        <v>81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151</v>
      </c>
      <c r="BM482" s="223" t="s">
        <v>1075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1076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1077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81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2" customFormat="1">
      <c r="B485" s="232"/>
      <c r="C485" s="233"/>
      <c r="D485" s="229" t="s">
        <v>182</v>
      </c>
      <c r="E485" s="234" t="s">
        <v>19</v>
      </c>
      <c r="F485" s="235" t="s">
        <v>1078</v>
      </c>
      <c r="G485" s="233"/>
      <c r="H485" s="234" t="s">
        <v>19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182</v>
      </c>
      <c r="AU485" s="241" t="s">
        <v>81</v>
      </c>
      <c r="AV485" s="12" t="s">
        <v>81</v>
      </c>
      <c r="AW485" s="12" t="s">
        <v>35</v>
      </c>
      <c r="AX485" s="12" t="s">
        <v>73</v>
      </c>
      <c r="AY485" s="241" t="s">
        <v>152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1079</v>
      </c>
      <c r="G486" s="243"/>
      <c r="H486" s="246">
        <v>680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81</v>
      </c>
      <c r="AV486" s="13" t="s">
        <v>83</v>
      </c>
      <c r="AW486" s="13" t="s">
        <v>35</v>
      </c>
      <c r="AX486" s="13" t="s">
        <v>81</v>
      </c>
      <c r="AY486" s="252" t="s">
        <v>152</v>
      </c>
    </row>
    <row r="487" s="1" customFormat="1" ht="36" customHeight="1">
      <c r="B487" s="38"/>
      <c r="C487" s="211" t="s">
        <v>1080</v>
      </c>
      <c r="D487" s="211" t="s">
        <v>155</v>
      </c>
      <c r="E487" s="212" t="s">
        <v>1081</v>
      </c>
      <c r="F487" s="213" t="s">
        <v>1082</v>
      </c>
      <c r="G487" s="214" t="s">
        <v>254</v>
      </c>
      <c r="H487" s="215">
        <v>30.5</v>
      </c>
      <c r="I487" s="216"/>
      <c r="J487" s="217">
        <f>ROUND(I487*H487,2)</f>
        <v>0</v>
      </c>
      <c r="K487" s="213" t="s">
        <v>178</v>
      </c>
      <c r="L487" s="43"/>
      <c r="M487" s="225" t="s">
        <v>19</v>
      </c>
      <c r="N487" s="226" t="s">
        <v>44</v>
      </c>
      <c r="O487" s="83"/>
      <c r="P487" s="227">
        <f>O487*H487</f>
        <v>0</v>
      </c>
      <c r="Q487" s="227">
        <v>6.0000000000000002E-05</v>
      </c>
      <c r="R487" s="227">
        <f>Q487*H487</f>
        <v>0.00183</v>
      </c>
      <c r="S487" s="227">
        <v>0</v>
      </c>
      <c r="T487" s="228">
        <f>S487*H487</f>
        <v>0</v>
      </c>
      <c r="AR487" s="223" t="s">
        <v>285</v>
      </c>
      <c r="AT487" s="223" t="s">
        <v>155</v>
      </c>
      <c r="AU487" s="223" t="s">
        <v>81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1083</v>
      </c>
    </row>
    <row r="488" s="1" customFormat="1">
      <c r="B488" s="38"/>
      <c r="C488" s="39"/>
      <c r="D488" s="229" t="s">
        <v>180</v>
      </c>
      <c r="E488" s="39"/>
      <c r="F488" s="230" t="s">
        <v>1084</v>
      </c>
      <c r="G488" s="39"/>
      <c r="H488" s="39"/>
      <c r="I488" s="135"/>
      <c r="J488" s="39"/>
      <c r="K488" s="39"/>
      <c r="L488" s="43"/>
      <c r="M488" s="231"/>
      <c r="N488" s="83"/>
      <c r="O488" s="83"/>
      <c r="P488" s="83"/>
      <c r="Q488" s="83"/>
      <c r="R488" s="83"/>
      <c r="S488" s="83"/>
      <c r="T488" s="84"/>
      <c r="AT488" s="17" t="s">
        <v>180</v>
      </c>
      <c r="AU488" s="17" t="s">
        <v>81</v>
      </c>
    </row>
    <row r="489" s="12" customFormat="1">
      <c r="B489" s="232"/>
      <c r="C489" s="233"/>
      <c r="D489" s="229" t="s">
        <v>182</v>
      </c>
      <c r="E489" s="234" t="s">
        <v>19</v>
      </c>
      <c r="F489" s="235" t="s">
        <v>1085</v>
      </c>
      <c r="G489" s="233"/>
      <c r="H489" s="234" t="s">
        <v>19</v>
      </c>
      <c r="I489" s="236"/>
      <c r="J489" s="233"/>
      <c r="K489" s="233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182</v>
      </c>
      <c r="AU489" s="241" t="s">
        <v>81</v>
      </c>
      <c r="AV489" s="12" t="s">
        <v>81</v>
      </c>
      <c r="AW489" s="12" t="s">
        <v>35</v>
      </c>
      <c r="AX489" s="12" t="s">
        <v>73</v>
      </c>
      <c r="AY489" s="241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1086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81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1070</v>
      </c>
      <c r="G491" s="243"/>
      <c r="H491" s="246">
        <v>30.5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81</v>
      </c>
      <c r="AV491" s="13" t="s">
        <v>83</v>
      </c>
      <c r="AW491" s="13" t="s">
        <v>35</v>
      </c>
      <c r="AX491" s="13" t="s">
        <v>81</v>
      </c>
      <c r="AY491" s="252" t="s">
        <v>152</v>
      </c>
    </row>
    <row r="492" s="1" customFormat="1" ht="24" customHeight="1">
      <c r="B492" s="38"/>
      <c r="C492" s="211" t="s">
        <v>1087</v>
      </c>
      <c r="D492" s="211" t="s">
        <v>155</v>
      </c>
      <c r="E492" s="212" t="s">
        <v>1088</v>
      </c>
      <c r="F492" s="213" t="s">
        <v>1089</v>
      </c>
      <c r="G492" s="214" t="s">
        <v>267</v>
      </c>
      <c r="H492" s="215">
        <v>8</v>
      </c>
      <c r="I492" s="216"/>
      <c r="J492" s="217">
        <f>ROUND(I492*H492,2)</f>
        <v>0</v>
      </c>
      <c r="K492" s="213" t="s">
        <v>178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0.00069999999999999999</v>
      </c>
      <c r="R492" s="227">
        <f>Q492*H492</f>
        <v>0.0055999999999999999</v>
      </c>
      <c r="S492" s="227">
        <v>0</v>
      </c>
      <c r="T492" s="228">
        <f>S492*H492</f>
        <v>0</v>
      </c>
      <c r="AR492" s="223" t="s">
        <v>151</v>
      </c>
      <c r="AT492" s="223" t="s">
        <v>155</v>
      </c>
      <c r="AU492" s="223" t="s">
        <v>81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151</v>
      </c>
      <c r="BM492" s="223" t="s">
        <v>1090</v>
      </c>
    </row>
    <row r="493" s="1" customFormat="1">
      <c r="B493" s="38"/>
      <c r="C493" s="39"/>
      <c r="D493" s="229" t="s">
        <v>180</v>
      </c>
      <c r="E493" s="39"/>
      <c r="F493" s="230" t="s">
        <v>1091</v>
      </c>
      <c r="G493" s="39"/>
      <c r="H493" s="39"/>
      <c r="I493" s="135"/>
      <c r="J493" s="39"/>
      <c r="K493" s="39"/>
      <c r="L493" s="43"/>
      <c r="M493" s="231"/>
      <c r="N493" s="83"/>
      <c r="O493" s="83"/>
      <c r="P493" s="83"/>
      <c r="Q493" s="83"/>
      <c r="R493" s="83"/>
      <c r="S493" s="83"/>
      <c r="T493" s="84"/>
      <c r="AT493" s="17" t="s">
        <v>180</v>
      </c>
      <c r="AU493" s="17" t="s">
        <v>81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1092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81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1093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220</v>
      </c>
      <c r="G496" s="243"/>
      <c r="H496" s="246">
        <v>6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1094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81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83</v>
      </c>
      <c r="G498" s="243"/>
      <c r="H498" s="246">
        <v>2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81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4" customFormat="1">
      <c r="B499" s="253"/>
      <c r="C499" s="254"/>
      <c r="D499" s="229" t="s">
        <v>182</v>
      </c>
      <c r="E499" s="255" t="s">
        <v>19</v>
      </c>
      <c r="F499" s="256" t="s">
        <v>189</v>
      </c>
      <c r="G499" s="254"/>
      <c r="H499" s="257">
        <v>8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182</v>
      </c>
      <c r="AU499" s="263" t="s">
        <v>81</v>
      </c>
      <c r="AV499" s="14" t="s">
        <v>151</v>
      </c>
      <c r="AW499" s="14" t="s">
        <v>35</v>
      </c>
      <c r="AX499" s="14" t="s">
        <v>81</v>
      </c>
      <c r="AY499" s="263" t="s">
        <v>152</v>
      </c>
    </row>
    <row r="500" s="1" customFormat="1" ht="24" customHeight="1">
      <c r="B500" s="38"/>
      <c r="C500" s="211" t="s">
        <v>1095</v>
      </c>
      <c r="D500" s="211" t="s">
        <v>155</v>
      </c>
      <c r="E500" s="212" t="s">
        <v>1096</v>
      </c>
      <c r="F500" s="213" t="s">
        <v>1097</v>
      </c>
      <c r="G500" s="214" t="s">
        <v>267</v>
      </c>
      <c r="H500" s="215">
        <v>2</v>
      </c>
      <c r="I500" s="216"/>
      <c r="J500" s="217">
        <f>ROUND(I500*H500,2)</f>
        <v>0</v>
      </c>
      <c r="K500" s="213" t="s">
        <v>19</v>
      </c>
      <c r="L500" s="43"/>
      <c r="M500" s="225" t="s">
        <v>19</v>
      </c>
      <c r="N500" s="226" t="s">
        <v>44</v>
      </c>
      <c r="O500" s="83"/>
      <c r="P500" s="227">
        <f>O500*H500</f>
        <v>0</v>
      </c>
      <c r="Q500" s="227">
        <v>0.10940999999999999</v>
      </c>
      <c r="R500" s="227">
        <f>Q500*H500</f>
        <v>0.21881999999999999</v>
      </c>
      <c r="S500" s="227">
        <v>0</v>
      </c>
      <c r="T500" s="228">
        <f>S500*H500</f>
        <v>0</v>
      </c>
      <c r="AR500" s="223" t="s">
        <v>151</v>
      </c>
      <c r="AT500" s="223" t="s">
        <v>155</v>
      </c>
      <c r="AU500" s="223" t="s">
        <v>81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1098</v>
      </c>
    </row>
    <row r="501" s="1" customFormat="1">
      <c r="B501" s="38"/>
      <c r="C501" s="39"/>
      <c r="D501" s="229" t="s">
        <v>180</v>
      </c>
      <c r="E501" s="39"/>
      <c r="F501" s="230" t="s">
        <v>1099</v>
      </c>
      <c r="G501" s="39"/>
      <c r="H501" s="39"/>
      <c r="I501" s="135"/>
      <c r="J501" s="39"/>
      <c r="K501" s="39"/>
      <c r="L501" s="43"/>
      <c r="M501" s="231"/>
      <c r="N501" s="83"/>
      <c r="O501" s="83"/>
      <c r="P501" s="83"/>
      <c r="Q501" s="83"/>
      <c r="R501" s="83"/>
      <c r="S501" s="83"/>
      <c r="T501" s="84"/>
      <c r="AT501" s="17" t="s">
        <v>180</v>
      </c>
      <c r="AU501" s="17" t="s">
        <v>81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1100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1101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1102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1103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81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2" customFormat="1">
      <c r="B506" s="232"/>
      <c r="C506" s="233"/>
      <c r="D506" s="229" t="s">
        <v>182</v>
      </c>
      <c r="E506" s="234" t="s">
        <v>19</v>
      </c>
      <c r="F506" s="235" t="s">
        <v>1104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182</v>
      </c>
      <c r="AU506" s="241" t="s">
        <v>81</v>
      </c>
      <c r="AV506" s="12" t="s">
        <v>81</v>
      </c>
      <c r="AW506" s="12" t="s">
        <v>35</v>
      </c>
      <c r="AX506" s="12" t="s">
        <v>73</v>
      </c>
      <c r="AY506" s="241" t="s">
        <v>152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83</v>
      </c>
      <c r="G507" s="243"/>
      <c r="H507" s="246">
        <v>2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81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24" customHeight="1">
      <c r="B508" s="38"/>
      <c r="C508" s="211" t="s">
        <v>1105</v>
      </c>
      <c r="D508" s="211" t="s">
        <v>155</v>
      </c>
      <c r="E508" s="212" t="s">
        <v>1106</v>
      </c>
      <c r="F508" s="213" t="s">
        <v>1107</v>
      </c>
      <c r="G508" s="214" t="s">
        <v>267</v>
      </c>
      <c r="H508" s="215">
        <v>6</v>
      </c>
      <c r="I508" s="216"/>
      <c r="J508" s="217">
        <f>ROUND(I508*H508,2)</f>
        <v>0</v>
      </c>
      <c r="K508" s="213" t="s">
        <v>178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0.11241</v>
      </c>
      <c r="R508" s="227">
        <f>Q508*H508</f>
        <v>0.67445999999999995</v>
      </c>
      <c r="S508" s="227">
        <v>0</v>
      </c>
      <c r="T508" s="228">
        <f>S508*H508</f>
        <v>0</v>
      </c>
      <c r="AR508" s="223" t="s">
        <v>151</v>
      </c>
      <c r="AT508" s="223" t="s">
        <v>155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1108</v>
      </c>
    </row>
    <row r="509" s="1" customFormat="1">
      <c r="B509" s="38"/>
      <c r="C509" s="39"/>
      <c r="D509" s="229" t="s">
        <v>180</v>
      </c>
      <c r="E509" s="39"/>
      <c r="F509" s="230" t="s">
        <v>1099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81</v>
      </c>
    </row>
    <row r="510" s="1" customFormat="1" ht="16.5" customHeight="1">
      <c r="B510" s="38"/>
      <c r="C510" s="264" t="s">
        <v>1109</v>
      </c>
      <c r="D510" s="264" t="s">
        <v>325</v>
      </c>
      <c r="E510" s="265" t="s">
        <v>1110</v>
      </c>
      <c r="F510" s="266" t="s">
        <v>1111</v>
      </c>
      <c r="G510" s="267" t="s">
        <v>267</v>
      </c>
      <c r="H510" s="268">
        <v>6</v>
      </c>
      <c r="I510" s="269"/>
      <c r="J510" s="270">
        <f>ROUND(I510*H510,2)</f>
        <v>0</v>
      </c>
      <c r="K510" s="266" t="s">
        <v>178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0.0061000000000000004</v>
      </c>
      <c r="R510" s="227">
        <f>Q510*H510</f>
        <v>0.036600000000000001</v>
      </c>
      <c r="S510" s="227">
        <v>0</v>
      </c>
      <c r="T510" s="228">
        <f>S510*H510</f>
        <v>0</v>
      </c>
      <c r="AR510" s="223" t="s">
        <v>233</v>
      </c>
      <c r="AT510" s="223" t="s">
        <v>325</v>
      </c>
      <c r="AU510" s="223" t="s">
        <v>81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151</v>
      </c>
      <c r="BM510" s="223" t="s">
        <v>1112</v>
      </c>
    </row>
    <row r="511" s="1" customFormat="1" ht="16.5" customHeight="1">
      <c r="B511" s="38"/>
      <c r="C511" s="264" t="s">
        <v>1113</v>
      </c>
      <c r="D511" s="264" t="s">
        <v>325</v>
      </c>
      <c r="E511" s="265" t="s">
        <v>1114</v>
      </c>
      <c r="F511" s="266" t="s">
        <v>1115</v>
      </c>
      <c r="G511" s="267" t="s">
        <v>267</v>
      </c>
      <c r="H511" s="268">
        <v>2</v>
      </c>
      <c r="I511" s="269"/>
      <c r="J511" s="270">
        <f>ROUND(I511*H511,2)</f>
        <v>0</v>
      </c>
      <c r="K511" s="266" t="s">
        <v>178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0.0064999999999999997</v>
      </c>
      <c r="R511" s="227">
        <f>Q511*H511</f>
        <v>0.012999999999999999</v>
      </c>
      <c r="S511" s="227">
        <v>0</v>
      </c>
      <c r="T511" s="228">
        <f>S511*H511</f>
        <v>0</v>
      </c>
      <c r="AR511" s="223" t="s">
        <v>233</v>
      </c>
      <c r="AT511" s="223" t="s">
        <v>325</v>
      </c>
      <c r="AU511" s="223" t="s">
        <v>81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151</v>
      </c>
      <c r="BM511" s="223" t="s">
        <v>1116</v>
      </c>
    </row>
    <row r="512" s="12" customFormat="1">
      <c r="B512" s="232"/>
      <c r="C512" s="233"/>
      <c r="D512" s="229" t="s">
        <v>182</v>
      </c>
      <c r="E512" s="234" t="s">
        <v>19</v>
      </c>
      <c r="F512" s="235" t="s">
        <v>1117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182</v>
      </c>
      <c r="AU512" s="241" t="s">
        <v>81</v>
      </c>
      <c r="AV512" s="12" t="s">
        <v>81</v>
      </c>
      <c r="AW512" s="12" t="s">
        <v>35</v>
      </c>
      <c r="AX512" s="12" t="s">
        <v>73</v>
      </c>
      <c r="AY512" s="241" t="s">
        <v>152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83</v>
      </c>
      <c r="G513" s="243"/>
      <c r="H513" s="246">
        <v>2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81</v>
      </c>
      <c r="AV513" s="13" t="s">
        <v>83</v>
      </c>
      <c r="AW513" s="13" t="s">
        <v>35</v>
      </c>
      <c r="AX513" s="13" t="s">
        <v>81</v>
      </c>
      <c r="AY513" s="252" t="s">
        <v>152</v>
      </c>
    </row>
    <row r="514" s="1" customFormat="1" ht="24" customHeight="1">
      <c r="B514" s="38"/>
      <c r="C514" s="211" t="s">
        <v>1118</v>
      </c>
      <c r="D514" s="211" t="s">
        <v>155</v>
      </c>
      <c r="E514" s="212" t="s">
        <v>1119</v>
      </c>
      <c r="F514" s="213" t="s">
        <v>1120</v>
      </c>
      <c r="G514" s="214" t="s">
        <v>254</v>
      </c>
      <c r="H514" s="215">
        <v>22</v>
      </c>
      <c r="I514" s="216"/>
      <c r="J514" s="217">
        <f>ROUND(I514*H514,2)</f>
        <v>0</v>
      </c>
      <c r="K514" s="213" t="s">
        <v>178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0.00011</v>
      </c>
      <c r="R514" s="227">
        <f>Q514*H514</f>
        <v>0.0024200000000000003</v>
      </c>
      <c r="S514" s="227">
        <v>0</v>
      </c>
      <c r="T514" s="228">
        <f>S514*H514</f>
        <v>0</v>
      </c>
      <c r="AR514" s="223" t="s">
        <v>151</v>
      </c>
      <c r="AT514" s="223" t="s">
        <v>155</v>
      </c>
      <c r="AU514" s="223" t="s">
        <v>81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151</v>
      </c>
      <c r="BM514" s="223" t="s">
        <v>1121</v>
      </c>
    </row>
    <row r="515" s="1" customFormat="1">
      <c r="B515" s="38"/>
      <c r="C515" s="39"/>
      <c r="D515" s="229" t="s">
        <v>180</v>
      </c>
      <c r="E515" s="39"/>
      <c r="F515" s="230" t="s">
        <v>1122</v>
      </c>
      <c r="G515" s="39"/>
      <c r="H515" s="39"/>
      <c r="I515" s="135"/>
      <c r="J515" s="39"/>
      <c r="K515" s="39"/>
      <c r="L515" s="43"/>
      <c r="M515" s="231"/>
      <c r="N515" s="83"/>
      <c r="O515" s="83"/>
      <c r="P515" s="83"/>
      <c r="Q515" s="83"/>
      <c r="R515" s="83"/>
      <c r="S515" s="83"/>
      <c r="T515" s="84"/>
      <c r="AT515" s="17" t="s">
        <v>180</v>
      </c>
      <c r="AU515" s="17" t="s">
        <v>81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1123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81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2" customFormat="1">
      <c r="B517" s="232"/>
      <c r="C517" s="233"/>
      <c r="D517" s="229" t="s">
        <v>182</v>
      </c>
      <c r="E517" s="234" t="s">
        <v>19</v>
      </c>
      <c r="F517" s="235" t="s">
        <v>1124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182</v>
      </c>
      <c r="AU517" s="241" t="s">
        <v>81</v>
      </c>
      <c r="AV517" s="12" t="s">
        <v>81</v>
      </c>
      <c r="AW517" s="12" t="s">
        <v>35</v>
      </c>
      <c r="AX517" s="12" t="s">
        <v>73</v>
      </c>
      <c r="AY517" s="241" t="s">
        <v>152</v>
      </c>
    </row>
    <row r="518" s="13" customFormat="1">
      <c r="B518" s="242"/>
      <c r="C518" s="243"/>
      <c r="D518" s="229" t="s">
        <v>182</v>
      </c>
      <c r="E518" s="244" t="s">
        <v>19</v>
      </c>
      <c r="F518" s="245" t="s">
        <v>1125</v>
      </c>
      <c r="G518" s="243"/>
      <c r="H518" s="246">
        <v>22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182</v>
      </c>
      <c r="AU518" s="252" t="s">
        <v>81</v>
      </c>
      <c r="AV518" s="13" t="s">
        <v>83</v>
      </c>
      <c r="AW518" s="13" t="s">
        <v>35</v>
      </c>
      <c r="AX518" s="13" t="s">
        <v>81</v>
      </c>
      <c r="AY518" s="252" t="s">
        <v>152</v>
      </c>
    </row>
    <row r="519" s="1" customFormat="1" ht="24" customHeight="1">
      <c r="B519" s="38"/>
      <c r="C519" s="211" t="s">
        <v>1126</v>
      </c>
      <c r="D519" s="211" t="s">
        <v>155</v>
      </c>
      <c r="E519" s="212" t="s">
        <v>1127</v>
      </c>
      <c r="F519" s="213" t="s">
        <v>1128</v>
      </c>
      <c r="G519" s="214" t="s">
        <v>236</v>
      </c>
      <c r="H519" s="215">
        <v>7.5</v>
      </c>
      <c r="I519" s="216"/>
      <c r="J519" s="217">
        <f>ROUND(I519*H519,2)</f>
        <v>0</v>
      </c>
      <c r="K519" s="213" t="s">
        <v>178</v>
      </c>
      <c r="L519" s="43"/>
      <c r="M519" s="225" t="s">
        <v>19</v>
      </c>
      <c r="N519" s="226" t="s">
        <v>44</v>
      </c>
      <c r="O519" s="83"/>
      <c r="P519" s="227">
        <f>O519*H519</f>
        <v>0</v>
      </c>
      <c r="Q519" s="227">
        <v>0.00084999999999999995</v>
      </c>
      <c r="R519" s="227">
        <f>Q519*H519</f>
        <v>0.0063749999999999996</v>
      </c>
      <c r="S519" s="227">
        <v>0</v>
      </c>
      <c r="T519" s="228">
        <f>S519*H519</f>
        <v>0</v>
      </c>
      <c r="AR519" s="223" t="s">
        <v>151</v>
      </c>
      <c r="AT519" s="223" t="s">
        <v>155</v>
      </c>
      <c r="AU519" s="223" t="s">
        <v>81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151</v>
      </c>
      <c r="BM519" s="223" t="s">
        <v>1129</v>
      </c>
    </row>
    <row r="520" s="1" customFormat="1">
      <c r="B520" s="38"/>
      <c r="C520" s="39"/>
      <c r="D520" s="229" t="s">
        <v>180</v>
      </c>
      <c r="E520" s="39"/>
      <c r="F520" s="230" t="s">
        <v>1122</v>
      </c>
      <c r="G520" s="39"/>
      <c r="H520" s="39"/>
      <c r="I520" s="135"/>
      <c r="J520" s="39"/>
      <c r="K520" s="39"/>
      <c r="L520" s="43"/>
      <c r="M520" s="231"/>
      <c r="N520" s="83"/>
      <c r="O520" s="83"/>
      <c r="P520" s="83"/>
      <c r="Q520" s="83"/>
      <c r="R520" s="83"/>
      <c r="S520" s="83"/>
      <c r="T520" s="84"/>
      <c r="AT520" s="17" t="s">
        <v>180</v>
      </c>
      <c r="AU520" s="17" t="s">
        <v>81</v>
      </c>
    </row>
    <row r="521" s="12" customFormat="1">
      <c r="B521" s="232"/>
      <c r="C521" s="233"/>
      <c r="D521" s="229" t="s">
        <v>182</v>
      </c>
      <c r="E521" s="234" t="s">
        <v>19</v>
      </c>
      <c r="F521" s="235" t="s">
        <v>1130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182</v>
      </c>
      <c r="AU521" s="241" t="s">
        <v>81</v>
      </c>
      <c r="AV521" s="12" t="s">
        <v>81</v>
      </c>
      <c r="AW521" s="12" t="s">
        <v>35</v>
      </c>
      <c r="AX521" s="12" t="s">
        <v>73</v>
      </c>
      <c r="AY521" s="241" t="s">
        <v>152</v>
      </c>
    </row>
    <row r="522" s="12" customFormat="1">
      <c r="B522" s="232"/>
      <c r="C522" s="233"/>
      <c r="D522" s="229" t="s">
        <v>182</v>
      </c>
      <c r="E522" s="234" t="s">
        <v>19</v>
      </c>
      <c r="F522" s="235" t="s">
        <v>1131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182</v>
      </c>
      <c r="AU522" s="241" t="s">
        <v>81</v>
      </c>
      <c r="AV522" s="12" t="s">
        <v>81</v>
      </c>
      <c r="AW522" s="12" t="s">
        <v>35</v>
      </c>
      <c r="AX522" s="12" t="s">
        <v>73</v>
      </c>
      <c r="AY522" s="241" t="s">
        <v>152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1132</v>
      </c>
      <c r="G523" s="243"/>
      <c r="H523" s="246">
        <v>7.5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81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11" t="s">
        <v>1133</v>
      </c>
      <c r="D524" s="211" t="s">
        <v>155</v>
      </c>
      <c r="E524" s="212" t="s">
        <v>1134</v>
      </c>
      <c r="F524" s="213" t="s">
        <v>1135</v>
      </c>
      <c r="G524" s="214" t="s">
        <v>267</v>
      </c>
      <c r="H524" s="215">
        <v>12</v>
      </c>
      <c r="I524" s="216"/>
      <c r="J524" s="217">
        <f>ROUND(I524*H524,2)</f>
        <v>0</v>
      </c>
      <c r="K524" s="213" t="s">
        <v>178</v>
      </c>
      <c r="L524" s="43"/>
      <c r="M524" s="225" t="s">
        <v>19</v>
      </c>
      <c r="N524" s="226" t="s">
        <v>44</v>
      </c>
      <c r="O524" s="83"/>
      <c r="P524" s="227">
        <f>O524*H524</f>
        <v>0</v>
      </c>
      <c r="Q524" s="227">
        <v>0.00054000000000000001</v>
      </c>
      <c r="R524" s="227">
        <f>Q524*H524</f>
        <v>0.0064799999999999996</v>
      </c>
      <c r="S524" s="227">
        <v>0</v>
      </c>
      <c r="T524" s="228">
        <f>S524*H524</f>
        <v>0</v>
      </c>
      <c r="AR524" s="223" t="s">
        <v>151</v>
      </c>
      <c r="AT524" s="223" t="s">
        <v>155</v>
      </c>
      <c r="AU524" s="223" t="s">
        <v>81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151</v>
      </c>
      <c r="BM524" s="223" t="s">
        <v>1136</v>
      </c>
    </row>
    <row r="525" s="1" customFormat="1">
      <c r="B525" s="38"/>
      <c r="C525" s="39"/>
      <c r="D525" s="229" t="s">
        <v>180</v>
      </c>
      <c r="E525" s="39"/>
      <c r="F525" s="230" t="s">
        <v>1137</v>
      </c>
      <c r="G525" s="39"/>
      <c r="H525" s="39"/>
      <c r="I525" s="135"/>
      <c r="J525" s="39"/>
      <c r="K525" s="39"/>
      <c r="L525" s="43"/>
      <c r="M525" s="231"/>
      <c r="N525" s="83"/>
      <c r="O525" s="83"/>
      <c r="P525" s="83"/>
      <c r="Q525" s="83"/>
      <c r="R525" s="83"/>
      <c r="S525" s="83"/>
      <c r="T525" s="84"/>
      <c r="AT525" s="17" t="s">
        <v>180</v>
      </c>
      <c r="AU525" s="17" t="s">
        <v>81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1138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151</v>
      </c>
      <c r="G527" s="243"/>
      <c r="H527" s="246">
        <v>4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2" customFormat="1">
      <c r="B528" s="232"/>
      <c r="C528" s="233"/>
      <c r="D528" s="229" t="s">
        <v>182</v>
      </c>
      <c r="E528" s="234" t="s">
        <v>19</v>
      </c>
      <c r="F528" s="235" t="s">
        <v>1139</v>
      </c>
      <c r="G528" s="233"/>
      <c r="H528" s="234" t="s">
        <v>19</v>
      </c>
      <c r="I528" s="236"/>
      <c r="J528" s="233"/>
      <c r="K528" s="233"/>
      <c r="L528" s="237"/>
      <c r="M528" s="238"/>
      <c r="N528" s="239"/>
      <c r="O528" s="239"/>
      <c r="P528" s="239"/>
      <c r="Q528" s="239"/>
      <c r="R528" s="239"/>
      <c r="S528" s="239"/>
      <c r="T528" s="240"/>
      <c r="AT528" s="241" t="s">
        <v>182</v>
      </c>
      <c r="AU528" s="241" t="s">
        <v>81</v>
      </c>
      <c r="AV528" s="12" t="s">
        <v>81</v>
      </c>
      <c r="AW528" s="12" t="s">
        <v>35</v>
      </c>
      <c r="AX528" s="12" t="s">
        <v>73</v>
      </c>
      <c r="AY528" s="241" t="s">
        <v>152</v>
      </c>
    </row>
    <row r="529" s="13" customFormat="1">
      <c r="B529" s="242"/>
      <c r="C529" s="243"/>
      <c r="D529" s="229" t="s">
        <v>182</v>
      </c>
      <c r="E529" s="244" t="s">
        <v>19</v>
      </c>
      <c r="F529" s="245" t="s">
        <v>1140</v>
      </c>
      <c r="G529" s="243"/>
      <c r="H529" s="246">
        <v>8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182</v>
      </c>
      <c r="AU529" s="252" t="s">
        <v>81</v>
      </c>
      <c r="AV529" s="13" t="s">
        <v>83</v>
      </c>
      <c r="AW529" s="13" t="s">
        <v>35</v>
      </c>
      <c r="AX529" s="13" t="s">
        <v>73</v>
      </c>
      <c r="AY529" s="252" t="s">
        <v>152</v>
      </c>
    </row>
    <row r="530" s="14" customFormat="1">
      <c r="B530" s="253"/>
      <c r="C530" s="254"/>
      <c r="D530" s="229" t="s">
        <v>182</v>
      </c>
      <c r="E530" s="255" t="s">
        <v>19</v>
      </c>
      <c r="F530" s="256" t="s">
        <v>189</v>
      </c>
      <c r="G530" s="254"/>
      <c r="H530" s="257">
        <v>12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182</v>
      </c>
      <c r="AU530" s="263" t="s">
        <v>81</v>
      </c>
      <c r="AV530" s="14" t="s">
        <v>151</v>
      </c>
      <c r="AW530" s="14" t="s">
        <v>35</v>
      </c>
      <c r="AX530" s="14" t="s">
        <v>81</v>
      </c>
      <c r="AY530" s="263" t="s">
        <v>152</v>
      </c>
    </row>
    <row r="531" s="1" customFormat="1" ht="48" customHeight="1">
      <c r="B531" s="38"/>
      <c r="C531" s="211" t="s">
        <v>1141</v>
      </c>
      <c r="D531" s="211" t="s">
        <v>155</v>
      </c>
      <c r="E531" s="212" t="s">
        <v>1142</v>
      </c>
      <c r="F531" s="213" t="s">
        <v>1143</v>
      </c>
      <c r="G531" s="214" t="s">
        <v>254</v>
      </c>
      <c r="H531" s="215">
        <v>813.60000000000002</v>
      </c>
      <c r="I531" s="216"/>
      <c r="J531" s="217">
        <f>ROUND(I531*H531,2)</f>
        <v>0</v>
      </c>
      <c r="K531" s="213" t="s">
        <v>178</v>
      </c>
      <c r="L531" s="43"/>
      <c r="M531" s="225" t="s">
        <v>19</v>
      </c>
      <c r="N531" s="226" t="s">
        <v>44</v>
      </c>
      <c r="O531" s="83"/>
      <c r="P531" s="227">
        <f>O531*H531</f>
        <v>0</v>
      </c>
      <c r="Q531" s="227">
        <v>0.15540000000000001</v>
      </c>
      <c r="R531" s="227">
        <f>Q531*H531</f>
        <v>126.43344000000002</v>
      </c>
      <c r="S531" s="227">
        <v>0</v>
      </c>
      <c r="T531" s="228">
        <f>S531*H531</f>
        <v>0</v>
      </c>
      <c r="AR531" s="223" t="s">
        <v>151</v>
      </c>
      <c r="AT531" s="223" t="s">
        <v>155</v>
      </c>
      <c r="AU531" s="223" t="s">
        <v>81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151</v>
      </c>
      <c r="BM531" s="223" t="s">
        <v>1144</v>
      </c>
    </row>
    <row r="532" s="1" customFormat="1">
      <c r="B532" s="38"/>
      <c r="C532" s="39"/>
      <c r="D532" s="229" t="s">
        <v>180</v>
      </c>
      <c r="E532" s="39"/>
      <c r="F532" s="230" t="s">
        <v>1145</v>
      </c>
      <c r="G532" s="39"/>
      <c r="H532" s="39"/>
      <c r="I532" s="135"/>
      <c r="J532" s="39"/>
      <c r="K532" s="39"/>
      <c r="L532" s="43"/>
      <c r="M532" s="231"/>
      <c r="N532" s="83"/>
      <c r="O532" s="83"/>
      <c r="P532" s="83"/>
      <c r="Q532" s="83"/>
      <c r="R532" s="83"/>
      <c r="S532" s="83"/>
      <c r="T532" s="84"/>
      <c r="AT532" s="17" t="s">
        <v>180</v>
      </c>
      <c r="AU532" s="17" t="s">
        <v>81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1146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1147</v>
      </c>
      <c r="G534" s="243"/>
      <c r="H534" s="246">
        <v>557.60000000000002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2" customFormat="1">
      <c r="B535" s="232"/>
      <c r="C535" s="233"/>
      <c r="D535" s="229" t="s">
        <v>182</v>
      </c>
      <c r="E535" s="234" t="s">
        <v>19</v>
      </c>
      <c r="F535" s="235" t="s">
        <v>1148</v>
      </c>
      <c r="G535" s="233"/>
      <c r="H535" s="234" t="s">
        <v>19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AT535" s="241" t="s">
        <v>182</v>
      </c>
      <c r="AU535" s="241" t="s">
        <v>81</v>
      </c>
      <c r="AV535" s="12" t="s">
        <v>81</v>
      </c>
      <c r="AW535" s="12" t="s">
        <v>35</v>
      </c>
      <c r="AX535" s="12" t="s">
        <v>73</v>
      </c>
      <c r="AY535" s="241" t="s">
        <v>152</v>
      </c>
    </row>
    <row r="536" s="13" customFormat="1">
      <c r="B536" s="242"/>
      <c r="C536" s="243"/>
      <c r="D536" s="229" t="s">
        <v>182</v>
      </c>
      <c r="E536" s="244" t="s">
        <v>19</v>
      </c>
      <c r="F536" s="245" t="s">
        <v>1149</v>
      </c>
      <c r="G536" s="243"/>
      <c r="H536" s="246">
        <v>256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AT536" s="252" t="s">
        <v>182</v>
      </c>
      <c r="AU536" s="252" t="s">
        <v>81</v>
      </c>
      <c r="AV536" s="13" t="s">
        <v>83</v>
      </c>
      <c r="AW536" s="13" t="s">
        <v>35</v>
      </c>
      <c r="AX536" s="13" t="s">
        <v>73</v>
      </c>
      <c r="AY536" s="252" t="s">
        <v>152</v>
      </c>
    </row>
    <row r="537" s="14" customFormat="1">
      <c r="B537" s="253"/>
      <c r="C537" s="254"/>
      <c r="D537" s="229" t="s">
        <v>182</v>
      </c>
      <c r="E537" s="255" t="s">
        <v>19</v>
      </c>
      <c r="F537" s="256" t="s">
        <v>189</v>
      </c>
      <c r="G537" s="254"/>
      <c r="H537" s="257">
        <v>813.60000000000002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182</v>
      </c>
      <c r="AU537" s="263" t="s">
        <v>81</v>
      </c>
      <c r="AV537" s="14" t="s">
        <v>151</v>
      </c>
      <c r="AW537" s="14" t="s">
        <v>35</v>
      </c>
      <c r="AX537" s="14" t="s">
        <v>81</v>
      </c>
      <c r="AY537" s="263" t="s">
        <v>152</v>
      </c>
    </row>
    <row r="538" s="1" customFormat="1" ht="16.5" customHeight="1">
      <c r="B538" s="38"/>
      <c r="C538" s="264" t="s">
        <v>1150</v>
      </c>
      <c r="D538" s="264" t="s">
        <v>325</v>
      </c>
      <c r="E538" s="265" t="s">
        <v>1151</v>
      </c>
      <c r="F538" s="266" t="s">
        <v>1152</v>
      </c>
      <c r="G538" s="267" t="s">
        <v>254</v>
      </c>
      <c r="H538" s="268">
        <v>256</v>
      </c>
      <c r="I538" s="269"/>
      <c r="J538" s="270">
        <f>ROUND(I538*H538,2)</f>
        <v>0</v>
      </c>
      <c r="K538" s="266" t="s">
        <v>178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0.058000000000000003</v>
      </c>
      <c r="R538" s="227">
        <f>Q538*H538</f>
        <v>14.848000000000001</v>
      </c>
      <c r="S538" s="227">
        <v>0</v>
      </c>
      <c r="T538" s="228">
        <f>S538*H538</f>
        <v>0</v>
      </c>
      <c r="AR538" s="223" t="s">
        <v>233</v>
      </c>
      <c r="AT538" s="223" t="s">
        <v>325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1153</v>
      </c>
    </row>
    <row r="539" s="1" customFormat="1" ht="16.5" customHeight="1">
      <c r="B539" s="38"/>
      <c r="C539" s="264" t="s">
        <v>1154</v>
      </c>
      <c r="D539" s="264" t="s">
        <v>325</v>
      </c>
      <c r="E539" s="265" t="s">
        <v>1155</v>
      </c>
      <c r="F539" s="266" t="s">
        <v>1156</v>
      </c>
      <c r="G539" s="267" t="s">
        <v>254</v>
      </c>
      <c r="H539" s="268">
        <v>558</v>
      </c>
      <c r="I539" s="269"/>
      <c r="J539" s="270">
        <f>ROUND(I539*H539,2)</f>
        <v>0</v>
      </c>
      <c r="K539" s="266" t="s">
        <v>178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0.081000000000000003</v>
      </c>
      <c r="R539" s="227">
        <f>Q539*H539</f>
        <v>45.198</v>
      </c>
      <c r="S539" s="227">
        <v>0</v>
      </c>
      <c r="T539" s="228">
        <f>S539*H539</f>
        <v>0</v>
      </c>
      <c r="AR539" s="223" t="s">
        <v>233</v>
      </c>
      <c r="AT539" s="223" t="s">
        <v>325</v>
      </c>
      <c r="AU539" s="223" t="s">
        <v>81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1157</v>
      </c>
    </row>
    <row r="540" s="1" customFormat="1" ht="48" customHeight="1">
      <c r="B540" s="38"/>
      <c r="C540" s="211" t="s">
        <v>1158</v>
      </c>
      <c r="D540" s="211" t="s">
        <v>155</v>
      </c>
      <c r="E540" s="212" t="s">
        <v>1159</v>
      </c>
      <c r="F540" s="213" t="s">
        <v>1160</v>
      </c>
      <c r="G540" s="214" t="s">
        <v>254</v>
      </c>
      <c r="H540" s="215">
        <v>44</v>
      </c>
      <c r="I540" s="216"/>
      <c r="J540" s="217">
        <f>ROUND(I540*H540,2)</f>
        <v>0</v>
      </c>
      <c r="K540" s="213" t="s">
        <v>178</v>
      </c>
      <c r="L540" s="43"/>
      <c r="M540" s="225" t="s">
        <v>19</v>
      </c>
      <c r="N540" s="226" t="s">
        <v>44</v>
      </c>
      <c r="O540" s="83"/>
      <c r="P540" s="227">
        <f>O540*H540</f>
        <v>0</v>
      </c>
      <c r="Q540" s="227">
        <v>0.16849</v>
      </c>
      <c r="R540" s="227">
        <f>Q540*H540</f>
        <v>7.4135600000000004</v>
      </c>
      <c r="S540" s="227">
        <v>0</v>
      </c>
      <c r="T540" s="228">
        <f>S540*H540</f>
        <v>0</v>
      </c>
      <c r="AR540" s="223" t="s">
        <v>151</v>
      </c>
      <c r="AT540" s="223" t="s">
        <v>155</v>
      </c>
      <c r="AU540" s="223" t="s">
        <v>81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151</v>
      </c>
      <c r="BM540" s="223" t="s">
        <v>1161</v>
      </c>
    </row>
    <row r="541" s="1" customFormat="1">
      <c r="B541" s="38"/>
      <c r="C541" s="39"/>
      <c r="D541" s="229" t="s">
        <v>180</v>
      </c>
      <c r="E541" s="39"/>
      <c r="F541" s="230" t="s">
        <v>1162</v>
      </c>
      <c r="G541" s="39"/>
      <c r="H541" s="39"/>
      <c r="I541" s="135"/>
      <c r="J541" s="39"/>
      <c r="K541" s="39"/>
      <c r="L541" s="43"/>
      <c r="M541" s="231"/>
      <c r="N541" s="83"/>
      <c r="O541" s="83"/>
      <c r="P541" s="83"/>
      <c r="Q541" s="83"/>
      <c r="R541" s="83"/>
      <c r="S541" s="83"/>
      <c r="T541" s="84"/>
      <c r="AT541" s="17" t="s">
        <v>180</v>
      </c>
      <c r="AU541" s="17" t="s">
        <v>81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1163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81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1164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81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504</v>
      </c>
      <c r="G544" s="243"/>
      <c r="H544" s="246">
        <v>44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81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16.5" customHeight="1">
      <c r="B545" s="38"/>
      <c r="C545" s="264" t="s">
        <v>1165</v>
      </c>
      <c r="D545" s="264" t="s">
        <v>325</v>
      </c>
      <c r="E545" s="265" t="s">
        <v>1166</v>
      </c>
      <c r="F545" s="266" t="s">
        <v>1167</v>
      </c>
      <c r="G545" s="267" t="s">
        <v>254</v>
      </c>
      <c r="H545" s="268">
        <v>44</v>
      </c>
      <c r="I545" s="269"/>
      <c r="J545" s="270">
        <f>ROUND(I545*H545,2)</f>
        <v>0</v>
      </c>
      <c r="K545" s="266" t="s">
        <v>178</v>
      </c>
      <c r="L545" s="271"/>
      <c r="M545" s="272" t="s">
        <v>19</v>
      </c>
      <c r="N545" s="273" t="s">
        <v>44</v>
      </c>
      <c r="O545" s="83"/>
      <c r="P545" s="227">
        <f>O545*H545</f>
        <v>0</v>
      </c>
      <c r="Q545" s="227">
        <v>0.125</v>
      </c>
      <c r="R545" s="227">
        <f>Q545*H545</f>
        <v>5.5</v>
      </c>
      <c r="S545" s="227">
        <v>0</v>
      </c>
      <c r="T545" s="228">
        <f>S545*H545</f>
        <v>0</v>
      </c>
      <c r="AR545" s="223" t="s">
        <v>233</v>
      </c>
      <c r="AT545" s="223" t="s">
        <v>325</v>
      </c>
      <c r="AU545" s="223" t="s">
        <v>81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151</v>
      </c>
      <c r="BM545" s="223" t="s">
        <v>1168</v>
      </c>
    </row>
    <row r="546" s="12" customFormat="1">
      <c r="B546" s="232"/>
      <c r="C546" s="233"/>
      <c r="D546" s="229" t="s">
        <v>182</v>
      </c>
      <c r="E546" s="234" t="s">
        <v>19</v>
      </c>
      <c r="F546" s="235" t="s">
        <v>1163</v>
      </c>
      <c r="G546" s="233"/>
      <c r="H546" s="234" t="s">
        <v>19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182</v>
      </c>
      <c r="AU546" s="241" t="s">
        <v>81</v>
      </c>
      <c r="AV546" s="12" t="s">
        <v>81</v>
      </c>
      <c r="AW546" s="12" t="s">
        <v>35</v>
      </c>
      <c r="AX546" s="12" t="s">
        <v>73</v>
      </c>
      <c r="AY546" s="241" t="s">
        <v>152</v>
      </c>
    </row>
    <row r="547" s="12" customFormat="1">
      <c r="B547" s="232"/>
      <c r="C547" s="233"/>
      <c r="D547" s="229" t="s">
        <v>182</v>
      </c>
      <c r="E547" s="234" t="s">
        <v>19</v>
      </c>
      <c r="F547" s="235" t="s">
        <v>1164</v>
      </c>
      <c r="G547" s="233"/>
      <c r="H547" s="234" t="s">
        <v>19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182</v>
      </c>
      <c r="AU547" s="241" t="s">
        <v>81</v>
      </c>
      <c r="AV547" s="12" t="s">
        <v>81</v>
      </c>
      <c r="AW547" s="12" t="s">
        <v>35</v>
      </c>
      <c r="AX547" s="12" t="s">
        <v>73</v>
      </c>
      <c r="AY547" s="241" t="s">
        <v>152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504</v>
      </c>
      <c r="G548" s="243"/>
      <c r="H548" s="246">
        <v>44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81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11" t="s">
        <v>1169</v>
      </c>
      <c r="D549" s="211" t="s">
        <v>155</v>
      </c>
      <c r="E549" s="212" t="s">
        <v>1170</v>
      </c>
      <c r="F549" s="213" t="s">
        <v>1171</v>
      </c>
      <c r="G549" s="214" t="s">
        <v>254</v>
      </c>
      <c r="H549" s="215">
        <v>66</v>
      </c>
      <c r="I549" s="216"/>
      <c r="J549" s="217">
        <f>ROUND(I549*H549,2)</f>
        <v>0</v>
      </c>
      <c r="K549" s="213" t="s">
        <v>178</v>
      </c>
      <c r="L549" s="43"/>
      <c r="M549" s="225" t="s">
        <v>19</v>
      </c>
      <c r="N549" s="226" t="s">
        <v>44</v>
      </c>
      <c r="O549" s="83"/>
      <c r="P549" s="227">
        <f>O549*H549</f>
        <v>0</v>
      </c>
      <c r="Q549" s="227">
        <v>0.17488999999999999</v>
      </c>
      <c r="R549" s="227">
        <f>Q549*H549</f>
        <v>11.542739999999998</v>
      </c>
      <c r="S549" s="227">
        <v>0</v>
      </c>
      <c r="T549" s="228">
        <f>S549*H549</f>
        <v>0</v>
      </c>
      <c r="AR549" s="223" t="s">
        <v>151</v>
      </c>
      <c r="AT549" s="223" t="s">
        <v>155</v>
      </c>
      <c r="AU549" s="223" t="s">
        <v>81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151</v>
      </c>
      <c r="BM549" s="223" t="s">
        <v>1172</v>
      </c>
    </row>
    <row r="550" s="1" customFormat="1">
      <c r="B550" s="38"/>
      <c r="C550" s="39"/>
      <c r="D550" s="229" t="s">
        <v>180</v>
      </c>
      <c r="E550" s="39"/>
      <c r="F550" s="230" t="s">
        <v>1173</v>
      </c>
      <c r="G550" s="39"/>
      <c r="H550" s="39"/>
      <c r="I550" s="135"/>
      <c r="J550" s="39"/>
      <c r="K550" s="39"/>
      <c r="L550" s="43"/>
      <c r="M550" s="231"/>
      <c r="N550" s="83"/>
      <c r="O550" s="83"/>
      <c r="P550" s="83"/>
      <c r="Q550" s="83"/>
      <c r="R550" s="83"/>
      <c r="S550" s="83"/>
      <c r="T550" s="84"/>
      <c r="AT550" s="17" t="s">
        <v>180</v>
      </c>
      <c r="AU550" s="17" t="s">
        <v>81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1174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81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2" customFormat="1">
      <c r="B552" s="232"/>
      <c r="C552" s="233"/>
      <c r="D552" s="229" t="s">
        <v>182</v>
      </c>
      <c r="E552" s="234" t="s">
        <v>19</v>
      </c>
      <c r="F552" s="235" t="s">
        <v>1175</v>
      </c>
      <c r="G552" s="233"/>
      <c r="H552" s="234" t="s">
        <v>19</v>
      </c>
      <c r="I552" s="236"/>
      <c r="J552" s="233"/>
      <c r="K552" s="233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182</v>
      </c>
      <c r="AU552" s="241" t="s">
        <v>81</v>
      </c>
      <c r="AV552" s="12" t="s">
        <v>81</v>
      </c>
      <c r="AW552" s="12" t="s">
        <v>35</v>
      </c>
      <c r="AX552" s="12" t="s">
        <v>73</v>
      </c>
      <c r="AY552" s="241" t="s">
        <v>152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655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16.5" customHeight="1">
      <c r="B554" s="38"/>
      <c r="C554" s="264" t="s">
        <v>1176</v>
      </c>
      <c r="D554" s="264" t="s">
        <v>325</v>
      </c>
      <c r="E554" s="265" t="s">
        <v>1177</v>
      </c>
      <c r="F554" s="266" t="s">
        <v>1178</v>
      </c>
      <c r="G554" s="267" t="s">
        <v>254</v>
      </c>
      <c r="H554" s="268">
        <v>66</v>
      </c>
      <c r="I554" s="269"/>
      <c r="J554" s="270">
        <f>ROUND(I554*H554,2)</f>
        <v>0</v>
      </c>
      <c r="K554" s="266" t="s">
        <v>178</v>
      </c>
      <c r="L554" s="271"/>
      <c r="M554" s="272" t="s">
        <v>19</v>
      </c>
      <c r="N554" s="273" t="s">
        <v>44</v>
      </c>
      <c r="O554" s="83"/>
      <c r="P554" s="227">
        <f>O554*H554</f>
        <v>0</v>
      </c>
      <c r="Q554" s="227">
        <v>0.22500000000000001</v>
      </c>
      <c r="R554" s="227">
        <f>Q554*H554</f>
        <v>14.85</v>
      </c>
      <c r="S554" s="227">
        <v>0</v>
      </c>
      <c r="T554" s="228">
        <f>S554*H554</f>
        <v>0</v>
      </c>
      <c r="AR554" s="223" t="s">
        <v>233</v>
      </c>
      <c r="AT554" s="223" t="s">
        <v>325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1179</v>
      </c>
    </row>
    <row r="555" s="13" customFormat="1">
      <c r="B555" s="242"/>
      <c r="C555" s="243"/>
      <c r="D555" s="229" t="s">
        <v>182</v>
      </c>
      <c r="E555" s="243"/>
      <c r="F555" s="245" t="s">
        <v>1180</v>
      </c>
      <c r="G555" s="243"/>
      <c r="H555" s="246">
        <v>66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81</v>
      </c>
      <c r="AV555" s="13" t="s">
        <v>83</v>
      </c>
      <c r="AW555" s="13" t="s">
        <v>4</v>
      </c>
      <c r="AX555" s="13" t="s">
        <v>81</v>
      </c>
      <c r="AY555" s="252" t="s">
        <v>152</v>
      </c>
    </row>
    <row r="556" s="1" customFormat="1" ht="24" customHeight="1">
      <c r="B556" s="38"/>
      <c r="C556" s="211" t="s">
        <v>1181</v>
      </c>
      <c r="D556" s="211" t="s">
        <v>155</v>
      </c>
      <c r="E556" s="212" t="s">
        <v>1182</v>
      </c>
      <c r="F556" s="213" t="s">
        <v>1183</v>
      </c>
      <c r="G556" s="214" t="s">
        <v>254</v>
      </c>
      <c r="H556" s="215">
        <v>25</v>
      </c>
      <c r="I556" s="216"/>
      <c r="J556" s="217">
        <f>ROUND(I556*H556,2)</f>
        <v>0</v>
      </c>
      <c r="K556" s="213" t="s">
        <v>178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151</v>
      </c>
      <c r="AT556" s="223" t="s">
        <v>155</v>
      </c>
      <c r="AU556" s="223" t="s">
        <v>81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151</v>
      </c>
      <c r="BM556" s="223" t="s">
        <v>1184</v>
      </c>
    </row>
    <row r="557" s="1" customFormat="1" ht="36" customHeight="1">
      <c r="B557" s="38"/>
      <c r="C557" s="211" t="s">
        <v>1185</v>
      </c>
      <c r="D557" s="211" t="s">
        <v>155</v>
      </c>
      <c r="E557" s="212" t="s">
        <v>1186</v>
      </c>
      <c r="F557" s="213" t="s">
        <v>1187</v>
      </c>
      <c r="G557" s="214" t="s">
        <v>254</v>
      </c>
      <c r="H557" s="215">
        <v>1444</v>
      </c>
      <c r="I557" s="216"/>
      <c r="J557" s="217">
        <f>ROUND(I557*H557,2)</f>
        <v>0</v>
      </c>
      <c r="K557" s="213" t="s">
        <v>178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151</v>
      </c>
      <c r="AT557" s="223" t="s">
        <v>155</v>
      </c>
      <c r="AU557" s="223" t="s">
        <v>81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151</v>
      </c>
      <c r="BM557" s="223" t="s">
        <v>1188</v>
      </c>
    </row>
    <row r="558" s="1" customFormat="1">
      <c r="B558" s="38"/>
      <c r="C558" s="39"/>
      <c r="D558" s="229" t="s">
        <v>180</v>
      </c>
      <c r="E558" s="39"/>
      <c r="F558" s="230" t="s">
        <v>1189</v>
      </c>
      <c r="G558" s="39"/>
      <c r="H558" s="39"/>
      <c r="I558" s="135"/>
      <c r="J558" s="39"/>
      <c r="K558" s="39"/>
      <c r="L558" s="43"/>
      <c r="M558" s="231"/>
      <c r="N558" s="83"/>
      <c r="O558" s="83"/>
      <c r="P558" s="83"/>
      <c r="Q558" s="83"/>
      <c r="R558" s="83"/>
      <c r="S558" s="83"/>
      <c r="T558" s="84"/>
      <c r="AT558" s="17" t="s">
        <v>180</v>
      </c>
      <c r="AU558" s="17" t="s">
        <v>81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1190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1191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81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2" customFormat="1">
      <c r="B561" s="232"/>
      <c r="C561" s="233"/>
      <c r="D561" s="229" t="s">
        <v>182</v>
      </c>
      <c r="E561" s="234" t="s">
        <v>19</v>
      </c>
      <c r="F561" s="235" t="s">
        <v>1192</v>
      </c>
      <c r="G561" s="233"/>
      <c r="H561" s="234" t="s">
        <v>19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AT561" s="241" t="s">
        <v>182</v>
      </c>
      <c r="AU561" s="241" t="s">
        <v>81</v>
      </c>
      <c r="AV561" s="12" t="s">
        <v>81</v>
      </c>
      <c r="AW561" s="12" t="s">
        <v>35</v>
      </c>
      <c r="AX561" s="12" t="s">
        <v>73</v>
      </c>
      <c r="AY561" s="241" t="s">
        <v>152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1193</v>
      </c>
      <c r="G562" s="243"/>
      <c r="H562" s="246">
        <v>1444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81</v>
      </c>
      <c r="AV562" s="13" t="s">
        <v>83</v>
      </c>
      <c r="AW562" s="13" t="s">
        <v>35</v>
      </c>
      <c r="AX562" s="13" t="s">
        <v>81</v>
      </c>
      <c r="AY562" s="252" t="s">
        <v>152</v>
      </c>
    </row>
    <row r="563" s="1" customFormat="1" ht="48" customHeight="1">
      <c r="B563" s="38"/>
      <c r="C563" s="211" t="s">
        <v>1194</v>
      </c>
      <c r="D563" s="211" t="s">
        <v>155</v>
      </c>
      <c r="E563" s="212" t="s">
        <v>1195</v>
      </c>
      <c r="F563" s="213" t="s">
        <v>1196</v>
      </c>
      <c r="G563" s="214" t="s">
        <v>254</v>
      </c>
      <c r="H563" s="215">
        <v>1444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5.0000000000000002E-05</v>
      </c>
      <c r="R563" s="227">
        <f>Q563*H563</f>
        <v>0.0722</v>
      </c>
      <c r="S563" s="227">
        <v>0</v>
      </c>
      <c r="T563" s="228">
        <f>S563*H563</f>
        <v>0</v>
      </c>
      <c r="AR563" s="223" t="s">
        <v>151</v>
      </c>
      <c r="AT563" s="223" t="s">
        <v>155</v>
      </c>
      <c r="AU563" s="223" t="s">
        <v>81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151</v>
      </c>
      <c r="BM563" s="223" t="s">
        <v>1197</v>
      </c>
    </row>
    <row r="564" s="1" customFormat="1">
      <c r="B564" s="38"/>
      <c r="C564" s="39"/>
      <c r="D564" s="229" t="s">
        <v>180</v>
      </c>
      <c r="E564" s="39"/>
      <c r="F564" s="230" t="s">
        <v>1198</v>
      </c>
      <c r="G564" s="39"/>
      <c r="H564" s="39"/>
      <c r="I564" s="135"/>
      <c r="J564" s="39"/>
      <c r="K564" s="39"/>
      <c r="L564" s="43"/>
      <c r="M564" s="231"/>
      <c r="N564" s="83"/>
      <c r="O564" s="83"/>
      <c r="P564" s="83"/>
      <c r="Q564" s="83"/>
      <c r="R564" s="83"/>
      <c r="S564" s="83"/>
      <c r="T564" s="84"/>
      <c r="AT564" s="17" t="s">
        <v>180</v>
      </c>
      <c r="AU564" s="17" t="s">
        <v>81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1200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81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1201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81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1193</v>
      </c>
      <c r="G568" s="243"/>
      <c r="H568" s="246">
        <v>1444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81</v>
      </c>
      <c r="AV568" s="13" t="s">
        <v>83</v>
      </c>
      <c r="AW568" s="13" t="s">
        <v>35</v>
      </c>
      <c r="AX568" s="13" t="s">
        <v>81</v>
      </c>
      <c r="AY568" s="252" t="s">
        <v>152</v>
      </c>
    </row>
    <row r="569" s="1" customFormat="1" ht="24" customHeight="1">
      <c r="B569" s="38"/>
      <c r="C569" s="211" t="s">
        <v>1202</v>
      </c>
      <c r="D569" s="211" t="s">
        <v>155</v>
      </c>
      <c r="E569" s="212" t="s">
        <v>1203</v>
      </c>
      <c r="F569" s="213" t="s">
        <v>1204</v>
      </c>
      <c r="G569" s="214" t="s">
        <v>236</v>
      </c>
      <c r="H569" s="215">
        <v>1596</v>
      </c>
      <c r="I569" s="216"/>
      <c r="J569" s="217">
        <f>ROUND(I569*H569,2)</f>
        <v>0</v>
      </c>
      <c r="K569" s="213" t="s">
        <v>178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0.01375</v>
      </c>
      <c r="R569" s="227">
        <f>Q569*H569</f>
        <v>21.945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81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1205</v>
      </c>
    </row>
    <row r="570" s="1" customFormat="1">
      <c r="B570" s="38"/>
      <c r="C570" s="39"/>
      <c r="D570" s="229" t="s">
        <v>180</v>
      </c>
      <c r="E570" s="39"/>
      <c r="F570" s="230" t="s">
        <v>1206</v>
      </c>
      <c r="G570" s="39"/>
      <c r="H570" s="39"/>
      <c r="I570" s="135"/>
      <c r="J570" s="39"/>
      <c r="K570" s="39"/>
      <c r="L570" s="43"/>
      <c r="M570" s="231"/>
      <c r="N570" s="83"/>
      <c r="O570" s="83"/>
      <c r="P570" s="83"/>
      <c r="Q570" s="83"/>
      <c r="R570" s="83"/>
      <c r="S570" s="83"/>
      <c r="T570" s="84"/>
      <c r="AT570" s="17" t="s">
        <v>180</v>
      </c>
      <c r="AU570" s="17" t="s">
        <v>81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1207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81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1208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81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926</v>
      </c>
      <c r="G573" s="243"/>
      <c r="H573" s="246">
        <v>340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927</v>
      </c>
      <c r="G574" s="243"/>
      <c r="H574" s="246">
        <v>1010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81</v>
      </c>
      <c r="AV574" s="13" t="s">
        <v>83</v>
      </c>
      <c r="AW574" s="13" t="s">
        <v>35</v>
      </c>
      <c r="AX574" s="13" t="s">
        <v>73</v>
      </c>
      <c r="AY574" s="252" t="s">
        <v>152</v>
      </c>
    </row>
    <row r="575" s="13" customFormat="1">
      <c r="B575" s="242"/>
      <c r="C575" s="243"/>
      <c r="D575" s="229" t="s">
        <v>182</v>
      </c>
      <c r="E575" s="244" t="s">
        <v>19</v>
      </c>
      <c r="F575" s="245" t="s">
        <v>967</v>
      </c>
      <c r="G575" s="243"/>
      <c r="H575" s="246">
        <v>246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182</v>
      </c>
      <c r="AU575" s="252" t="s">
        <v>81</v>
      </c>
      <c r="AV575" s="13" t="s">
        <v>83</v>
      </c>
      <c r="AW575" s="13" t="s">
        <v>35</v>
      </c>
      <c r="AX575" s="13" t="s">
        <v>73</v>
      </c>
      <c r="AY575" s="252" t="s">
        <v>152</v>
      </c>
    </row>
    <row r="576" s="14" customFormat="1">
      <c r="B576" s="253"/>
      <c r="C576" s="254"/>
      <c r="D576" s="229" t="s">
        <v>182</v>
      </c>
      <c r="E576" s="255" t="s">
        <v>19</v>
      </c>
      <c r="F576" s="256" t="s">
        <v>189</v>
      </c>
      <c r="G576" s="254"/>
      <c r="H576" s="257">
        <v>1596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182</v>
      </c>
      <c r="AU576" s="263" t="s">
        <v>81</v>
      </c>
      <c r="AV576" s="14" t="s">
        <v>151</v>
      </c>
      <c r="AW576" s="14" t="s">
        <v>35</v>
      </c>
      <c r="AX576" s="14" t="s">
        <v>81</v>
      </c>
      <c r="AY576" s="263" t="s">
        <v>152</v>
      </c>
    </row>
    <row r="577" s="1" customFormat="1" ht="60" customHeight="1">
      <c r="B577" s="38"/>
      <c r="C577" s="211" t="s">
        <v>1209</v>
      </c>
      <c r="D577" s="211" t="s">
        <v>155</v>
      </c>
      <c r="E577" s="212" t="s">
        <v>1210</v>
      </c>
      <c r="F577" s="213" t="s">
        <v>1211</v>
      </c>
      <c r="G577" s="214" t="s">
        <v>254</v>
      </c>
      <c r="H577" s="215">
        <v>130</v>
      </c>
      <c r="I577" s="216"/>
      <c r="J577" s="217">
        <f>ROUND(I577*H577,2)</f>
        <v>0</v>
      </c>
      <c r="K577" s="213" t="s">
        <v>178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0.00060999999999999997</v>
      </c>
      <c r="R577" s="227">
        <f>Q577*H577</f>
        <v>0.079299999999999995</v>
      </c>
      <c r="S577" s="227">
        <v>0</v>
      </c>
      <c r="T577" s="228">
        <f>S577*H577</f>
        <v>0</v>
      </c>
      <c r="AR577" s="223" t="s">
        <v>151</v>
      </c>
      <c r="AT577" s="223" t="s">
        <v>155</v>
      </c>
      <c r="AU577" s="223" t="s">
        <v>81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151</v>
      </c>
      <c r="BM577" s="223" t="s">
        <v>1212</v>
      </c>
    </row>
    <row r="578" s="1" customFormat="1">
      <c r="B578" s="38"/>
      <c r="C578" s="39"/>
      <c r="D578" s="229" t="s">
        <v>180</v>
      </c>
      <c r="E578" s="39"/>
      <c r="F578" s="230" t="s">
        <v>1213</v>
      </c>
      <c r="G578" s="39"/>
      <c r="H578" s="39"/>
      <c r="I578" s="135"/>
      <c r="J578" s="39"/>
      <c r="K578" s="39"/>
      <c r="L578" s="43"/>
      <c r="M578" s="231"/>
      <c r="N578" s="83"/>
      <c r="O578" s="83"/>
      <c r="P578" s="83"/>
      <c r="Q578" s="83"/>
      <c r="R578" s="83"/>
      <c r="S578" s="83"/>
      <c r="T578" s="84"/>
      <c r="AT578" s="17" t="s">
        <v>180</v>
      </c>
      <c r="AU578" s="17" t="s">
        <v>81</v>
      </c>
    </row>
    <row r="579" s="13" customFormat="1">
      <c r="B579" s="242"/>
      <c r="C579" s="243"/>
      <c r="D579" s="229" t="s">
        <v>182</v>
      </c>
      <c r="E579" s="244" t="s">
        <v>19</v>
      </c>
      <c r="F579" s="245" t="s">
        <v>1214</v>
      </c>
      <c r="G579" s="243"/>
      <c r="H579" s="246">
        <v>130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AT579" s="252" t="s">
        <v>182</v>
      </c>
      <c r="AU579" s="252" t="s">
        <v>81</v>
      </c>
      <c r="AV579" s="13" t="s">
        <v>83</v>
      </c>
      <c r="AW579" s="13" t="s">
        <v>35</v>
      </c>
      <c r="AX579" s="13" t="s">
        <v>81</v>
      </c>
      <c r="AY579" s="252" t="s">
        <v>152</v>
      </c>
    </row>
    <row r="580" s="1" customFormat="1" ht="24" customHeight="1">
      <c r="B580" s="38"/>
      <c r="C580" s="211" t="s">
        <v>1215</v>
      </c>
      <c r="D580" s="211" t="s">
        <v>155</v>
      </c>
      <c r="E580" s="212" t="s">
        <v>1216</v>
      </c>
      <c r="F580" s="213" t="s">
        <v>1217</v>
      </c>
      <c r="G580" s="214" t="s">
        <v>254</v>
      </c>
      <c r="H580" s="215">
        <v>103.5</v>
      </c>
      <c r="I580" s="216"/>
      <c r="J580" s="217">
        <f>ROUND(I580*H580,2)</f>
        <v>0</v>
      </c>
      <c r="K580" s="213" t="s">
        <v>178</v>
      </c>
      <c r="L580" s="43"/>
      <c r="M580" s="225" t="s">
        <v>19</v>
      </c>
      <c r="N580" s="226" t="s">
        <v>44</v>
      </c>
      <c r="O580" s="83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AR580" s="223" t="s">
        <v>151</v>
      </c>
      <c r="AT580" s="223" t="s">
        <v>155</v>
      </c>
      <c r="AU580" s="223" t="s">
        <v>81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151</v>
      </c>
      <c r="BM580" s="223" t="s">
        <v>1218</v>
      </c>
    </row>
    <row r="581" s="1" customFormat="1">
      <c r="B581" s="38"/>
      <c r="C581" s="39"/>
      <c r="D581" s="229" t="s">
        <v>180</v>
      </c>
      <c r="E581" s="39"/>
      <c r="F581" s="230" t="s">
        <v>1219</v>
      </c>
      <c r="G581" s="39"/>
      <c r="H581" s="39"/>
      <c r="I581" s="135"/>
      <c r="J581" s="39"/>
      <c r="K581" s="39"/>
      <c r="L581" s="43"/>
      <c r="M581" s="231"/>
      <c r="N581" s="83"/>
      <c r="O581" s="83"/>
      <c r="P581" s="83"/>
      <c r="Q581" s="83"/>
      <c r="R581" s="83"/>
      <c r="S581" s="83"/>
      <c r="T581" s="84"/>
      <c r="AT581" s="17" t="s">
        <v>180</v>
      </c>
      <c r="AU581" s="17" t="s">
        <v>81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1220</v>
      </c>
      <c r="G582" s="243"/>
      <c r="H582" s="246">
        <v>103.5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81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1221</v>
      </c>
      <c r="D583" s="211" t="s">
        <v>155</v>
      </c>
      <c r="E583" s="212" t="s">
        <v>1222</v>
      </c>
      <c r="F583" s="213" t="s">
        <v>1223</v>
      </c>
      <c r="G583" s="214" t="s">
        <v>254</v>
      </c>
      <c r="H583" s="215">
        <v>72</v>
      </c>
      <c r="I583" s="216"/>
      <c r="J583" s="217">
        <f>ROUND(I583*H583,2)</f>
        <v>0</v>
      </c>
      <c r="K583" s="213" t="s">
        <v>178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2.0000000000000002E-05</v>
      </c>
      <c r="R583" s="227">
        <f>Q583*H583</f>
        <v>0.0014400000000000001</v>
      </c>
      <c r="S583" s="227">
        <v>0</v>
      </c>
      <c r="T583" s="228">
        <f>S583*H583</f>
        <v>0</v>
      </c>
      <c r="AR583" s="223" t="s">
        <v>151</v>
      </c>
      <c r="AT583" s="223" t="s">
        <v>155</v>
      </c>
      <c r="AU583" s="223" t="s">
        <v>81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151</v>
      </c>
      <c r="BM583" s="223" t="s">
        <v>1224</v>
      </c>
    </row>
    <row r="584" s="1" customFormat="1">
      <c r="B584" s="38"/>
      <c r="C584" s="39"/>
      <c r="D584" s="229" t="s">
        <v>180</v>
      </c>
      <c r="E584" s="39"/>
      <c r="F584" s="230" t="s">
        <v>1219</v>
      </c>
      <c r="G584" s="39"/>
      <c r="H584" s="39"/>
      <c r="I584" s="135"/>
      <c r="J584" s="39"/>
      <c r="K584" s="39"/>
      <c r="L584" s="43"/>
      <c r="M584" s="231"/>
      <c r="N584" s="83"/>
      <c r="O584" s="83"/>
      <c r="P584" s="83"/>
      <c r="Q584" s="83"/>
      <c r="R584" s="83"/>
      <c r="S584" s="83"/>
      <c r="T584" s="84"/>
      <c r="AT584" s="17" t="s">
        <v>180</v>
      </c>
      <c r="AU584" s="17" t="s">
        <v>81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1225</v>
      </c>
      <c r="G585" s="243"/>
      <c r="H585" s="246">
        <v>72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81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" customFormat="1" ht="24" customHeight="1">
      <c r="B586" s="38"/>
      <c r="C586" s="211" t="s">
        <v>1226</v>
      </c>
      <c r="D586" s="211" t="s">
        <v>155</v>
      </c>
      <c r="E586" s="212" t="s">
        <v>1227</v>
      </c>
      <c r="F586" s="213" t="s">
        <v>1228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1229</v>
      </c>
    </row>
    <row r="587" s="1" customFormat="1">
      <c r="B587" s="38"/>
      <c r="C587" s="39"/>
      <c r="D587" s="229" t="s">
        <v>180</v>
      </c>
      <c r="E587" s="39"/>
      <c r="F587" s="230" t="s">
        <v>1230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24" customHeight="1">
      <c r="B588" s="38"/>
      <c r="C588" s="211" t="s">
        <v>1231</v>
      </c>
      <c r="D588" s="211" t="s">
        <v>155</v>
      </c>
      <c r="E588" s="212" t="s">
        <v>1232</v>
      </c>
      <c r="F588" s="213" t="s">
        <v>1233</v>
      </c>
      <c r="G588" s="214" t="s">
        <v>267</v>
      </c>
      <c r="H588" s="215">
        <v>1</v>
      </c>
      <c r="I588" s="216"/>
      <c r="J588" s="217">
        <f>ROUND(I588*H588,2)</f>
        <v>0</v>
      </c>
      <c r="K588" s="213" t="s">
        <v>19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1234</v>
      </c>
    </row>
    <row r="589" s="1" customFormat="1">
      <c r="B589" s="38"/>
      <c r="C589" s="39"/>
      <c r="D589" s="229" t="s">
        <v>180</v>
      </c>
      <c r="E589" s="39"/>
      <c r="F589" s="230" t="s">
        <v>1230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" customFormat="1" ht="16.5" customHeight="1">
      <c r="B590" s="38"/>
      <c r="C590" s="211" t="s">
        <v>1235</v>
      </c>
      <c r="D590" s="211" t="s">
        <v>155</v>
      </c>
      <c r="E590" s="212" t="s">
        <v>1236</v>
      </c>
      <c r="F590" s="213" t="s">
        <v>1237</v>
      </c>
      <c r="G590" s="214" t="s">
        <v>236</v>
      </c>
      <c r="H590" s="215">
        <v>1012</v>
      </c>
      <c r="I590" s="216"/>
      <c r="J590" s="217">
        <f>ROUND(I590*H590,2)</f>
        <v>0</v>
      </c>
      <c r="K590" s="213" t="s">
        <v>178</v>
      </c>
      <c r="L590" s="43"/>
      <c r="M590" s="225" t="s">
        <v>19</v>
      </c>
      <c r="N590" s="226" t="s">
        <v>44</v>
      </c>
      <c r="O590" s="83"/>
      <c r="P590" s="227">
        <f>O590*H590</f>
        <v>0</v>
      </c>
      <c r="Q590" s="227">
        <v>0</v>
      </c>
      <c r="R590" s="227">
        <f>Q590*H590</f>
        <v>0</v>
      </c>
      <c r="S590" s="227">
        <v>0.34000000000000002</v>
      </c>
      <c r="T590" s="228">
        <f>S590*H590</f>
        <v>344.08000000000004</v>
      </c>
      <c r="AR590" s="223" t="s">
        <v>151</v>
      </c>
      <c r="AT590" s="223" t="s">
        <v>155</v>
      </c>
      <c r="AU590" s="223" t="s">
        <v>81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151</v>
      </c>
      <c r="BM590" s="223" t="s">
        <v>1238</v>
      </c>
    </row>
    <row r="591" s="1" customFormat="1">
      <c r="B591" s="38"/>
      <c r="C591" s="39"/>
      <c r="D591" s="229" t="s">
        <v>180</v>
      </c>
      <c r="E591" s="39"/>
      <c r="F591" s="230" t="s">
        <v>1239</v>
      </c>
      <c r="G591" s="39"/>
      <c r="H591" s="39"/>
      <c r="I591" s="135"/>
      <c r="J591" s="39"/>
      <c r="K591" s="39"/>
      <c r="L591" s="43"/>
      <c r="M591" s="231"/>
      <c r="N591" s="83"/>
      <c r="O591" s="83"/>
      <c r="P591" s="83"/>
      <c r="Q591" s="83"/>
      <c r="R591" s="83"/>
      <c r="S591" s="83"/>
      <c r="T591" s="84"/>
      <c r="AT591" s="17" t="s">
        <v>180</v>
      </c>
      <c r="AU591" s="17" t="s">
        <v>81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1240</v>
      </c>
      <c r="G592" s="243"/>
      <c r="H592" s="246">
        <v>1012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81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24" customHeight="1">
      <c r="B593" s="38"/>
      <c r="C593" s="211" t="s">
        <v>1241</v>
      </c>
      <c r="D593" s="211" t="s">
        <v>155</v>
      </c>
      <c r="E593" s="212" t="s">
        <v>1242</v>
      </c>
      <c r="F593" s="213" t="s">
        <v>1243</v>
      </c>
      <c r="G593" s="214" t="s">
        <v>254</v>
      </c>
      <c r="H593" s="215">
        <v>22.5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0.29221000000000003</v>
      </c>
      <c r="R593" s="227">
        <f>Q593*H593</f>
        <v>6.5747250000000008</v>
      </c>
      <c r="S593" s="227">
        <v>0</v>
      </c>
      <c r="T593" s="228">
        <f>S593*H593</f>
        <v>0</v>
      </c>
      <c r="AR593" s="223" t="s">
        <v>151</v>
      </c>
      <c r="AT593" s="223" t="s">
        <v>155</v>
      </c>
      <c r="AU593" s="223" t="s">
        <v>81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151</v>
      </c>
      <c r="BM593" s="223" t="s">
        <v>1244</v>
      </c>
    </row>
    <row r="594" s="1" customFormat="1">
      <c r="B594" s="38"/>
      <c r="C594" s="39"/>
      <c r="D594" s="229" t="s">
        <v>180</v>
      </c>
      <c r="E594" s="39"/>
      <c r="F594" s="230" t="s">
        <v>1245</v>
      </c>
      <c r="G594" s="39"/>
      <c r="H594" s="39"/>
      <c r="I594" s="135"/>
      <c r="J594" s="39"/>
      <c r="K594" s="39"/>
      <c r="L594" s="43"/>
      <c r="M594" s="231"/>
      <c r="N594" s="83"/>
      <c r="O594" s="83"/>
      <c r="P594" s="83"/>
      <c r="Q594" s="83"/>
      <c r="R594" s="83"/>
      <c r="S594" s="83"/>
      <c r="T594" s="84"/>
      <c r="AT594" s="17" t="s">
        <v>180</v>
      </c>
      <c r="AU594" s="17" t="s">
        <v>81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1246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81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1247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1248</v>
      </c>
      <c r="G597" s="243"/>
      <c r="H597" s="246">
        <v>7.5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81</v>
      </c>
      <c r="AV597" s="13" t="s">
        <v>83</v>
      </c>
      <c r="AW597" s="13" t="s">
        <v>35</v>
      </c>
      <c r="AX597" s="13" t="s">
        <v>73</v>
      </c>
      <c r="AY597" s="252" t="s">
        <v>152</v>
      </c>
    </row>
    <row r="598" s="12" customFormat="1">
      <c r="B598" s="232"/>
      <c r="C598" s="233"/>
      <c r="D598" s="229" t="s">
        <v>182</v>
      </c>
      <c r="E598" s="234" t="s">
        <v>19</v>
      </c>
      <c r="F598" s="235" t="s">
        <v>1247</v>
      </c>
      <c r="G598" s="233"/>
      <c r="H598" s="234" t="s">
        <v>19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AT598" s="241" t="s">
        <v>182</v>
      </c>
      <c r="AU598" s="241" t="s">
        <v>81</v>
      </c>
      <c r="AV598" s="12" t="s">
        <v>81</v>
      </c>
      <c r="AW598" s="12" t="s">
        <v>35</v>
      </c>
      <c r="AX598" s="12" t="s">
        <v>73</v>
      </c>
      <c r="AY598" s="241" t="s">
        <v>152</v>
      </c>
    </row>
    <row r="599" s="12" customFormat="1">
      <c r="B599" s="232"/>
      <c r="C599" s="233"/>
      <c r="D599" s="229" t="s">
        <v>182</v>
      </c>
      <c r="E599" s="234" t="s">
        <v>19</v>
      </c>
      <c r="F599" s="235" t="s">
        <v>1249</v>
      </c>
      <c r="G599" s="233"/>
      <c r="H599" s="234" t="s">
        <v>19</v>
      </c>
      <c r="I599" s="236"/>
      <c r="J599" s="233"/>
      <c r="K599" s="233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182</v>
      </c>
      <c r="AU599" s="241" t="s">
        <v>81</v>
      </c>
      <c r="AV599" s="12" t="s">
        <v>81</v>
      </c>
      <c r="AW599" s="12" t="s">
        <v>35</v>
      </c>
      <c r="AX599" s="12" t="s">
        <v>73</v>
      </c>
      <c r="AY599" s="241" t="s">
        <v>152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8</v>
      </c>
      <c r="G600" s="243"/>
      <c r="H600" s="246">
        <v>15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81</v>
      </c>
      <c r="AV600" s="13" t="s">
        <v>83</v>
      </c>
      <c r="AW600" s="13" t="s">
        <v>35</v>
      </c>
      <c r="AX600" s="13" t="s">
        <v>73</v>
      </c>
      <c r="AY600" s="252" t="s">
        <v>152</v>
      </c>
    </row>
    <row r="601" s="14" customFormat="1">
      <c r="B601" s="253"/>
      <c r="C601" s="254"/>
      <c r="D601" s="229" t="s">
        <v>182</v>
      </c>
      <c r="E601" s="255" t="s">
        <v>19</v>
      </c>
      <c r="F601" s="256" t="s">
        <v>189</v>
      </c>
      <c r="G601" s="254"/>
      <c r="H601" s="257">
        <v>22.5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182</v>
      </c>
      <c r="AU601" s="263" t="s">
        <v>81</v>
      </c>
      <c r="AV601" s="14" t="s">
        <v>151</v>
      </c>
      <c r="AW601" s="14" t="s">
        <v>35</v>
      </c>
      <c r="AX601" s="14" t="s">
        <v>81</v>
      </c>
      <c r="AY601" s="263" t="s">
        <v>152</v>
      </c>
    </row>
    <row r="602" s="1" customFormat="1" ht="16.5" customHeight="1">
      <c r="B602" s="38"/>
      <c r="C602" s="211" t="s">
        <v>1250</v>
      </c>
      <c r="D602" s="211" t="s">
        <v>155</v>
      </c>
      <c r="E602" s="212" t="s">
        <v>1251</v>
      </c>
      <c r="F602" s="213" t="s">
        <v>1252</v>
      </c>
      <c r="G602" s="214" t="s">
        <v>254</v>
      </c>
      <c r="H602" s="215">
        <v>3</v>
      </c>
      <c r="I602" s="216"/>
      <c r="J602" s="217">
        <f>ROUND(I602*H602,2)</f>
        <v>0</v>
      </c>
      <c r="K602" s="213" t="s">
        <v>178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0.29221000000000003</v>
      </c>
      <c r="R602" s="227">
        <f>Q602*H602</f>
        <v>0.87663000000000002</v>
      </c>
      <c r="S602" s="227">
        <v>0</v>
      </c>
      <c r="T602" s="228">
        <f>S602*H602</f>
        <v>0</v>
      </c>
      <c r="AR602" s="223" t="s">
        <v>151</v>
      </c>
      <c r="AT602" s="223" t="s">
        <v>155</v>
      </c>
      <c r="AU602" s="223" t="s">
        <v>81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151</v>
      </c>
      <c r="BM602" s="223" t="s">
        <v>1253</v>
      </c>
    </row>
    <row r="603" s="1" customFormat="1">
      <c r="B603" s="38"/>
      <c r="C603" s="39"/>
      <c r="D603" s="229" t="s">
        <v>180</v>
      </c>
      <c r="E603" s="39"/>
      <c r="F603" s="230" t="s">
        <v>1245</v>
      </c>
      <c r="G603" s="39"/>
      <c r="H603" s="39"/>
      <c r="I603" s="135"/>
      <c r="J603" s="39"/>
      <c r="K603" s="39"/>
      <c r="L603" s="43"/>
      <c r="M603" s="231"/>
      <c r="N603" s="83"/>
      <c r="O603" s="83"/>
      <c r="P603" s="83"/>
      <c r="Q603" s="83"/>
      <c r="R603" s="83"/>
      <c r="S603" s="83"/>
      <c r="T603" s="84"/>
      <c r="AT603" s="17" t="s">
        <v>180</v>
      </c>
      <c r="AU603" s="17" t="s">
        <v>81</v>
      </c>
    </row>
    <row r="604" s="12" customFormat="1">
      <c r="B604" s="232"/>
      <c r="C604" s="233"/>
      <c r="D604" s="229" t="s">
        <v>182</v>
      </c>
      <c r="E604" s="234" t="s">
        <v>19</v>
      </c>
      <c r="F604" s="235" t="s">
        <v>1254</v>
      </c>
      <c r="G604" s="233"/>
      <c r="H604" s="234" t="s">
        <v>19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AT604" s="241" t="s">
        <v>182</v>
      </c>
      <c r="AU604" s="241" t="s">
        <v>81</v>
      </c>
      <c r="AV604" s="12" t="s">
        <v>81</v>
      </c>
      <c r="AW604" s="12" t="s">
        <v>35</v>
      </c>
      <c r="AX604" s="12" t="s">
        <v>73</v>
      </c>
      <c r="AY604" s="241" t="s">
        <v>152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1255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81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196</v>
      </c>
      <c r="G606" s="243"/>
      <c r="H606" s="246">
        <v>3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81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16.5" customHeight="1">
      <c r="B607" s="38"/>
      <c r="C607" s="211" t="s">
        <v>1256</v>
      </c>
      <c r="D607" s="211" t="s">
        <v>155</v>
      </c>
      <c r="E607" s="212" t="s">
        <v>1257</v>
      </c>
      <c r="F607" s="213" t="s">
        <v>1258</v>
      </c>
      <c r="G607" s="214" t="s">
        <v>267</v>
      </c>
      <c r="H607" s="215">
        <v>10</v>
      </c>
      <c r="I607" s="216"/>
      <c r="J607" s="217">
        <f>ROUND(I607*H607,2)</f>
        <v>0</v>
      </c>
      <c r="K607" s="213" t="s">
        <v>178</v>
      </c>
      <c r="L607" s="43"/>
      <c r="M607" s="225" t="s">
        <v>19</v>
      </c>
      <c r="N607" s="226" t="s">
        <v>44</v>
      </c>
      <c r="O607" s="83"/>
      <c r="P607" s="227">
        <f>O607*H607</f>
        <v>0</v>
      </c>
      <c r="Q607" s="227">
        <v>0.072870000000000004</v>
      </c>
      <c r="R607" s="227">
        <f>Q607*H607</f>
        <v>0.72870000000000001</v>
      </c>
      <c r="S607" s="227">
        <v>0</v>
      </c>
      <c r="T607" s="228">
        <f>S607*H607</f>
        <v>0</v>
      </c>
      <c r="AR607" s="223" t="s">
        <v>151</v>
      </c>
      <c r="AT607" s="223" t="s">
        <v>155</v>
      </c>
      <c r="AU607" s="223" t="s">
        <v>81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151</v>
      </c>
      <c r="BM607" s="223" t="s">
        <v>1259</v>
      </c>
    </row>
    <row r="608" s="1" customFormat="1">
      <c r="B608" s="38"/>
      <c r="C608" s="39"/>
      <c r="D608" s="229" t="s">
        <v>180</v>
      </c>
      <c r="E608" s="39"/>
      <c r="F608" s="230" t="s">
        <v>1260</v>
      </c>
      <c r="G608" s="39"/>
      <c r="H608" s="39"/>
      <c r="I608" s="135"/>
      <c r="J608" s="39"/>
      <c r="K608" s="39"/>
      <c r="L608" s="43"/>
      <c r="M608" s="231"/>
      <c r="N608" s="83"/>
      <c r="O608" s="83"/>
      <c r="P608" s="83"/>
      <c r="Q608" s="83"/>
      <c r="R608" s="83"/>
      <c r="S608" s="83"/>
      <c r="T608" s="84"/>
      <c r="AT608" s="17" t="s">
        <v>180</v>
      </c>
      <c r="AU608" s="17" t="s">
        <v>81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245</v>
      </c>
      <c r="G609" s="243"/>
      <c r="H609" s="246">
        <v>10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81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" customFormat="1" ht="24" customHeight="1">
      <c r="B610" s="38"/>
      <c r="C610" s="264" t="s">
        <v>1261</v>
      </c>
      <c r="D610" s="264" t="s">
        <v>325</v>
      </c>
      <c r="E610" s="265" t="s">
        <v>1262</v>
      </c>
      <c r="F610" s="266" t="s">
        <v>1263</v>
      </c>
      <c r="G610" s="267" t="s">
        <v>267</v>
      </c>
      <c r="H610" s="268">
        <v>10</v>
      </c>
      <c r="I610" s="269"/>
      <c r="J610" s="270">
        <f>ROUND(I610*H610,2)</f>
        <v>0</v>
      </c>
      <c r="K610" s="266" t="s">
        <v>178</v>
      </c>
      <c r="L610" s="271"/>
      <c r="M610" s="272" t="s">
        <v>19</v>
      </c>
      <c r="N610" s="273" t="s">
        <v>44</v>
      </c>
      <c r="O610" s="83"/>
      <c r="P610" s="227">
        <f>O610*H610</f>
        <v>0</v>
      </c>
      <c r="Q610" s="227">
        <v>0.01</v>
      </c>
      <c r="R610" s="227">
        <f>Q610*H610</f>
        <v>0.10000000000000001</v>
      </c>
      <c r="S610" s="227">
        <v>0</v>
      </c>
      <c r="T610" s="228">
        <f>S610*H610</f>
        <v>0</v>
      </c>
      <c r="AR610" s="223" t="s">
        <v>233</v>
      </c>
      <c r="AT610" s="223" t="s">
        <v>325</v>
      </c>
      <c r="AU610" s="223" t="s">
        <v>81</v>
      </c>
      <c r="AY610" s="17" t="s">
        <v>152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151</v>
      </c>
      <c r="BM610" s="223" t="s">
        <v>1264</v>
      </c>
    </row>
    <row r="611" s="1" customFormat="1" ht="16.5" customHeight="1">
      <c r="B611" s="38"/>
      <c r="C611" s="211" t="s">
        <v>1265</v>
      </c>
      <c r="D611" s="211" t="s">
        <v>155</v>
      </c>
      <c r="E611" s="212" t="s">
        <v>1266</v>
      </c>
      <c r="F611" s="213" t="s">
        <v>1267</v>
      </c>
      <c r="G611" s="214" t="s">
        <v>267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0.35743999999999998</v>
      </c>
      <c r="R611" s="227">
        <f>Q611*H611</f>
        <v>1.4297599999999999</v>
      </c>
      <c r="S611" s="227">
        <v>0</v>
      </c>
      <c r="T611" s="228">
        <f>S611*H611</f>
        <v>0</v>
      </c>
      <c r="AR611" s="223" t="s">
        <v>151</v>
      </c>
      <c r="AT611" s="223" t="s">
        <v>155</v>
      </c>
      <c r="AU611" s="223" t="s">
        <v>81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151</v>
      </c>
      <c r="BM611" s="223" t="s">
        <v>1268</v>
      </c>
    </row>
    <row r="612" s="1" customFormat="1">
      <c r="B612" s="38"/>
      <c r="C612" s="39"/>
      <c r="D612" s="229" t="s">
        <v>180</v>
      </c>
      <c r="E612" s="39"/>
      <c r="F612" s="230" t="s">
        <v>1269</v>
      </c>
      <c r="G612" s="39"/>
      <c r="H612" s="39"/>
      <c r="I612" s="135"/>
      <c r="J612" s="39"/>
      <c r="K612" s="39"/>
      <c r="L612" s="43"/>
      <c r="M612" s="231"/>
      <c r="N612" s="83"/>
      <c r="O612" s="83"/>
      <c r="P612" s="83"/>
      <c r="Q612" s="83"/>
      <c r="R612" s="83"/>
      <c r="S612" s="83"/>
      <c r="T612" s="84"/>
      <c r="AT612" s="17" t="s">
        <v>180</v>
      </c>
      <c r="AU612" s="17" t="s">
        <v>81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81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24" customHeight="1">
      <c r="B614" s="38"/>
      <c r="C614" s="264" t="s">
        <v>1270</v>
      </c>
      <c r="D614" s="264" t="s">
        <v>325</v>
      </c>
      <c r="E614" s="265" t="s">
        <v>1271</v>
      </c>
      <c r="F614" s="266" t="s">
        <v>1272</v>
      </c>
      <c r="G614" s="267" t="s">
        <v>267</v>
      </c>
      <c r="H614" s="268">
        <v>4</v>
      </c>
      <c r="I614" s="269"/>
      <c r="J614" s="270">
        <f>ROUND(I614*H614,2)</f>
        <v>0</v>
      </c>
      <c r="K614" s="266" t="s">
        <v>178</v>
      </c>
      <c r="L614" s="271"/>
      <c r="M614" s="272" t="s">
        <v>19</v>
      </c>
      <c r="N614" s="273" t="s">
        <v>44</v>
      </c>
      <c r="O614" s="83"/>
      <c r="P614" s="227">
        <f>O614*H614</f>
        <v>0</v>
      </c>
      <c r="Q614" s="227">
        <v>0.070000000000000007</v>
      </c>
      <c r="R614" s="227">
        <f>Q614*H614</f>
        <v>0.28000000000000003</v>
      </c>
      <c r="S614" s="227">
        <v>0</v>
      </c>
      <c r="T614" s="228">
        <f>S614*H614</f>
        <v>0</v>
      </c>
      <c r="AR614" s="223" t="s">
        <v>233</v>
      </c>
      <c r="AT614" s="223" t="s">
        <v>325</v>
      </c>
      <c r="AU614" s="223" t="s">
        <v>81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151</v>
      </c>
      <c r="BM614" s="223" t="s">
        <v>1273</v>
      </c>
    </row>
    <row r="615" s="1" customFormat="1" ht="16.5" customHeight="1">
      <c r="B615" s="38"/>
      <c r="C615" s="211" t="s">
        <v>1274</v>
      </c>
      <c r="D615" s="211" t="s">
        <v>155</v>
      </c>
      <c r="E615" s="212" t="s">
        <v>533</v>
      </c>
      <c r="F615" s="213" t="s">
        <v>1275</v>
      </c>
      <c r="G615" s="214" t="s">
        <v>267</v>
      </c>
      <c r="H615" s="215">
        <v>3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151</v>
      </c>
      <c r="AT615" s="223" t="s">
        <v>155</v>
      </c>
      <c r="AU615" s="223" t="s">
        <v>81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151</v>
      </c>
      <c r="BM615" s="223" t="s">
        <v>1276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1277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1278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1280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2" customFormat="1">
      <c r="B620" s="232"/>
      <c r="C620" s="233"/>
      <c r="D620" s="229" t="s">
        <v>182</v>
      </c>
      <c r="E620" s="234" t="s">
        <v>19</v>
      </c>
      <c r="F620" s="235" t="s">
        <v>1281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AT620" s="241" t="s">
        <v>182</v>
      </c>
      <c r="AU620" s="241" t="s">
        <v>81</v>
      </c>
      <c r="AV620" s="12" t="s">
        <v>81</v>
      </c>
      <c r="AW620" s="12" t="s">
        <v>35</v>
      </c>
      <c r="AX620" s="12" t="s">
        <v>73</v>
      </c>
      <c r="AY620" s="241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1282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81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74"/>
      <c r="N622" s="275"/>
      <c r="O622" s="275"/>
      <c r="P622" s="275"/>
      <c r="Q622" s="275"/>
      <c r="R622" s="275"/>
      <c r="S622" s="275"/>
      <c r="T622" s="276"/>
      <c r="AT622" s="252" t="s">
        <v>182</v>
      </c>
      <c r="AU622" s="252" t="s">
        <v>81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6.96" customHeight="1">
      <c r="B623" s="58"/>
      <c r="C623" s="59"/>
      <c r="D623" s="59"/>
      <c r="E623" s="59"/>
      <c r="F623" s="59"/>
      <c r="G623" s="59"/>
      <c r="H623" s="59"/>
      <c r="I623" s="161"/>
      <c r="J623" s="59"/>
      <c r="K623" s="59"/>
      <c r="L623" s="43"/>
    </row>
  </sheetData>
  <sheetProtection sheet="1" autoFilter="0" formatColumns="0" formatRows="0" objects="1" scenarios="1" spinCount="100000" saltValue="6TtHuiPnHPbBoPznqPBrSzWL8DLwJzYZWtY1JF/EKIFaXxkU6Y+ZEPRLu5twN682x4vpz/AkVDmNzoN0HZiRVA==" hashValue="GZiAhM2VNA8lX16umiitIp4FT1Q7JZPnXTj6TFSq2ZKHImG+mAgDjjUUme6f7zMLmMNC5vi8kfwlrzg4kMzYOg==" algorithmName="SHA-512" password="CC35"/>
  <autoFilter ref="C87:K6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ROUND((SUM(BE83:BE151)),  2)</f>
        <v>0</v>
      </c>
      <c r="I33" s="150">
        <v>0.20999999999999999</v>
      </c>
      <c r="J33" s="149">
        <f>ROUND(((SUM(BE83:BE151))*I33),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ROUND((SUM(BF83:BF151)),  2)</f>
        <v>0</v>
      </c>
      <c r="I34" s="150">
        <v>0.14999999999999999</v>
      </c>
      <c r="J34" s="149">
        <f>ROUND(((SUM(BF83:BF151))*I34),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ROUND((SUM(BG83:BG151)),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ROUND((SUM(BH83:BH151)),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ROUND((SUM(BI83:BI151)),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671</v>
      </c>
      <c r="E62" s="174"/>
      <c r="F62" s="174"/>
      <c r="G62" s="174"/>
      <c r="H62" s="174"/>
      <c r="I62" s="175"/>
      <c r="J62" s="176">
        <f>J140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J146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P84+P140+P146</f>
        <v>0</v>
      </c>
      <c r="Q83" s="95"/>
      <c r="R83" s="192">
        <f>R84+R140+R146</f>
        <v>105.81625748000002</v>
      </c>
      <c r="S83" s="95"/>
      <c r="T83" s="193">
        <f>T84+T140+T146</f>
        <v>0</v>
      </c>
      <c r="AT83" s="17" t="s">
        <v>72</v>
      </c>
      <c r="AU83" s="17" t="s">
        <v>133</v>
      </c>
      <c r="BK83" s="194">
        <f>BK84+BK140+BK146</f>
        <v>0</v>
      </c>
    </row>
    <row r="84" s="11" customFormat="1" ht="25.92" customHeight="1">
      <c r="B84" s="195"/>
      <c r="C84" s="196"/>
      <c r="D84" s="197" t="s">
        <v>72</v>
      </c>
      <c r="E84" s="198" t="s">
        <v>544</v>
      </c>
      <c r="F84" s="198" t="s">
        <v>545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0.058145000000000002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SUM(P86:P139)</f>
        <v>0</v>
      </c>
      <c r="Q85" s="203"/>
      <c r="R85" s="204">
        <f>SUM(R86:R139)</f>
        <v>0.058145000000000002</v>
      </c>
      <c r="S85" s="203"/>
      <c r="T85" s="205">
        <f>SUM(T86:T139)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SUM(BK86:BK139)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772</v>
      </c>
      <c r="F86" s="213" t="s">
        <v>773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1284</v>
      </c>
    </row>
    <row r="87" s="1" customFormat="1">
      <c r="B87" s="38"/>
      <c r="C87" s="39"/>
      <c r="D87" s="229" t="s">
        <v>180</v>
      </c>
      <c r="E87" s="39"/>
      <c r="F87" s="230" t="s">
        <v>775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776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777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1285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1286</v>
      </c>
      <c r="F91" s="213" t="s">
        <v>1287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760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1288</v>
      </c>
    </row>
    <row r="92" s="1" customFormat="1">
      <c r="B92" s="38"/>
      <c r="C92" s="39"/>
      <c r="D92" s="229" t="s">
        <v>180</v>
      </c>
      <c r="E92" s="39"/>
      <c r="F92" s="230" t="s">
        <v>1289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1290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1291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1292</v>
      </c>
      <c r="F95" s="213" t="s">
        <v>1293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1294</v>
      </c>
    </row>
    <row r="96" s="1" customFormat="1">
      <c r="B96" s="38"/>
      <c r="C96" s="39"/>
      <c r="D96" s="229" t="s">
        <v>180</v>
      </c>
      <c r="E96" s="39"/>
      <c r="F96" s="230" t="s">
        <v>1295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1296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1297</v>
      </c>
      <c r="F98" s="213" t="s">
        <v>1298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1299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1300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1301</v>
      </c>
      <c r="F101" s="213" t="s">
        <v>1302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1303</v>
      </c>
    </row>
    <row r="102" s="1" customFormat="1">
      <c r="B102" s="38"/>
      <c r="C102" s="39"/>
      <c r="D102" s="229" t="s">
        <v>180</v>
      </c>
      <c r="E102" s="39"/>
      <c r="F102" s="230" t="s">
        <v>1304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1305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1306</v>
      </c>
      <c r="F104" s="213" t="s">
        <v>1307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1308</v>
      </c>
    </row>
    <row r="105" s="1" customFormat="1">
      <c r="B105" s="38"/>
      <c r="C105" s="39"/>
      <c r="D105" s="229" t="s">
        <v>180</v>
      </c>
      <c r="E105" s="39"/>
      <c r="F105" s="230" t="s">
        <v>1309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1310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1311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1312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1313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69.299999999999997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1314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1315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1316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1317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1318</v>
      </c>
      <c r="F115" s="213" t="s">
        <v>1319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1320</v>
      </c>
    </row>
    <row r="116" s="1" customFormat="1">
      <c r="B116" s="38"/>
      <c r="C116" s="39"/>
      <c r="D116" s="229" t="s">
        <v>180</v>
      </c>
      <c r="E116" s="39"/>
      <c r="F116" s="230" t="s">
        <v>1321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325</v>
      </c>
      <c r="E117" s="265" t="s">
        <v>1322</v>
      </c>
      <c r="F117" s="266" t="s">
        <v>1323</v>
      </c>
      <c r="G117" s="267" t="s">
        <v>1074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1324</v>
      </c>
    </row>
    <row r="118" s="13" customFormat="1">
      <c r="B118" s="242"/>
      <c r="C118" s="243"/>
      <c r="D118" s="229" t="s">
        <v>182</v>
      </c>
      <c r="E118" s="243"/>
      <c r="F118" s="245" t="s">
        <v>1325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24" customHeight="1">
      <c r="B119" s="38"/>
      <c r="C119" s="211" t="s">
        <v>245</v>
      </c>
      <c r="D119" s="211" t="s">
        <v>155</v>
      </c>
      <c r="E119" s="212" t="s">
        <v>1326</v>
      </c>
      <c r="F119" s="213" t="s">
        <v>1327</v>
      </c>
      <c r="G119" s="214" t="s">
        <v>267</v>
      </c>
      <c r="H119" s="215">
        <v>179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1328</v>
      </c>
    </row>
    <row r="120" s="1" customFormat="1">
      <c r="B120" s="38"/>
      <c r="C120" s="39"/>
      <c r="D120" s="229" t="s">
        <v>180</v>
      </c>
      <c r="E120" s="39"/>
      <c r="F120" s="230" t="s">
        <v>1329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1330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2" customFormat="1">
      <c r="B122" s="232"/>
      <c r="C122" s="233"/>
      <c r="D122" s="229" t="s">
        <v>182</v>
      </c>
      <c r="E122" s="234" t="s">
        <v>19</v>
      </c>
      <c r="F122" s="235" t="s">
        <v>1331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182</v>
      </c>
      <c r="AU122" s="241" t="s">
        <v>83</v>
      </c>
      <c r="AV122" s="12" t="s">
        <v>81</v>
      </c>
      <c r="AW122" s="12" t="s">
        <v>35</v>
      </c>
      <c r="AX122" s="12" t="s">
        <v>73</v>
      </c>
      <c r="AY122" s="241" t="s">
        <v>152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1332</v>
      </c>
      <c r="G123" s="243"/>
      <c r="H123" s="246">
        <v>50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73</v>
      </c>
      <c r="AY123" s="252" t="s">
        <v>152</v>
      </c>
    </row>
    <row r="124" s="13" customFormat="1">
      <c r="B124" s="242"/>
      <c r="C124" s="243"/>
      <c r="D124" s="229" t="s">
        <v>182</v>
      </c>
      <c r="E124" s="244" t="s">
        <v>19</v>
      </c>
      <c r="F124" s="245" t="s">
        <v>1333</v>
      </c>
      <c r="G124" s="243"/>
      <c r="H124" s="246">
        <v>20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182</v>
      </c>
      <c r="AU124" s="252" t="s">
        <v>83</v>
      </c>
      <c r="AV124" s="13" t="s">
        <v>83</v>
      </c>
      <c r="AW124" s="13" t="s">
        <v>35</v>
      </c>
      <c r="AX124" s="13" t="s">
        <v>73</v>
      </c>
      <c r="AY124" s="252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1334</v>
      </c>
      <c r="G125" s="243"/>
      <c r="H125" s="246">
        <v>10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1335</v>
      </c>
      <c r="G126" s="243"/>
      <c r="H126" s="246">
        <v>10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1336</v>
      </c>
      <c r="G127" s="243"/>
      <c r="H127" s="246">
        <v>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1337</v>
      </c>
      <c r="G128" s="243"/>
      <c r="H128" s="246">
        <v>80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1338</v>
      </c>
      <c r="G129" s="243"/>
      <c r="H129" s="246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1339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179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83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16.5" customHeight="1">
      <c r="B132" s="38"/>
      <c r="C132" s="264" t="s">
        <v>274</v>
      </c>
      <c r="D132" s="264" t="s">
        <v>325</v>
      </c>
      <c r="E132" s="265" t="s">
        <v>1340</v>
      </c>
      <c r="F132" s="266" t="s">
        <v>1341</v>
      </c>
      <c r="G132" s="267" t="s">
        <v>267</v>
      </c>
      <c r="H132" s="268">
        <v>80</v>
      </c>
      <c r="I132" s="269"/>
      <c r="J132" s="270">
        <f>ROUND(I132*H132,2)</f>
        <v>0</v>
      </c>
      <c r="K132" s="266" t="s">
        <v>760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8.0000000000000007E-05</v>
      </c>
      <c r="R132" s="227">
        <f>Q132*H132</f>
        <v>0.0064000000000000003</v>
      </c>
      <c r="S132" s="227">
        <v>0</v>
      </c>
      <c r="T132" s="228">
        <f>S132*H132</f>
        <v>0</v>
      </c>
      <c r="AR132" s="223" t="s">
        <v>233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1342</v>
      </c>
    </row>
    <row r="133" s="1" customFormat="1" ht="16.5" customHeight="1">
      <c r="B133" s="38"/>
      <c r="C133" s="264" t="s">
        <v>8</v>
      </c>
      <c r="D133" s="264" t="s">
        <v>325</v>
      </c>
      <c r="E133" s="265" t="s">
        <v>1343</v>
      </c>
      <c r="F133" s="266" t="s">
        <v>1344</v>
      </c>
      <c r="G133" s="267" t="s">
        <v>267</v>
      </c>
      <c r="H133" s="268">
        <v>2</v>
      </c>
      <c r="I133" s="269"/>
      <c r="J133" s="270">
        <f>ROUND(I133*H133,2)</f>
        <v>0</v>
      </c>
      <c r="K133" s="266" t="s">
        <v>178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0.0050000000000000001</v>
      </c>
      <c r="R133" s="227">
        <f>Q133*H133</f>
        <v>0.01</v>
      </c>
      <c r="S133" s="227">
        <v>0</v>
      </c>
      <c r="T133" s="228">
        <f>S133*H133</f>
        <v>0</v>
      </c>
      <c r="AR133" s="223" t="s">
        <v>233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1345</v>
      </c>
    </row>
    <row r="134" s="1" customFormat="1" ht="16.5" customHeight="1">
      <c r="B134" s="38"/>
      <c r="C134" s="264" t="s">
        <v>285</v>
      </c>
      <c r="D134" s="264" t="s">
        <v>325</v>
      </c>
      <c r="E134" s="265" t="s">
        <v>1346</v>
      </c>
      <c r="F134" s="266" t="s">
        <v>1347</v>
      </c>
      <c r="G134" s="267" t="s">
        <v>267</v>
      </c>
      <c r="H134" s="268">
        <v>2</v>
      </c>
      <c r="I134" s="269"/>
      <c r="J134" s="270">
        <f>ROUND(I134*H134,2)</f>
        <v>0</v>
      </c>
      <c r="K134" s="266" t="s">
        <v>178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0.0089999999999999993</v>
      </c>
      <c r="R134" s="227">
        <f>Q134*H134</f>
        <v>0.017999999999999999</v>
      </c>
      <c r="S134" s="227">
        <v>0</v>
      </c>
      <c r="T134" s="228">
        <f>S134*H134</f>
        <v>0</v>
      </c>
      <c r="AR134" s="223" t="s">
        <v>233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1348</v>
      </c>
    </row>
    <row r="135" s="1" customFormat="1" ht="16.5" customHeight="1">
      <c r="B135" s="38"/>
      <c r="C135" s="264" t="s">
        <v>290</v>
      </c>
      <c r="D135" s="264" t="s">
        <v>325</v>
      </c>
      <c r="E135" s="265" t="s">
        <v>629</v>
      </c>
      <c r="F135" s="266" t="s">
        <v>1349</v>
      </c>
      <c r="G135" s="267" t="s">
        <v>267</v>
      </c>
      <c r="H135" s="268">
        <v>50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233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1350</v>
      </c>
    </row>
    <row r="136" s="1" customFormat="1" ht="16.5" customHeight="1">
      <c r="B136" s="38"/>
      <c r="C136" s="264" t="s">
        <v>294</v>
      </c>
      <c r="D136" s="264" t="s">
        <v>325</v>
      </c>
      <c r="E136" s="265" t="s">
        <v>642</v>
      </c>
      <c r="F136" s="266" t="s">
        <v>1351</v>
      </c>
      <c r="G136" s="267" t="s">
        <v>267</v>
      </c>
      <c r="H136" s="268">
        <v>20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233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1352</v>
      </c>
    </row>
    <row r="137" s="1" customFormat="1" ht="16.5" customHeight="1">
      <c r="B137" s="38"/>
      <c r="C137" s="264" t="s">
        <v>307</v>
      </c>
      <c r="D137" s="264" t="s">
        <v>325</v>
      </c>
      <c r="E137" s="265" t="s">
        <v>652</v>
      </c>
      <c r="F137" s="266" t="s">
        <v>1353</v>
      </c>
      <c r="G137" s="267" t="s">
        <v>267</v>
      </c>
      <c r="H137" s="268">
        <v>10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233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151</v>
      </c>
      <c r="BM137" s="223" t="s">
        <v>1354</v>
      </c>
    </row>
    <row r="138" s="1" customFormat="1" ht="16.5" customHeight="1">
      <c r="B138" s="38"/>
      <c r="C138" s="264" t="s">
        <v>324</v>
      </c>
      <c r="D138" s="264" t="s">
        <v>325</v>
      </c>
      <c r="E138" s="265" t="s">
        <v>662</v>
      </c>
      <c r="F138" s="266" t="s">
        <v>1355</v>
      </c>
      <c r="G138" s="267" t="s">
        <v>267</v>
      </c>
      <c r="H138" s="268">
        <v>10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233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1356</v>
      </c>
    </row>
    <row r="139" s="1" customFormat="1" ht="16.5" customHeight="1">
      <c r="B139" s="38"/>
      <c r="C139" s="264" t="s">
        <v>7</v>
      </c>
      <c r="D139" s="264" t="s">
        <v>325</v>
      </c>
      <c r="E139" s="265" t="s">
        <v>533</v>
      </c>
      <c r="F139" s="266" t="s">
        <v>1357</v>
      </c>
      <c r="G139" s="267" t="s">
        <v>267</v>
      </c>
      <c r="H139" s="268">
        <v>5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233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1358</v>
      </c>
    </row>
    <row r="140" s="11" customFormat="1" ht="25.92" customHeight="1">
      <c r="B140" s="195"/>
      <c r="C140" s="196"/>
      <c r="D140" s="197" t="s">
        <v>72</v>
      </c>
      <c r="E140" s="198" t="s">
        <v>215</v>
      </c>
      <c r="F140" s="198" t="s">
        <v>239</v>
      </c>
      <c r="G140" s="196"/>
      <c r="H140" s="196"/>
      <c r="I140" s="199"/>
      <c r="J140" s="200">
        <f>BK140</f>
        <v>0</v>
      </c>
      <c r="K140" s="196"/>
      <c r="L140" s="201"/>
      <c r="M140" s="202"/>
      <c r="N140" s="203"/>
      <c r="O140" s="203"/>
      <c r="P140" s="204">
        <f>SUM(P141:P145)</f>
        <v>0</v>
      </c>
      <c r="Q140" s="203"/>
      <c r="R140" s="204">
        <f>SUM(R141:R145)</f>
        <v>38.446272480000005</v>
      </c>
      <c r="S140" s="203"/>
      <c r="T140" s="205">
        <f>SUM(T141:T145)</f>
        <v>0</v>
      </c>
      <c r="AR140" s="206" t="s">
        <v>81</v>
      </c>
      <c r="AT140" s="207" t="s">
        <v>72</v>
      </c>
      <c r="AU140" s="207" t="s">
        <v>73</v>
      </c>
      <c r="AY140" s="206" t="s">
        <v>152</v>
      </c>
      <c r="BK140" s="208">
        <f>SUM(BK141:BK145)</f>
        <v>0</v>
      </c>
    </row>
    <row r="141" s="1" customFormat="1" ht="36" customHeight="1">
      <c r="B141" s="38"/>
      <c r="C141" s="211" t="s">
        <v>251</v>
      </c>
      <c r="D141" s="211" t="s">
        <v>155</v>
      </c>
      <c r="E141" s="212" t="s">
        <v>968</v>
      </c>
      <c r="F141" s="213" t="s">
        <v>969</v>
      </c>
      <c r="G141" s="214" t="s">
        <v>236</v>
      </c>
      <c r="H141" s="215">
        <v>62.612000000000002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0.61404000000000003</v>
      </c>
      <c r="R141" s="227">
        <f>Q141*H141</f>
        <v>38.446272480000005</v>
      </c>
      <c r="S141" s="227">
        <v>0</v>
      </c>
      <c r="T141" s="228">
        <f>S141*H141</f>
        <v>0</v>
      </c>
      <c r="AR141" s="223" t="s">
        <v>151</v>
      </c>
      <c r="AT141" s="223" t="s">
        <v>155</v>
      </c>
      <c r="AU141" s="223" t="s">
        <v>81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1359</v>
      </c>
    </row>
    <row r="142" s="1" customFormat="1">
      <c r="B142" s="38"/>
      <c r="C142" s="39"/>
      <c r="D142" s="229" t="s">
        <v>180</v>
      </c>
      <c r="E142" s="39"/>
      <c r="F142" s="230" t="s">
        <v>971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81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972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81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975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81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1360</v>
      </c>
      <c r="G145" s="243"/>
      <c r="H145" s="246">
        <v>62.612000000000002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81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1" customFormat="1" ht="25.92" customHeight="1">
      <c r="B146" s="195"/>
      <c r="C146" s="196"/>
      <c r="D146" s="197" t="s">
        <v>72</v>
      </c>
      <c r="E146" s="198" t="s">
        <v>240</v>
      </c>
      <c r="F146" s="198" t="s">
        <v>497</v>
      </c>
      <c r="G146" s="196"/>
      <c r="H146" s="196"/>
      <c r="I146" s="199"/>
      <c r="J146" s="200">
        <f>BK146</f>
        <v>0</v>
      </c>
      <c r="K146" s="196"/>
      <c r="L146" s="201"/>
      <c r="M146" s="202"/>
      <c r="N146" s="203"/>
      <c r="O146" s="203"/>
      <c r="P146" s="204">
        <f>SUM(P147:P151)</f>
        <v>0</v>
      </c>
      <c r="Q146" s="203"/>
      <c r="R146" s="204">
        <f>SUM(R147:R151)</f>
        <v>67.311840000000018</v>
      </c>
      <c r="S146" s="203"/>
      <c r="T146" s="205">
        <f>SUM(T147:T151)</f>
        <v>0</v>
      </c>
      <c r="AR146" s="206" t="s">
        <v>81</v>
      </c>
      <c r="AT146" s="207" t="s">
        <v>72</v>
      </c>
      <c r="AU146" s="207" t="s">
        <v>73</v>
      </c>
      <c r="AY146" s="206" t="s">
        <v>152</v>
      </c>
      <c r="BK146" s="208">
        <f>SUM(BK147:BK151)</f>
        <v>0</v>
      </c>
    </row>
    <row r="147" s="1" customFormat="1" ht="48" customHeight="1">
      <c r="B147" s="38"/>
      <c r="C147" s="211" t="s">
        <v>264</v>
      </c>
      <c r="D147" s="211" t="s">
        <v>155</v>
      </c>
      <c r="E147" s="212" t="s">
        <v>1142</v>
      </c>
      <c r="F147" s="213" t="s">
        <v>1143</v>
      </c>
      <c r="G147" s="214" t="s">
        <v>254</v>
      </c>
      <c r="H147" s="215">
        <v>284.60000000000002</v>
      </c>
      <c r="I147" s="216"/>
      <c r="J147" s="217">
        <f>ROUND(I147*H147,2)</f>
        <v>0</v>
      </c>
      <c r="K147" s="213" t="s">
        <v>178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0.15540000000000001</v>
      </c>
      <c r="R147" s="227">
        <f>Q147*H147</f>
        <v>44.22684000000001</v>
      </c>
      <c r="S147" s="227">
        <v>0</v>
      </c>
      <c r="T147" s="228">
        <f>S147*H147</f>
        <v>0</v>
      </c>
      <c r="AR147" s="223" t="s">
        <v>151</v>
      </c>
      <c r="AT147" s="223" t="s">
        <v>155</v>
      </c>
      <c r="AU147" s="223" t="s">
        <v>81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151</v>
      </c>
      <c r="BM147" s="223" t="s">
        <v>1361</v>
      </c>
    </row>
    <row r="148" s="1" customFormat="1">
      <c r="B148" s="38"/>
      <c r="C148" s="39"/>
      <c r="D148" s="229" t="s">
        <v>180</v>
      </c>
      <c r="E148" s="39"/>
      <c r="F148" s="230" t="s">
        <v>1145</v>
      </c>
      <c r="G148" s="39"/>
      <c r="H148" s="39"/>
      <c r="I148" s="135"/>
      <c r="J148" s="39"/>
      <c r="K148" s="39"/>
      <c r="L148" s="43"/>
      <c r="M148" s="231"/>
      <c r="N148" s="83"/>
      <c r="O148" s="83"/>
      <c r="P148" s="83"/>
      <c r="Q148" s="83"/>
      <c r="R148" s="83"/>
      <c r="S148" s="83"/>
      <c r="T148" s="84"/>
      <c r="AT148" s="17" t="s">
        <v>180</v>
      </c>
      <c r="AU148" s="17" t="s">
        <v>81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1146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81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1362</v>
      </c>
      <c r="G150" s="243"/>
      <c r="H150" s="246">
        <v>284.60000000000002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81</v>
      </c>
      <c r="AV150" s="13" t="s">
        <v>83</v>
      </c>
      <c r="AW150" s="13" t="s">
        <v>35</v>
      </c>
      <c r="AX150" s="13" t="s">
        <v>81</v>
      </c>
      <c r="AY150" s="252" t="s">
        <v>152</v>
      </c>
    </row>
    <row r="151" s="1" customFormat="1" ht="16.5" customHeight="1">
      <c r="B151" s="38"/>
      <c r="C151" s="264" t="s">
        <v>269</v>
      </c>
      <c r="D151" s="264" t="s">
        <v>325</v>
      </c>
      <c r="E151" s="265" t="s">
        <v>1155</v>
      </c>
      <c r="F151" s="266" t="s">
        <v>1156</v>
      </c>
      <c r="G151" s="267" t="s">
        <v>254</v>
      </c>
      <c r="H151" s="268">
        <v>285</v>
      </c>
      <c r="I151" s="269"/>
      <c r="J151" s="270">
        <f>ROUND(I151*H151,2)</f>
        <v>0</v>
      </c>
      <c r="K151" s="266" t="s">
        <v>178</v>
      </c>
      <c r="L151" s="271"/>
      <c r="M151" s="277" t="s">
        <v>19</v>
      </c>
      <c r="N151" s="278" t="s">
        <v>44</v>
      </c>
      <c r="O151" s="220"/>
      <c r="P151" s="221">
        <f>O151*H151</f>
        <v>0</v>
      </c>
      <c r="Q151" s="221">
        <v>0.081000000000000003</v>
      </c>
      <c r="R151" s="221">
        <f>Q151*H151</f>
        <v>23.085000000000001</v>
      </c>
      <c r="S151" s="221">
        <v>0</v>
      </c>
      <c r="T151" s="222">
        <f>S151*H151</f>
        <v>0</v>
      </c>
      <c r="AR151" s="223" t="s">
        <v>233</v>
      </c>
      <c r="AT151" s="223" t="s">
        <v>325</v>
      </c>
      <c r="AU151" s="223" t="s">
        <v>81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151</v>
      </c>
      <c r="BM151" s="223" t="s">
        <v>1363</v>
      </c>
    </row>
    <row r="152" s="1" customFormat="1" ht="6.96" customHeight="1">
      <c r="B152" s="58"/>
      <c r="C152" s="59"/>
      <c r="D152" s="59"/>
      <c r="E152" s="59"/>
      <c r="F152" s="59"/>
      <c r="G152" s="59"/>
      <c r="H152" s="59"/>
      <c r="I152" s="161"/>
      <c r="J152" s="59"/>
      <c r="K152" s="59"/>
      <c r="L152" s="43"/>
    </row>
  </sheetData>
  <sheetProtection sheet="1" autoFilter="0" formatColumns="0" formatRows="0" objects="1" scenarios="1" spinCount="100000" saltValue="wtGkCWJHY6/VEm7brUN6vycpxKho6vmOvpdBwxccYO0iijtB8iM6EXjrLj+eZ2aRvFAQGjrc0yFQvB833jBrTw==" hashValue="xXpXC2d9BslX+v6Zf/qBsg/D5b1T0wH3QTYdvo/uDPfQ8xbxdJSH3IxJnR9LPErL761ZMSkA43Z8QPe1qtHO7Q==" algorithmName="SHA-512" password="CC35"/>
  <autoFilter ref="C82:K15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1366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1367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1368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1369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1370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1371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1372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1373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1374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1375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1376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1377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1378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544</v>
      </c>
      <c r="F97" s="198" t="s">
        <v>545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1379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1380</v>
      </c>
      <c r="F99" s="213" t="s">
        <v>1381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1382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1384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1385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1386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758</v>
      </c>
      <c r="F104" s="213" t="s">
        <v>759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1387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1388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1384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1385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1386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765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1387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1389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1384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1385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1386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1292</v>
      </c>
      <c r="F114" s="213" t="s">
        <v>1293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1387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1390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1384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1385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1386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1391</v>
      </c>
      <c r="F119" s="213" t="s">
        <v>1392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1382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1393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1385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1394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1386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325</v>
      </c>
      <c r="E124" s="265" t="s">
        <v>1395</v>
      </c>
      <c r="F124" s="266" t="s">
        <v>1396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1382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1397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1398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325</v>
      </c>
      <c r="E127" s="265" t="s">
        <v>1399</v>
      </c>
      <c r="F127" s="266" t="s">
        <v>1400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1382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1401</v>
      </c>
    </row>
    <row r="128" s="1" customFormat="1">
      <c r="B128" s="38"/>
      <c r="C128" s="39"/>
      <c r="D128" s="229" t="s">
        <v>1402</v>
      </c>
      <c r="E128" s="39"/>
      <c r="F128" s="230" t="s">
        <v>1403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1402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1404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546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1405</v>
      </c>
      <c r="F131" s="213" t="s">
        <v>1406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1382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1407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1408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1409</v>
      </c>
      <c r="F133" s="213" t="s">
        <v>1410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1382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1411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1412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1413</v>
      </c>
      <c r="F136" s="213" t="s">
        <v>1414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1382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1415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1412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1416</v>
      </c>
      <c r="F139" s="213" t="s">
        <v>1417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1382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1418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1419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1420</v>
      </c>
      <c r="F142" s="213" t="s">
        <v>1421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1382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1422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1423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566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325</v>
      </c>
      <c r="E146" s="265" t="s">
        <v>1424</v>
      </c>
      <c r="F146" s="266" t="s">
        <v>1425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1426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1427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582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504</v>
      </c>
      <c r="F150" s="209" t="s">
        <v>1428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325</v>
      </c>
      <c r="E151" s="265" t="s">
        <v>1429</v>
      </c>
      <c r="F151" s="266" t="s">
        <v>1430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1382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407</v>
      </c>
      <c r="AT151" s="223" t="s">
        <v>325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1431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1432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1433</v>
      </c>
      <c r="F154" s="213" t="s">
        <v>1434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1387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1435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1432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1436</v>
      </c>
      <c r="F157" s="213" t="s">
        <v>1437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1387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1438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1439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1440</v>
      </c>
      <c r="F160" s="213" t="s">
        <v>1441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1387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1442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1443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1444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1445</v>
      </c>
      <c r="F164" s="213" t="s">
        <v>1446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1382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1447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1448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1449</v>
      </c>
      <c r="F167" s="213" t="s">
        <v>1450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1382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645</v>
      </c>
      <c r="BM167" s="223" t="s">
        <v>1451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1448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324</v>
      </c>
      <c r="D170" s="211" t="s">
        <v>155</v>
      </c>
      <c r="E170" s="212" t="s">
        <v>1452</v>
      </c>
      <c r="F170" s="213" t="s">
        <v>1453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1387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1454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1448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1455</v>
      </c>
      <c r="F173" s="213" t="s">
        <v>1456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1387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1457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1448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343</v>
      </c>
      <c r="D176" s="264" t="s">
        <v>325</v>
      </c>
      <c r="E176" s="265" t="s">
        <v>1458</v>
      </c>
      <c r="F176" s="266" t="s">
        <v>1459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1382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1460</v>
      </c>
    </row>
    <row r="177" s="1" customFormat="1">
      <c r="B177" s="38"/>
      <c r="C177" s="39"/>
      <c r="D177" s="229" t="s">
        <v>1402</v>
      </c>
      <c r="E177" s="39"/>
      <c r="F177" s="230" t="s">
        <v>1461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1402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1448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347</v>
      </c>
      <c r="D180" s="264" t="s">
        <v>325</v>
      </c>
      <c r="E180" s="265" t="s">
        <v>1462</v>
      </c>
      <c r="F180" s="266" t="s">
        <v>1463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1382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1464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1465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354</v>
      </c>
      <c r="D183" s="264" t="s">
        <v>325</v>
      </c>
      <c r="E183" s="265" t="s">
        <v>1466</v>
      </c>
      <c r="F183" s="266" t="s">
        <v>1467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1382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1468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1469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358</v>
      </c>
      <c r="D185" s="264" t="s">
        <v>325</v>
      </c>
      <c r="E185" s="265" t="s">
        <v>1470</v>
      </c>
      <c r="F185" s="266" t="s">
        <v>1471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1472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1473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1474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364</v>
      </c>
      <c r="D188" s="211" t="s">
        <v>155</v>
      </c>
      <c r="E188" s="212" t="s">
        <v>1475</v>
      </c>
      <c r="F188" s="213" t="s">
        <v>1476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1382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1477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1478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368</v>
      </c>
      <c r="D191" s="211" t="s">
        <v>155</v>
      </c>
      <c r="E191" s="212" t="s">
        <v>1479</v>
      </c>
      <c r="F191" s="213" t="s">
        <v>1480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1481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383</v>
      </c>
      <c r="D193" s="211" t="s">
        <v>155</v>
      </c>
      <c r="E193" s="212" t="s">
        <v>1482</v>
      </c>
      <c r="F193" s="213" t="s">
        <v>1483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1484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1485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1486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393</v>
      </c>
      <c r="D197" s="211" t="s">
        <v>155</v>
      </c>
      <c r="E197" s="212" t="s">
        <v>1487</v>
      </c>
      <c r="F197" s="213" t="s">
        <v>1488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1382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1489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1490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1491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397</v>
      </c>
      <c r="D201" s="211" t="s">
        <v>155</v>
      </c>
      <c r="E201" s="212" t="s">
        <v>1492</v>
      </c>
      <c r="F201" s="213" t="s">
        <v>1493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1494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1490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1491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401</v>
      </c>
      <c r="D205" s="211" t="s">
        <v>155</v>
      </c>
      <c r="E205" s="212" t="s">
        <v>1495</v>
      </c>
      <c r="F205" s="213" t="s">
        <v>1496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1382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1497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1490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407</v>
      </c>
      <c r="D208" s="211" t="s">
        <v>155</v>
      </c>
      <c r="E208" s="212" t="s">
        <v>832</v>
      </c>
      <c r="F208" s="213" t="s">
        <v>1498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1382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1499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1500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1501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1502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1503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1504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1505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1506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1507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1508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1509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1510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412</v>
      </c>
      <c r="D221" s="264" t="s">
        <v>325</v>
      </c>
      <c r="E221" s="265" t="s">
        <v>1511</v>
      </c>
      <c r="F221" s="266" t="s">
        <v>1512</v>
      </c>
      <c r="G221" s="267" t="s">
        <v>267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325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1513</v>
      </c>
    </row>
    <row r="222" s="11" customFormat="1" ht="22.8" customHeight="1">
      <c r="B222" s="195"/>
      <c r="C222" s="196"/>
      <c r="D222" s="197" t="s">
        <v>72</v>
      </c>
      <c r="E222" s="209" t="s">
        <v>607</v>
      </c>
      <c r="F222" s="209" t="s">
        <v>608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417</v>
      </c>
      <c r="D223" s="211" t="s">
        <v>155</v>
      </c>
      <c r="E223" s="212" t="s">
        <v>1514</v>
      </c>
      <c r="F223" s="213" t="s">
        <v>1515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1382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1516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1490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1491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426</v>
      </c>
      <c r="D227" s="211" t="s">
        <v>155</v>
      </c>
      <c r="E227" s="212" t="s">
        <v>1517</v>
      </c>
      <c r="F227" s="213" t="s">
        <v>1518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1382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1519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1520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1521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1522</v>
      </c>
      <c r="F231" s="198" t="s">
        <v>1523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1524</v>
      </c>
      <c r="F232" s="209" t="s">
        <v>1525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434</v>
      </c>
      <c r="D233" s="211" t="s">
        <v>155</v>
      </c>
      <c r="E233" s="212" t="s">
        <v>1526</v>
      </c>
      <c r="F233" s="213" t="s">
        <v>1527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1382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1528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1529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441</v>
      </c>
      <c r="D235" s="211" t="s">
        <v>155</v>
      </c>
      <c r="E235" s="212" t="s">
        <v>1530</v>
      </c>
      <c r="F235" s="213" t="s">
        <v>1531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1532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324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451</v>
      </c>
      <c r="D238" s="264" t="s">
        <v>325</v>
      </c>
      <c r="E238" s="265" t="s">
        <v>1533</v>
      </c>
      <c r="F238" s="266" t="s">
        <v>1534</v>
      </c>
      <c r="G238" s="267" t="s">
        <v>1535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325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1536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1537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1538</v>
      </c>
      <c r="F240" s="209" t="s">
        <v>1539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463</v>
      </c>
      <c r="D241" s="264" t="s">
        <v>325</v>
      </c>
      <c r="E241" s="265" t="s">
        <v>1540</v>
      </c>
      <c r="F241" s="266" t="s">
        <v>1541</v>
      </c>
      <c r="G241" s="267" t="s">
        <v>1542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325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1543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473</v>
      </c>
      <c r="D243" s="264" t="s">
        <v>325</v>
      </c>
      <c r="E243" s="265" t="s">
        <v>1544</v>
      </c>
      <c r="F243" s="266" t="s">
        <v>1545</v>
      </c>
      <c r="G243" s="267" t="s">
        <v>1542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325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1546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1547</v>
      </c>
      <c r="F245" s="209" t="s">
        <v>1548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481</v>
      </c>
      <c r="D246" s="264" t="s">
        <v>325</v>
      </c>
      <c r="E246" s="265" t="s">
        <v>1549</v>
      </c>
      <c r="F246" s="266" t="s">
        <v>1550</v>
      </c>
      <c r="G246" s="267" t="s">
        <v>1074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1551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1552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493</v>
      </c>
      <c r="D249" s="264" t="s">
        <v>325</v>
      </c>
      <c r="E249" s="265" t="s">
        <v>1553</v>
      </c>
      <c r="F249" s="266" t="s">
        <v>1554</v>
      </c>
      <c r="G249" s="267" t="s">
        <v>1074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325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1555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1552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498</v>
      </c>
      <c r="D251" s="264" t="s">
        <v>325</v>
      </c>
      <c r="E251" s="265" t="s">
        <v>1556</v>
      </c>
      <c r="F251" s="266" t="s">
        <v>1557</v>
      </c>
      <c r="G251" s="267" t="s">
        <v>1542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1558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1559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504</v>
      </c>
      <c r="D254" s="264" t="s">
        <v>325</v>
      </c>
      <c r="E254" s="265" t="s">
        <v>1560</v>
      </c>
      <c r="F254" s="266" t="s">
        <v>1561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325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1562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1563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510</v>
      </c>
      <c r="D257" s="264" t="s">
        <v>325</v>
      </c>
      <c r="E257" s="265" t="s">
        <v>1564</v>
      </c>
      <c r="F257" s="266" t="s">
        <v>1565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1566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1567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519</v>
      </c>
      <c r="D259" s="264" t="s">
        <v>325</v>
      </c>
      <c r="E259" s="265" t="s">
        <v>1568</v>
      </c>
      <c r="F259" s="266" t="s">
        <v>1569</v>
      </c>
      <c r="G259" s="267" t="s">
        <v>1542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1570</v>
      </c>
    </row>
    <row r="260" s="1" customFormat="1" ht="24" customHeight="1">
      <c r="B260" s="38"/>
      <c r="C260" s="211" t="s">
        <v>528</v>
      </c>
      <c r="D260" s="211" t="s">
        <v>155</v>
      </c>
      <c r="E260" s="212" t="s">
        <v>1571</v>
      </c>
      <c r="F260" s="213" t="s">
        <v>1572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1382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645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645</v>
      </c>
      <c r="BM260" s="223" t="s">
        <v>1573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1563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492</v>
      </c>
      <c r="D263" s="264" t="s">
        <v>325</v>
      </c>
      <c r="E263" s="265" t="s">
        <v>1574</v>
      </c>
      <c r="F263" s="266" t="s">
        <v>1575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1149</v>
      </c>
      <c r="AT263" s="223" t="s">
        <v>325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645</v>
      </c>
      <c r="BM263" s="223" t="s">
        <v>1576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1563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1567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539</v>
      </c>
      <c r="D267" s="264" t="s">
        <v>325</v>
      </c>
      <c r="E267" s="265" t="s">
        <v>1577</v>
      </c>
      <c r="F267" s="266" t="s">
        <v>1578</v>
      </c>
      <c r="G267" s="267" t="s">
        <v>1542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1579</v>
      </c>
    </row>
    <row r="268" s="1" customFormat="1" ht="16.5" customHeight="1">
      <c r="B268" s="38"/>
      <c r="C268" s="264" t="s">
        <v>547</v>
      </c>
      <c r="D268" s="264" t="s">
        <v>325</v>
      </c>
      <c r="E268" s="265" t="s">
        <v>1580</v>
      </c>
      <c r="F268" s="266" t="s">
        <v>1581</v>
      </c>
      <c r="G268" s="267" t="s">
        <v>1542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325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1582</v>
      </c>
    </row>
    <row r="269" s="1" customFormat="1" ht="16.5" customHeight="1">
      <c r="B269" s="38"/>
      <c r="C269" s="264" t="s">
        <v>555</v>
      </c>
      <c r="D269" s="264" t="s">
        <v>325</v>
      </c>
      <c r="E269" s="265" t="s">
        <v>1583</v>
      </c>
      <c r="F269" s="266" t="s">
        <v>1584</v>
      </c>
      <c r="G269" s="267" t="s">
        <v>1542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325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1585</v>
      </c>
    </row>
    <row r="270" s="1" customFormat="1" ht="16.5" customHeight="1">
      <c r="B270" s="38"/>
      <c r="C270" s="264" t="s">
        <v>560</v>
      </c>
      <c r="D270" s="264" t="s">
        <v>325</v>
      </c>
      <c r="E270" s="265" t="s">
        <v>1586</v>
      </c>
      <c r="F270" s="266" t="s">
        <v>1587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325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1588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1552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567</v>
      </c>
      <c r="D272" s="264" t="s">
        <v>325</v>
      </c>
      <c r="E272" s="265" t="s">
        <v>1589</v>
      </c>
      <c r="F272" s="266" t="s">
        <v>1590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1591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1592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572</v>
      </c>
      <c r="D274" s="264" t="s">
        <v>325</v>
      </c>
      <c r="E274" s="265" t="s">
        <v>1593</v>
      </c>
      <c r="F274" s="266" t="s">
        <v>1594</v>
      </c>
      <c r="G274" s="267" t="s">
        <v>1542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1595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1596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1597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583</v>
      </c>
      <c r="D277" s="264" t="s">
        <v>325</v>
      </c>
      <c r="E277" s="265" t="s">
        <v>1598</v>
      </c>
      <c r="F277" s="266" t="s">
        <v>1599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1149</v>
      </c>
      <c r="AT277" s="223" t="s">
        <v>325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645</v>
      </c>
      <c r="BM277" s="223" t="s">
        <v>1600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592</v>
      </c>
      <c r="D279" s="264" t="s">
        <v>325</v>
      </c>
      <c r="E279" s="265" t="s">
        <v>1601</v>
      </c>
      <c r="F279" s="266" t="s">
        <v>1602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1149</v>
      </c>
      <c r="AT279" s="223" t="s">
        <v>325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645</v>
      </c>
      <c r="BM279" s="223" t="s">
        <v>1603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1604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598</v>
      </c>
      <c r="D281" s="211" t="s">
        <v>155</v>
      </c>
      <c r="E281" s="212" t="s">
        <v>1605</v>
      </c>
      <c r="F281" s="213" t="s">
        <v>1606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1607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1608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609</v>
      </c>
      <c r="D283" s="211" t="s">
        <v>155</v>
      </c>
      <c r="E283" s="212" t="s">
        <v>1609</v>
      </c>
      <c r="F283" s="213" t="s">
        <v>1610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1611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547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616</v>
      </c>
      <c r="D285" s="211" t="s">
        <v>155</v>
      </c>
      <c r="E285" s="212" t="s">
        <v>1612</v>
      </c>
      <c r="F285" s="213" t="s">
        <v>1613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1614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622</v>
      </c>
      <c r="D287" s="211" t="s">
        <v>155</v>
      </c>
      <c r="E287" s="212" t="s">
        <v>1615</v>
      </c>
      <c r="F287" s="213" t="s">
        <v>1616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1617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628</v>
      </c>
      <c r="D289" s="211" t="s">
        <v>155</v>
      </c>
      <c r="E289" s="212" t="s">
        <v>1618</v>
      </c>
      <c r="F289" s="213" t="s">
        <v>1619</v>
      </c>
      <c r="G289" s="214" t="s">
        <v>1620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645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645</v>
      </c>
      <c r="BM289" s="223" t="s">
        <v>1621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632</v>
      </c>
      <c r="D291" s="211" t="s">
        <v>155</v>
      </c>
      <c r="E291" s="212" t="s">
        <v>1622</v>
      </c>
      <c r="F291" s="213" t="s">
        <v>1623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1624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641</v>
      </c>
      <c r="D293" s="211" t="s">
        <v>155</v>
      </c>
      <c r="E293" s="212" t="s">
        <v>1625</v>
      </c>
      <c r="F293" s="213" t="s">
        <v>1626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1627</v>
      </c>
    </row>
    <row r="294" s="1" customFormat="1">
      <c r="B294" s="38"/>
      <c r="C294" s="39"/>
      <c r="D294" s="229" t="s">
        <v>1402</v>
      </c>
      <c r="E294" s="39"/>
      <c r="F294" s="230" t="s">
        <v>1628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1402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645</v>
      </c>
      <c r="D296" s="264" t="s">
        <v>325</v>
      </c>
      <c r="E296" s="265" t="s">
        <v>1629</v>
      </c>
      <c r="F296" s="266" t="s">
        <v>1630</v>
      </c>
      <c r="G296" s="267" t="s">
        <v>1542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1631</v>
      </c>
    </row>
    <row r="297" s="1" customFormat="1" ht="16.5" customHeight="1">
      <c r="B297" s="38"/>
      <c r="C297" s="264" t="s">
        <v>651</v>
      </c>
      <c r="D297" s="264" t="s">
        <v>325</v>
      </c>
      <c r="E297" s="265" t="s">
        <v>1632</v>
      </c>
      <c r="F297" s="266" t="s">
        <v>1633</v>
      </c>
      <c r="G297" s="267" t="s">
        <v>1074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325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1634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1635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1636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655</v>
      </c>
      <c r="D300" s="211" t="s">
        <v>155</v>
      </c>
      <c r="E300" s="212" t="s">
        <v>1637</v>
      </c>
      <c r="F300" s="213" t="s">
        <v>1638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1639</v>
      </c>
    </row>
    <row r="301" s="1" customFormat="1" ht="48" customHeight="1">
      <c r="B301" s="38"/>
      <c r="C301" s="211" t="s">
        <v>661</v>
      </c>
      <c r="D301" s="211" t="s">
        <v>155</v>
      </c>
      <c r="E301" s="212" t="s">
        <v>1640</v>
      </c>
      <c r="F301" s="213" t="s">
        <v>1641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1642</v>
      </c>
    </row>
    <row r="302" s="1" customFormat="1" ht="24" customHeight="1">
      <c r="B302" s="38"/>
      <c r="C302" s="211" t="s">
        <v>1033</v>
      </c>
      <c r="D302" s="211" t="s">
        <v>155</v>
      </c>
      <c r="E302" s="212" t="s">
        <v>1643</v>
      </c>
      <c r="F302" s="213" t="s">
        <v>1644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1645</v>
      </c>
    </row>
    <row r="303" s="1" customFormat="1" ht="24" customHeight="1">
      <c r="B303" s="38"/>
      <c r="C303" s="211" t="s">
        <v>1038</v>
      </c>
      <c r="D303" s="211" t="s">
        <v>155</v>
      </c>
      <c r="E303" s="212" t="s">
        <v>1646</v>
      </c>
      <c r="F303" s="213" t="s">
        <v>1647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1648</v>
      </c>
    </row>
    <row r="304" s="1" customFormat="1" ht="24" customHeight="1">
      <c r="B304" s="38"/>
      <c r="C304" s="211" t="s">
        <v>1045</v>
      </c>
      <c r="D304" s="211" t="s">
        <v>155</v>
      </c>
      <c r="E304" s="212" t="s">
        <v>1649</v>
      </c>
      <c r="F304" s="213" t="s">
        <v>1650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1651</v>
      </c>
    </row>
    <row r="305" s="1" customFormat="1" ht="24" customHeight="1">
      <c r="B305" s="38"/>
      <c r="C305" s="211" t="s">
        <v>1056</v>
      </c>
      <c r="D305" s="211" t="s">
        <v>155</v>
      </c>
      <c r="E305" s="212" t="s">
        <v>1652</v>
      </c>
      <c r="F305" s="213" t="s">
        <v>1653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1654</v>
      </c>
    </row>
    <row r="306" s="1" customFormat="1" ht="24" customHeight="1">
      <c r="B306" s="38"/>
      <c r="C306" s="211" t="s">
        <v>1062</v>
      </c>
      <c r="D306" s="211" t="s">
        <v>155</v>
      </c>
      <c r="E306" s="212" t="s">
        <v>1655</v>
      </c>
      <c r="F306" s="213" t="s">
        <v>1656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1657</v>
      </c>
    </row>
    <row r="307" s="1" customFormat="1" ht="24" customHeight="1">
      <c r="B307" s="38"/>
      <c r="C307" s="211" t="s">
        <v>1071</v>
      </c>
      <c r="D307" s="211" t="s">
        <v>155</v>
      </c>
      <c r="E307" s="212" t="s">
        <v>1658</v>
      </c>
      <c r="F307" s="213" t="s">
        <v>1659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1660</v>
      </c>
    </row>
    <row r="308" s="1" customFormat="1" ht="16.5" customHeight="1">
      <c r="B308" s="38"/>
      <c r="C308" s="211" t="s">
        <v>1080</v>
      </c>
      <c r="D308" s="211" t="s">
        <v>155</v>
      </c>
      <c r="E308" s="212" t="s">
        <v>1661</v>
      </c>
      <c r="F308" s="213" t="s">
        <v>1662</v>
      </c>
      <c r="G308" s="214" t="s">
        <v>1663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1664</v>
      </c>
    </row>
    <row r="309" s="1" customFormat="1" ht="16.5" customHeight="1">
      <c r="B309" s="38"/>
      <c r="C309" s="211" t="s">
        <v>1087</v>
      </c>
      <c r="D309" s="211" t="s">
        <v>155</v>
      </c>
      <c r="E309" s="212" t="s">
        <v>1665</v>
      </c>
      <c r="F309" s="213" t="s">
        <v>1666</v>
      </c>
      <c r="G309" s="214" t="s">
        <v>1663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1667</v>
      </c>
    </row>
    <row r="310" s="1" customFormat="1" ht="16.5" customHeight="1">
      <c r="B310" s="38"/>
      <c r="C310" s="211" t="s">
        <v>1095</v>
      </c>
      <c r="D310" s="211" t="s">
        <v>155</v>
      </c>
      <c r="E310" s="212" t="s">
        <v>1668</v>
      </c>
      <c r="F310" s="213" t="s">
        <v>1669</v>
      </c>
      <c r="G310" s="214" t="s">
        <v>1663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1670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Wx47UkSCg8Xfy1ZgbpEvoUPhK53lkJPdl7PjrvmhYo0F/yxTf8JJQ+d+oUhzwErA4A0eixAdfCQJXtqC1MF4yA==" hashValue="ssoOexUEaHnAgGjnjpURM6g3ZR8iUVCzSw7eyk4Ht6MdKAHCnqVwIQGSYzZw2J2556a2nrS+Xr7Ik4DTzSjuJQ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1671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ROUND((SUM(BE108:BE823)),  2)</f>
        <v>0</v>
      </c>
      <c r="I33" s="150">
        <v>0.20999999999999999</v>
      </c>
      <c r="J33" s="149">
        <f>ROUND(((SUM(BE108:BE823))*I33),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ROUND((SUM(BF108:BF823)),  2)</f>
        <v>0</v>
      </c>
      <c r="I34" s="150">
        <v>0.14999999999999999</v>
      </c>
      <c r="J34" s="149">
        <f>ROUND(((SUM(BF108:BF823))*I34),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ROUND((SUM(BG108:BG823)),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ROUND((SUM(BH108:BH823)),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ROUND((SUM(BI108:BI823)),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1672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1673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1674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1675</v>
      </c>
      <c r="E68" s="181"/>
      <c r="F68" s="181"/>
      <c r="G68" s="181"/>
      <c r="H68" s="181"/>
      <c r="I68" s="182"/>
      <c r="J68" s="183">
        <f>J308</f>
        <v>0</v>
      </c>
      <c r="K68" s="179"/>
      <c r="L68" s="184"/>
    </row>
    <row r="69" s="9" customFormat="1" ht="19.92" customHeight="1">
      <c r="B69" s="178"/>
      <c r="C69" s="179"/>
      <c r="D69" s="180" t="s">
        <v>1371</v>
      </c>
      <c r="E69" s="181"/>
      <c r="F69" s="181"/>
      <c r="G69" s="181"/>
      <c r="H69" s="181"/>
      <c r="I69" s="182"/>
      <c r="J69" s="183">
        <f>J368</f>
        <v>0</v>
      </c>
      <c r="K69" s="179"/>
      <c r="L69" s="184"/>
    </row>
    <row r="70" s="9" customFormat="1" ht="19.92" customHeight="1">
      <c r="B70" s="178"/>
      <c r="C70" s="179"/>
      <c r="D70" s="180" t="s">
        <v>1676</v>
      </c>
      <c r="E70" s="181"/>
      <c r="F70" s="181"/>
      <c r="G70" s="181"/>
      <c r="H70" s="181"/>
      <c r="I70" s="182"/>
      <c r="J70" s="183">
        <f>J443</f>
        <v>0</v>
      </c>
      <c r="K70" s="179"/>
      <c r="L70" s="184"/>
    </row>
    <row r="71" s="9" customFormat="1" ht="19.92" customHeight="1">
      <c r="B71" s="178"/>
      <c r="C71" s="179"/>
      <c r="D71" s="180" t="s">
        <v>1677</v>
      </c>
      <c r="E71" s="181"/>
      <c r="F71" s="181"/>
      <c r="G71" s="181"/>
      <c r="H71" s="181"/>
      <c r="I71" s="182"/>
      <c r="J71" s="183">
        <f>J490</f>
        <v>0</v>
      </c>
      <c r="K71" s="179"/>
      <c r="L71" s="184"/>
    </row>
    <row r="72" s="8" customFormat="1" ht="24.96" customHeight="1">
      <c r="B72" s="171"/>
      <c r="C72" s="172"/>
      <c r="D72" s="173" t="s">
        <v>1372</v>
      </c>
      <c r="E72" s="174"/>
      <c r="F72" s="174"/>
      <c r="G72" s="174"/>
      <c r="H72" s="174"/>
      <c r="I72" s="175"/>
      <c r="J72" s="176">
        <f>J546</f>
        <v>0</v>
      </c>
      <c r="K72" s="172"/>
      <c r="L72" s="177"/>
    </row>
    <row r="73" s="9" customFormat="1" ht="19.92" customHeight="1">
      <c r="B73" s="178"/>
      <c r="C73" s="179"/>
      <c r="D73" s="180" t="s">
        <v>1678</v>
      </c>
      <c r="E73" s="181"/>
      <c r="F73" s="181"/>
      <c r="G73" s="181"/>
      <c r="H73" s="181"/>
      <c r="I73" s="182"/>
      <c r="J73" s="183">
        <f>J547</f>
        <v>0</v>
      </c>
      <c r="K73" s="179"/>
      <c r="L73" s="184"/>
    </row>
    <row r="74" s="9" customFormat="1" ht="19.92" customHeight="1">
      <c r="B74" s="178"/>
      <c r="C74" s="179"/>
      <c r="D74" s="180" t="s">
        <v>1679</v>
      </c>
      <c r="E74" s="181"/>
      <c r="F74" s="181"/>
      <c r="G74" s="181"/>
      <c r="H74" s="181"/>
      <c r="I74" s="182"/>
      <c r="J74" s="183">
        <f>J568</f>
        <v>0</v>
      </c>
      <c r="K74" s="179"/>
      <c r="L74" s="184"/>
    </row>
    <row r="75" s="9" customFormat="1" ht="19.92" customHeight="1">
      <c r="B75" s="178"/>
      <c r="C75" s="179"/>
      <c r="D75" s="180" t="s">
        <v>1680</v>
      </c>
      <c r="E75" s="181"/>
      <c r="F75" s="181"/>
      <c r="G75" s="181"/>
      <c r="H75" s="181"/>
      <c r="I75" s="182"/>
      <c r="J75" s="183">
        <f>J586</f>
        <v>0</v>
      </c>
      <c r="K75" s="179"/>
      <c r="L75" s="184"/>
    </row>
    <row r="76" s="9" customFormat="1" ht="19.92" customHeight="1">
      <c r="B76" s="178"/>
      <c r="C76" s="179"/>
      <c r="D76" s="180" t="s">
        <v>1681</v>
      </c>
      <c r="E76" s="181"/>
      <c r="F76" s="181"/>
      <c r="G76" s="181"/>
      <c r="H76" s="181"/>
      <c r="I76" s="182"/>
      <c r="J76" s="183">
        <f>J598</f>
        <v>0</v>
      </c>
      <c r="K76" s="179"/>
      <c r="L76" s="184"/>
    </row>
    <row r="77" s="9" customFormat="1" ht="19.92" customHeight="1">
      <c r="B77" s="178"/>
      <c r="C77" s="179"/>
      <c r="D77" s="180" t="s">
        <v>1682</v>
      </c>
      <c r="E77" s="181"/>
      <c r="F77" s="181"/>
      <c r="G77" s="181"/>
      <c r="H77" s="181"/>
      <c r="I77" s="182"/>
      <c r="J77" s="183">
        <f>J625</f>
        <v>0</v>
      </c>
      <c r="K77" s="179"/>
      <c r="L77" s="184"/>
    </row>
    <row r="78" s="9" customFormat="1" ht="19.92" customHeight="1">
      <c r="B78" s="178"/>
      <c r="C78" s="179"/>
      <c r="D78" s="180" t="s">
        <v>1683</v>
      </c>
      <c r="E78" s="181"/>
      <c r="F78" s="181"/>
      <c r="G78" s="181"/>
      <c r="H78" s="181"/>
      <c r="I78" s="182"/>
      <c r="J78" s="183">
        <f>J640</f>
        <v>0</v>
      </c>
      <c r="K78" s="179"/>
      <c r="L78" s="184"/>
    </row>
    <row r="79" s="9" customFormat="1" ht="19.92" customHeight="1">
      <c r="B79" s="178"/>
      <c r="C79" s="179"/>
      <c r="D79" s="180" t="s">
        <v>1684</v>
      </c>
      <c r="E79" s="181"/>
      <c r="F79" s="181"/>
      <c r="G79" s="181"/>
      <c r="H79" s="181"/>
      <c r="I79" s="182"/>
      <c r="J79" s="183">
        <f>J657</f>
        <v>0</v>
      </c>
      <c r="K79" s="179"/>
      <c r="L79" s="184"/>
    </row>
    <row r="80" s="9" customFormat="1" ht="19.92" customHeight="1">
      <c r="B80" s="178"/>
      <c r="C80" s="179"/>
      <c r="D80" s="180" t="s">
        <v>1685</v>
      </c>
      <c r="E80" s="181"/>
      <c r="F80" s="181"/>
      <c r="G80" s="181"/>
      <c r="H80" s="181"/>
      <c r="I80" s="182"/>
      <c r="J80" s="183">
        <f>J664</f>
        <v>0</v>
      </c>
      <c r="K80" s="179"/>
      <c r="L80" s="184"/>
    </row>
    <row r="81" s="9" customFormat="1" ht="19.92" customHeight="1">
      <c r="B81" s="178"/>
      <c r="C81" s="179"/>
      <c r="D81" s="180" t="s">
        <v>1686</v>
      </c>
      <c r="E81" s="181"/>
      <c r="F81" s="181"/>
      <c r="G81" s="181"/>
      <c r="H81" s="181"/>
      <c r="I81" s="182"/>
      <c r="J81" s="183">
        <f>J674</f>
        <v>0</v>
      </c>
      <c r="K81" s="179"/>
      <c r="L81" s="184"/>
    </row>
    <row r="82" s="9" customFormat="1" ht="19.92" customHeight="1">
      <c r="B82" s="178"/>
      <c r="C82" s="179"/>
      <c r="D82" s="180" t="s">
        <v>1687</v>
      </c>
      <c r="E82" s="181"/>
      <c r="F82" s="181"/>
      <c r="G82" s="181"/>
      <c r="H82" s="181"/>
      <c r="I82" s="182"/>
      <c r="J82" s="183">
        <f>J696</f>
        <v>0</v>
      </c>
      <c r="K82" s="179"/>
      <c r="L82" s="184"/>
    </row>
    <row r="83" s="9" customFormat="1" ht="19.92" customHeight="1">
      <c r="B83" s="178"/>
      <c r="C83" s="179"/>
      <c r="D83" s="180" t="s">
        <v>1373</v>
      </c>
      <c r="E83" s="181"/>
      <c r="F83" s="181"/>
      <c r="G83" s="181"/>
      <c r="H83" s="181"/>
      <c r="I83" s="182"/>
      <c r="J83" s="183">
        <f>J703</f>
        <v>0</v>
      </c>
      <c r="K83" s="179"/>
      <c r="L83" s="184"/>
    </row>
    <row r="84" s="9" customFormat="1" ht="19.92" customHeight="1">
      <c r="B84" s="178"/>
      <c r="C84" s="179"/>
      <c r="D84" s="180" t="s">
        <v>1374</v>
      </c>
      <c r="E84" s="181"/>
      <c r="F84" s="181"/>
      <c r="G84" s="181"/>
      <c r="H84" s="181"/>
      <c r="I84" s="182"/>
      <c r="J84" s="183">
        <f>J716</f>
        <v>0</v>
      </c>
      <c r="K84" s="179"/>
      <c r="L84" s="184"/>
    </row>
    <row r="85" s="9" customFormat="1" ht="19.92" customHeight="1">
      <c r="B85" s="178"/>
      <c r="C85" s="179"/>
      <c r="D85" s="180" t="s">
        <v>1375</v>
      </c>
      <c r="E85" s="181"/>
      <c r="F85" s="181"/>
      <c r="G85" s="181"/>
      <c r="H85" s="181"/>
      <c r="I85" s="182"/>
      <c r="J85" s="183">
        <f>J748</f>
        <v>0</v>
      </c>
      <c r="K85" s="179"/>
      <c r="L85" s="184"/>
    </row>
    <row r="86" s="9" customFormat="1" ht="19.92" customHeight="1">
      <c r="B86" s="178"/>
      <c r="C86" s="179"/>
      <c r="D86" s="180" t="s">
        <v>1688</v>
      </c>
      <c r="E86" s="181"/>
      <c r="F86" s="181"/>
      <c r="G86" s="181"/>
      <c r="H86" s="181"/>
      <c r="I86" s="182"/>
      <c r="J86" s="183">
        <f>J759</f>
        <v>0</v>
      </c>
      <c r="K86" s="179"/>
      <c r="L86" s="184"/>
    </row>
    <row r="87" s="9" customFormat="1" ht="19.92" customHeight="1">
      <c r="B87" s="178"/>
      <c r="C87" s="179"/>
      <c r="D87" s="180" t="s">
        <v>1689</v>
      </c>
      <c r="E87" s="181"/>
      <c r="F87" s="181"/>
      <c r="G87" s="181"/>
      <c r="H87" s="181"/>
      <c r="I87" s="182"/>
      <c r="J87" s="183">
        <f>J798</f>
        <v>0</v>
      </c>
      <c r="K87" s="179"/>
      <c r="L87" s="184"/>
    </row>
    <row r="88" s="9" customFormat="1" ht="19.92" customHeight="1">
      <c r="B88" s="178"/>
      <c r="C88" s="179"/>
      <c r="D88" s="180" t="s">
        <v>1690</v>
      </c>
      <c r="E88" s="181"/>
      <c r="F88" s="181"/>
      <c r="G88" s="181"/>
      <c r="H88" s="181"/>
      <c r="I88" s="182"/>
      <c r="J88" s="183">
        <f>J805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P109+P546</f>
        <v>0</v>
      </c>
      <c r="Q108" s="95"/>
      <c r="R108" s="192">
        <f>R109+R546</f>
        <v>465.09892123000003</v>
      </c>
      <c r="S108" s="95"/>
      <c r="T108" s="193">
        <f>T109+T546</f>
        <v>159.13306499999999</v>
      </c>
      <c r="AT108" s="17" t="s">
        <v>72</v>
      </c>
      <c r="AU108" s="17" t="s">
        <v>133</v>
      </c>
      <c r="BK108" s="194">
        <f>BK109+BK546</f>
        <v>0</v>
      </c>
    </row>
    <row r="109" s="11" customFormat="1" ht="25.92" customHeight="1">
      <c r="B109" s="195"/>
      <c r="C109" s="196"/>
      <c r="D109" s="197" t="s">
        <v>72</v>
      </c>
      <c r="E109" s="198" t="s">
        <v>544</v>
      </c>
      <c r="F109" s="198" t="s">
        <v>545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P110+P182+P194+P223+P239+P246+P308+P368+P443+P490</f>
        <v>0</v>
      </c>
      <c r="Q109" s="203"/>
      <c r="R109" s="204">
        <f>R110+R182+R194+R223+R239+R246+R308+R368+R443+R490</f>
        <v>448.73658980000005</v>
      </c>
      <c r="S109" s="203"/>
      <c r="T109" s="205">
        <f>T110+T182+T194+T223+T239+T246+T308+T368+T443+T490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BK110+BK182+BK194+BK223+BK239+BK246+BK308+BK368+BK443+BK490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1691</v>
      </c>
      <c r="F111" s="213" t="s">
        <v>1692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1382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1693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1694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1695</v>
      </c>
      <c r="F114" s="213" t="s">
        <v>1696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1382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1697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1694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684</v>
      </c>
      <c r="F117" s="213" t="s">
        <v>685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1698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1694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689</v>
      </c>
      <c r="F120" s="213" t="s">
        <v>690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1699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1694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708</v>
      </c>
      <c r="F122" s="213" t="s">
        <v>709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1700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1694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1380</v>
      </c>
      <c r="F124" s="213" t="s">
        <v>1381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1382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1701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1702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1703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1704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1705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1706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758</v>
      </c>
      <c r="F131" s="213" t="s">
        <v>759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1387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1707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1702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1703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1704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1705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1706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765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1387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1708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1709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1710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1711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1712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1713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1292</v>
      </c>
      <c r="F145" s="213" t="s">
        <v>1293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1387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1714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1702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1715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1704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1705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1706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1391</v>
      </c>
      <c r="F152" s="213" t="s">
        <v>1392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1382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1716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1717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1718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1704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1705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1706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1719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1387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1720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1721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1722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1723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1724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325</v>
      </c>
      <c r="E165" s="265" t="s">
        <v>1395</v>
      </c>
      <c r="F165" s="266" t="s">
        <v>1396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1382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1725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1726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1727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325</v>
      </c>
      <c r="E169" s="265" t="s">
        <v>1399</v>
      </c>
      <c r="F169" s="266" t="s">
        <v>1400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1382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1728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1729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1730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1731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1732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1733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1734</v>
      </c>
      <c r="F176" s="213" t="s">
        <v>1735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1382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1736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1737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1738</v>
      </c>
      <c r="F179" s="213" t="s">
        <v>1739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1387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1740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1741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1742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1743</v>
      </c>
      <c r="F183" s="213" t="s">
        <v>1744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1382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1745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1746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1747</v>
      </c>
      <c r="F185" s="213" t="s">
        <v>1748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1387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1749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1750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1751</v>
      </c>
      <c r="F187" s="213" t="s">
        <v>1752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1387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1753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1750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1754</v>
      </c>
      <c r="F189" s="213" t="s">
        <v>1755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1387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1756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1757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324</v>
      </c>
      <c r="D191" s="211" t="s">
        <v>155</v>
      </c>
      <c r="E191" s="212" t="s">
        <v>1416</v>
      </c>
      <c r="F191" s="213" t="s">
        <v>1417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1758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1759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566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1760</v>
      </c>
      <c r="F195" s="213" t="s">
        <v>1761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1382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1762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1763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1764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343</v>
      </c>
      <c r="D199" s="211" t="s">
        <v>155</v>
      </c>
      <c r="E199" s="212" t="s">
        <v>1765</v>
      </c>
      <c r="F199" s="213" t="s">
        <v>1766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1382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1767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1768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347</v>
      </c>
      <c r="D201" s="211" t="s">
        <v>155</v>
      </c>
      <c r="E201" s="212" t="s">
        <v>1769</v>
      </c>
      <c r="F201" s="213" t="s">
        <v>1770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1771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1772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354</v>
      </c>
      <c r="D203" s="211" t="s">
        <v>155</v>
      </c>
      <c r="E203" s="212" t="s">
        <v>1773</v>
      </c>
      <c r="F203" s="213" t="s">
        <v>1774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1387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1775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1776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358</v>
      </c>
      <c r="D206" s="211" t="s">
        <v>155</v>
      </c>
      <c r="E206" s="212" t="s">
        <v>1777</v>
      </c>
      <c r="F206" s="213" t="s">
        <v>1778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1382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1779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1780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364</v>
      </c>
      <c r="D209" s="211" t="s">
        <v>155</v>
      </c>
      <c r="E209" s="212" t="s">
        <v>1781</v>
      </c>
      <c r="F209" s="213" t="s">
        <v>1782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1387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1783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1784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368</v>
      </c>
      <c r="D211" s="211" t="s">
        <v>155</v>
      </c>
      <c r="E211" s="212" t="s">
        <v>1785</v>
      </c>
      <c r="F211" s="213" t="s">
        <v>1786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1787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1788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1789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383</v>
      </c>
      <c r="D215" s="211" t="s">
        <v>155</v>
      </c>
      <c r="E215" s="212" t="s">
        <v>1790</v>
      </c>
      <c r="F215" s="213" t="s">
        <v>1791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1382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1792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1793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401</v>
      </c>
      <c r="F218" s="209" t="s">
        <v>1794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393</v>
      </c>
      <c r="D219" s="211" t="s">
        <v>155</v>
      </c>
      <c r="E219" s="212" t="s">
        <v>1795</v>
      </c>
      <c r="F219" s="213" t="s">
        <v>1796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1797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1798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1799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582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397</v>
      </c>
      <c r="D224" s="211" t="s">
        <v>155</v>
      </c>
      <c r="E224" s="212" t="s">
        <v>1800</v>
      </c>
      <c r="F224" s="213" t="s">
        <v>1801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1802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1803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401</v>
      </c>
      <c r="D227" s="211" t="s">
        <v>155</v>
      </c>
      <c r="E227" s="212" t="s">
        <v>1804</v>
      </c>
      <c r="F227" s="213" t="s">
        <v>1805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1806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1807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407</v>
      </c>
      <c r="D230" s="211" t="s">
        <v>155</v>
      </c>
      <c r="E230" s="212" t="s">
        <v>1808</v>
      </c>
      <c r="F230" s="213" t="s">
        <v>1809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1810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1807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412</v>
      </c>
      <c r="D233" s="211" t="s">
        <v>155</v>
      </c>
      <c r="E233" s="212" t="s">
        <v>1811</v>
      </c>
      <c r="F233" s="213" t="s">
        <v>1812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1813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1814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417</v>
      </c>
      <c r="D236" s="211" t="s">
        <v>155</v>
      </c>
      <c r="E236" s="212" t="s">
        <v>1815</v>
      </c>
      <c r="F236" s="213" t="s">
        <v>1816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1817</v>
      </c>
    </row>
    <row r="237" s="1" customFormat="1">
      <c r="B237" s="38"/>
      <c r="C237" s="39"/>
      <c r="D237" s="229" t="s">
        <v>1402</v>
      </c>
      <c r="E237" s="39"/>
      <c r="F237" s="230" t="s">
        <v>1818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1402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1819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426</v>
      </c>
      <c r="D240" s="211" t="s">
        <v>155</v>
      </c>
      <c r="E240" s="212" t="s">
        <v>1449</v>
      </c>
      <c r="F240" s="213" t="s">
        <v>1450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1382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645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645</v>
      </c>
      <c r="BM240" s="223" t="s">
        <v>1820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473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434</v>
      </c>
      <c r="D242" s="211" t="s">
        <v>155</v>
      </c>
      <c r="E242" s="212" t="s">
        <v>1452</v>
      </c>
      <c r="F242" s="213" t="s">
        <v>1453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1387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1821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473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441</v>
      </c>
      <c r="D244" s="264" t="s">
        <v>325</v>
      </c>
      <c r="E244" s="265" t="s">
        <v>1462</v>
      </c>
      <c r="F244" s="266" t="s">
        <v>1463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1382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325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1822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1823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1824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SUM(P247:P307)</f>
        <v>0</v>
      </c>
      <c r="Q246" s="203"/>
      <c r="R246" s="204">
        <f>SUM(R247:R307)</f>
        <v>50.772893109999991</v>
      </c>
      <c r="S246" s="203"/>
      <c r="T246" s="205">
        <f>SUM(T247:T307)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SUM(BK247:BK307)</f>
        <v>0</v>
      </c>
    </row>
    <row r="247" s="1" customFormat="1" ht="36" customHeight="1">
      <c r="B247" s="38"/>
      <c r="C247" s="211" t="s">
        <v>451</v>
      </c>
      <c r="D247" s="211" t="s">
        <v>155</v>
      </c>
      <c r="E247" s="212" t="s">
        <v>1825</v>
      </c>
      <c r="F247" s="213" t="s">
        <v>1826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1382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1827</v>
      </c>
    </row>
    <row r="248" s="1" customFormat="1" ht="36" customHeight="1">
      <c r="B248" s="38"/>
      <c r="C248" s="264" t="s">
        <v>463</v>
      </c>
      <c r="D248" s="264" t="s">
        <v>325</v>
      </c>
      <c r="E248" s="265" t="s">
        <v>1828</v>
      </c>
      <c r="F248" s="266" t="s">
        <v>1829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1382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325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1830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1831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1832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24" customHeight="1">
      <c r="B252" s="38"/>
      <c r="C252" s="211" t="s">
        <v>473</v>
      </c>
      <c r="D252" s="211" t="s">
        <v>155</v>
      </c>
      <c r="E252" s="212" t="s">
        <v>1833</v>
      </c>
      <c r="F252" s="213" t="s">
        <v>1834</v>
      </c>
      <c r="G252" s="214" t="s">
        <v>1835</v>
      </c>
      <c r="H252" s="215">
        <v>107.5</v>
      </c>
      <c r="I252" s="216"/>
      <c r="J252" s="217">
        <f>ROUND(I252*H252,2)</f>
        <v>0</v>
      </c>
      <c r="K252" s="213" t="s">
        <v>1836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1837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1838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2" customFormat="1">
      <c r="B254" s="232"/>
      <c r="C254" s="233"/>
      <c r="D254" s="229" t="s">
        <v>182</v>
      </c>
      <c r="E254" s="234" t="s">
        <v>19</v>
      </c>
      <c r="F254" s="235" t="s">
        <v>1839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182</v>
      </c>
      <c r="AU254" s="241" t="s">
        <v>83</v>
      </c>
      <c r="AV254" s="12" t="s">
        <v>81</v>
      </c>
      <c r="AW254" s="12" t="s">
        <v>35</v>
      </c>
      <c r="AX254" s="12" t="s">
        <v>73</v>
      </c>
      <c r="AY254" s="241" t="s">
        <v>152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1840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1841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1842</v>
      </c>
      <c r="G257" s="243"/>
      <c r="H257" s="246">
        <v>107.5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4" customFormat="1">
      <c r="B258" s="253"/>
      <c r="C258" s="254"/>
      <c r="D258" s="229" t="s">
        <v>182</v>
      </c>
      <c r="E258" s="255" t="s">
        <v>19</v>
      </c>
      <c r="F258" s="256" t="s">
        <v>189</v>
      </c>
      <c r="G258" s="254"/>
      <c r="H258" s="257">
        <v>107.5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182</v>
      </c>
      <c r="AU258" s="263" t="s">
        <v>83</v>
      </c>
      <c r="AV258" s="14" t="s">
        <v>151</v>
      </c>
      <c r="AW258" s="14" t="s">
        <v>35</v>
      </c>
      <c r="AX258" s="14" t="s">
        <v>81</v>
      </c>
      <c r="AY258" s="263" t="s">
        <v>152</v>
      </c>
    </row>
    <row r="259" s="1" customFormat="1" ht="24" customHeight="1">
      <c r="B259" s="38"/>
      <c r="C259" s="211" t="s">
        <v>481</v>
      </c>
      <c r="D259" s="211" t="s">
        <v>155</v>
      </c>
      <c r="E259" s="212" t="s">
        <v>1843</v>
      </c>
      <c r="F259" s="213" t="s">
        <v>1844</v>
      </c>
      <c r="G259" s="214" t="s">
        <v>236</v>
      </c>
      <c r="H259" s="215">
        <v>145.91999999999999</v>
      </c>
      <c r="I259" s="216"/>
      <c r="J259" s="217">
        <f>ROUND(I259*H259,2)</f>
        <v>0</v>
      </c>
      <c r="K259" s="213" t="s">
        <v>1387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0.0073499999999999998</v>
      </c>
      <c r="R259" s="227">
        <f>Q259*H259</f>
        <v>1.0725119999999999</v>
      </c>
      <c r="S259" s="227">
        <v>0</v>
      </c>
      <c r="T259" s="228">
        <f>S259*H259</f>
        <v>0</v>
      </c>
      <c r="AR259" s="223" t="s">
        <v>151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1845</v>
      </c>
    </row>
    <row r="260" s="13" customFormat="1">
      <c r="B260" s="242"/>
      <c r="C260" s="243"/>
      <c r="D260" s="229" t="s">
        <v>182</v>
      </c>
      <c r="E260" s="244" t="s">
        <v>19</v>
      </c>
      <c r="F260" s="245" t="s">
        <v>1846</v>
      </c>
      <c r="G260" s="243"/>
      <c r="H260" s="246">
        <v>96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182</v>
      </c>
      <c r="AU260" s="252" t="s">
        <v>83</v>
      </c>
      <c r="AV260" s="13" t="s">
        <v>83</v>
      </c>
      <c r="AW260" s="13" t="s">
        <v>35</v>
      </c>
      <c r="AX260" s="13" t="s">
        <v>73</v>
      </c>
      <c r="AY260" s="252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1847</v>
      </c>
      <c r="G261" s="243"/>
      <c r="H261" s="246">
        <v>28.5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1848</v>
      </c>
      <c r="G262" s="243"/>
      <c r="H262" s="246">
        <v>21.420000000000002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4" customFormat="1">
      <c r="B263" s="253"/>
      <c r="C263" s="254"/>
      <c r="D263" s="229" t="s">
        <v>182</v>
      </c>
      <c r="E263" s="255" t="s">
        <v>19</v>
      </c>
      <c r="F263" s="256" t="s">
        <v>189</v>
      </c>
      <c r="G263" s="254"/>
      <c r="H263" s="257">
        <v>145.91999999999999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182</v>
      </c>
      <c r="AU263" s="263" t="s">
        <v>83</v>
      </c>
      <c r="AV263" s="14" t="s">
        <v>151</v>
      </c>
      <c r="AW263" s="14" t="s">
        <v>35</v>
      </c>
      <c r="AX263" s="14" t="s">
        <v>81</v>
      </c>
      <c r="AY263" s="263" t="s">
        <v>152</v>
      </c>
    </row>
    <row r="264" s="1" customFormat="1" ht="36" customHeight="1">
      <c r="B264" s="38"/>
      <c r="C264" s="211" t="s">
        <v>493</v>
      </c>
      <c r="D264" s="211" t="s">
        <v>155</v>
      </c>
      <c r="E264" s="212" t="s">
        <v>1849</v>
      </c>
      <c r="F264" s="213" t="s">
        <v>1850</v>
      </c>
      <c r="G264" s="214" t="s">
        <v>236</v>
      </c>
      <c r="H264" s="215">
        <v>397.46300000000002</v>
      </c>
      <c r="I264" s="216"/>
      <c r="J264" s="217">
        <f>ROUND(I264*H264,2)</f>
        <v>0</v>
      </c>
      <c r="K264" s="213" t="s">
        <v>1387</v>
      </c>
      <c r="L264" s="43"/>
      <c r="M264" s="225" t="s">
        <v>19</v>
      </c>
      <c r="N264" s="226" t="s">
        <v>44</v>
      </c>
      <c r="O264" s="83"/>
      <c r="P264" s="227">
        <f>O264*H264</f>
        <v>0</v>
      </c>
      <c r="Q264" s="227">
        <v>0.0048900000000000002</v>
      </c>
      <c r="R264" s="227">
        <f>Q264*H264</f>
        <v>1.9435940700000003</v>
      </c>
      <c r="S264" s="227">
        <v>0</v>
      </c>
      <c r="T264" s="228">
        <f>S264*H264</f>
        <v>0</v>
      </c>
      <c r="AR264" s="223" t="s">
        <v>151</v>
      </c>
      <c r="AT264" s="223" t="s">
        <v>155</v>
      </c>
      <c r="AU264" s="223" t="s">
        <v>83</v>
      </c>
      <c r="AY264" s="17" t="s">
        <v>152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151</v>
      </c>
      <c r="BM264" s="223" t="s">
        <v>1851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1852</v>
      </c>
      <c r="G265" s="243"/>
      <c r="H265" s="246">
        <v>202.5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1846</v>
      </c>
      <c r="G266" s="243"/>
      <c r="H266" s="246">
        <v>96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3" customFormat="1">
      <c r="B267" s="242"/>
      <c r="C267" s="243"/>
      <c r="D267" s="229" t="s">
        <v>182</v>
      </c>
      <c r="E267" s="244" t="s">
        <v>19</v>
      </c>
      <c r="F267" s="245" t="s">
        <v>1847</v>
      </c>
      <c r="G267" s="243"/>
      <c r="H267" s="246">
        <v>28.5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182</v>
      </c>
      <c r="AU267" s="252" t="s">
        <v>83</v>
      </c>
      <c r="AV267" s="13" t="s">
        <v>83</v>
      </c>
      <c r="AW267" s="13" t="s">
        <v>35</v>
      </c>
      <c r="AX267" s="13" t="s">
        <v>73</v>
      </c>
      <c r="AY267" s="252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1853</v>
      </c>
      <c r="G268" s="243"/>
      <c r="H268" s="246">
        <v>46.875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1854</v>
      </c>
      <c r="G269" s="243"/>
      <c r="H269" s="246">
        <v>23.588000000000001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397.46300000000002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36" customHeight="1">
      <c r="B271" s="38"/>
      <c r="C271" s="211" t="s">
        <v>498</v>
      </c>
      <c r="D271" s="211" t="s">
        <v>155</v>
      </c>
      <c r="E271" s="212" t="s">
        <v>1855</v>
      </c>
      <c r="F271" s="213" t="s">
        <v>1856</v>
      </c>
      <c r="G271" s="214" t="s">
        <v>236</v>
      </c>
      <c r="H271" s="215">
        <v>249.375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0.015400000000000001</v>
      </c>
      <c r="R271" s="227">
        <f>Q271*H271</f>
        <v>3.8403750000000003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1857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1852</v>
      </c>
      <c r="G272" s="243"/>
      <c r="H272" s="246">
        <v>202.5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1853</v>
      </c>
      <c r="G273" s="243"/>
      <c r="H273" s="246">
        <v>46.875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249.375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504</v>
      </c>
      <c r="D275" s="211" t="s">
        <v>155</v>
      </c>
      <c r="E275" s="212" t="s">
        <v>1858</v>
      </c>
      <c r="F275" s="213" t="s">
        <v>1859</v>
      </c>
      <c r="G275" s="214" t="s">
        <v>236</v>
      </c>
      <c r="H275" s="215">
        <v>148.08799999999999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0.018380000000000001</v>
      </c>
      <c r="R275" s="227">
        <f>Q275*H275</f>
        <v>2.72185744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1860</v>
      </c>
    </row>
    <row r="276" s="13" customFormat="1">
      <c r="B276" s="242"/>
      <c r="C276" s="243"/>
      <c r="D276" s="229" t="s">
        <v>182</v>
      </c>
      <c r="E276" s="244" t="s">
        <v>19</v>
      </c>
      <c r="F276" s="245" t="s">
        <v>1846</v>
      </c>
      <c r="G276" s="243"/>
      <c r="H276" s="246">
        <v>96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182</v>
      </c>
      <c r="AU276" s="252" t="s">
        <v>83</v>
      </c>
      <c r="AV276" s="13" t="s">
        <v>83</v>
      </c>
      <c r="AW276" s="13" t="s">
        <v>35</v>
      </c>
      <c r="AX276" s="13" t="s">
        <v>73</v>
      </c>
      <c r="AY276" s="252" t="s">
        <v>152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1847</v>
      </c>
      <c r="G277" s="243"/>
      <c r="H277" s="246">
        <v>28.5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73</v>
      </c>
      <c r="AY277" s="252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1854</v>
      </c>
      <c r="G278" s="243"/>
      <c r="H278" s="246">
        <v>23.588000000000001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73</v>
      </c>
      <c r="AY278" s="252" t="s">
        <v>152</v>
      </c>
    </row>
    <row r="279" s="14" customFormat="1">
      <c r="B279" s="253"/>
      <c r="C279" s="254"/>
      <c r="D279" s="229" t="s">
        <v>182</v>
      </c>
      <c r="E279" s="255" t="s">
        <v>19</v>
      </c>
      <c r="F279" s="256" t="s">
        <v>189</v>
      </c>
      <c r="G279" s="254"/>
      <c r="H279" s="257">
        <v>148.08799999999999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182</v>
      </c>
      <c r="AU279" s="263" t="s">
        <v>83</v>
      </c>
      <c r="AV279" s="14" t="s">
        <v>151</v>
      </c>
      <c r="AW279" s="14" t="s">
        <v>35</v>
      </c>
      <c r="AX279" s="14" t="s">
        <v>81</v>
      </c>
      <c r="AY279" s="263" t="s">
        <v>152</v>
      </c>
    </row>
    <row r="280" s="1" customFormat="1" ht="36" customHeight="1">
      <c r="B280" s="38"/>
      <c r="C280" s="211" t="s">
        <v>510</v>
      </c>
      <c r="D280" s="211" t="s">
        <v>155</v>
      </c>
      <c r="E280" s="212" t="s">
        <v>1861</v>
      </c>
      <c r="F280" s="213" t="s">
        <v>1862</v>
      </c>
      <c r="G280" s="214" t="s">
        <v>254</v>
      </c>
      <c r="H280" s="215">
        <v>76.799999999999997</v>
      </c>
      <c r="I280" s="216"/>
      <c r="J280" s="217">
        <f>ROUND(I280*H280,2)</f>
        <v>0</v>
      </c>
      <c r="K280" s="213" t="s">
        <v>1387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1863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1864</v>
      </c>
      <c r="G281" s="243"/>
      <c r="H281" s="246">
        <v>76.799999999999997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81</v>
      </c>
      <c r="AY281" s="252" t="s">
        <v>152</v>
      </c>
    </row>
    <row r="282" s="1" customFormat="1" ht="36" customHeight="1">
      <c r="B282" s="38"/>
      <c r="C282" s="264" t="s">
        <v>519</v>
      </c>
      <c r="D282" s="264" t="s">
        <v>325</v>
      </c>
      <c r="E282" s="265" t="s">
        <v>1865</v>
      </c>
      <c r="F282" s="266" t="s">
        <v>1866</v>
      </c>
      <c r="G282" s="267" t="s">
        <v>254</v>
      </c>
      <c r="H282" s="268">
        <v>76.799999999999997</v>
      </c>
      <c r="I282" s="269"/>
      <c r="J282" s="270">
        <f>ROUND(I282*H282,2)</f>
        <v>0</v>
      </c>
      <c r="K282" s="266" t="s">
        <v>1387</v>
      </c>
      <c r="L282" s="271"/>
      <c r="M282" s="272" t="s">
        <v>19</v>
      </c>
      <c r="N282" s="273" t="s">
        <v>44</v>
      </c>
      <c r="O282" s="83"/>
      <c r="P282" s="227">
        <f>O282*H282</f>
        <v>0</v>
      </c>
      <c r="Q282" s="227">
        <v>0.00010000000000000001</v>
      </c>
      <c r="R282" s="227">
        <f>Q282*H282</f>
        <v>0.0076800000000000002</v>
      </c>
      <c r="S282" s="227">
        <v>0</v>
      </c>
      <c r="T282" s="228">
        <f>S282*H282</f>
        <v>0</v>
      </c>
      <c r="AR282" s="223" t="s">
        <v>233</v>
      </c>
      <c r="AT282" s="223" t="s">
        <v>325</v>
      </c>
      <c r="AU282" s="223" t="s">
        <v>83</v>
      </c>
      <c r="AY282" s="17" t="s">
        <v>152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151</v>
      </c>
      <c r="BM282" s="223" t="s">
        <v>1867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1864</v>
      </c>
      <c r="G283" s="243"/>
      <c r="H283" s="246">
        <v>76.799999999999997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24" customHeight="1">
      <c r="B284" s="38"/>
      <c r="C284" s="211" t="s">
        <v>528</v>
      </c>
      <c r="D284" s="211" t="s">
        <v>155</v>
      </c>
      <c r="E284" s="212" t="s">
        <v>1868</v>
      </c>
      <c r="F284" s="213" t="s">
        <v>1869</v>
      </c>
      <c r="G284" s="214" t="s">
        <v>1835</v>
      </c>
      <c r="H284" s="215">
        <v>23.125</v>
      </c>
      <c r="I284" s="216"/>
      <c r="J284" s="217">
        <f>ROUND(I284*H284,2)</f>
        <v>0</v>
      </c>
      <c r="K284" s="213" t="s">
        <v>1836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151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151</v>
      </c>
      <c r="BM284" s="223" t="s">
        <v>1870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1871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1872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1873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1874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1875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1876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1877</v>
      </c>
      <c r="G291" s="243"/>
      <c r="H291" s="246">
        <v>23.125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73</v>
      </c>
      <c r="AY291" s="252" t="s">
        <v>152</v>
      </c>
    </row>
    <row r="292" s="14" customFormat="1">
      <c r="B292" s="253"/>
      <c r="C292" s="254"/>
      <c r="D292" s="229" t="s">
        <v>182</v>
      </c>
      <c r="E292" s="255" t="s">
        <v>19</v>
      </c>
      <c r="F292" s="256" t="s">
        <v>189</v>
      </c>
      <c r="G292" s="254"/>
      <c r="H292" s="257">
        <v>23.125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182</v>
      </c>
      <c r="AU292" s="263" t="s">
        <v>83</v>
      </c>
      <c r="AV292" s="14" t="s">
        <v>151</v>
      </c>
      <c r="AW292" s="14" t="s">
        <v>35</v>
      </c>
      <c r="AX292" s="14" t="s">
        <v>81</v>
      </c>
      <c r="AY292" s="263" t="s">
        <v>152</v>
      </c>
    </row>
    <row r="293" s="1" customFormat="1" ht="36" customHeight="1">
      <c r="B293" s="38"/>
      <c r="C293" s="211" t="s">
        <v>492</v>
      </c>
      <c r="D293" s="211" t="s">
        <v>155</v>
      </c>
      <c r="E293" s="212" t="s">
        <v>1878</v>
      </c>
      <c r="F293" s="213" t="s">
        <v>1879</v>
      </c>
      <c r="G293" s="214" t="s">
        <v>177</v>
      </c>
      <c r="H293" s="215">
        <v>12.75</v>
      </c>
      <c r="I293" s="216"/>
      <c r="J293" s="217">
        <f>ROUND(I293*H293,2)</f>
        <v>0</v>
      </c>
      <c r="K293" s="213" t="s">
        <v>1382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2.2563399999999998</v>
      </c>
      <c r="R293" s="227">
        <f>Q293*H293</f>
        <v>28.768334999999997</v>
      </c>
      <c r="S293" s="227">
        <v>0</v>
      </c>
      <c r="T293" s="228">
        <f>S293*H293</f>
        <v>0</v>
      </c>
      <c r="AR293" s="223" t="s">
        <v>151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151</v>
      </c>
      <c r="BM293" s="223" t="s">
        <v>1880</v>
      </c>
    </row>
    <row r="294" s="13" customFormat="1">
      <c r="B294" s="242"/>
      <c r="C294" s="243"/>
      <c r="D294" s="229" t="s">
        <v>182</v>
      </c>
      <c r="E294" s="244" t="s">
        <v>19</v>
      </c>
      <c r="F294" s="245" t="s">
        <v>1881</v>
      </c>
      <c r="G294" s="243"/>
      <c r="H294" s="246">
        <v>6.25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AT294" s="252" t="s">
        <v>182</v>
      </c>
      <c r="AU294" s="252" t="s">
        <v>83</v>
      </c>
      <c r="AV294" s="13" t="s">
        <v>83</v>
      </c>
      <c r="AW294" s="13" t="s">
        <v>35</v>
      </c>
      <c r="AX294" s="13" t="s">
        <v>73</v>
      </c>
      <c r="AY294" s="252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1882</v>
      </c>
      <c r="G295" s="243"/>
      <c r="H295" s="246">
        <v>2.75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1883</v>
      </c>
      <c r="G296" s="243"/>
      <c r="H296" s="246">
        <v>3.75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12.75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" customFormat="1" ht="24" customHeight="1">
      <c r="B298" s="38"/>
      <c r="C298" s="211" t="s">
        <v>539</v>
      </c>
      <c r="D298" s="211" t="s">
        <v>155</v>
      </c>
      <c r="E298" s="212" t="s">
        <v>1884</v>
      </c>
      <c r="F298" s="213" t="s">
        <v>1885</v>
      </c>
      <c r="G298" s="214" t="s">
        <v>236</v>
      </c>
      <c r="H298" s="215">
        <v>107.5</v>
      </c>
      <c r="I298" s="216"/>
      <c r="J298" s="217">
        <f>ROUND(I298*H298,2)</f>
        <v>0</v>
      </c>
      <c r="K298" s="213" t="s">
        <v>1387</v>
      </c>
      <c r="L298" s="43"/>
      <c r="M298" s="225" t="s">
        <v>19</v>
      </c>
      <c r="N298" s="226" t="s">
        <v>44</v>
      </c>
      <c r="O298" s="83"/>
      <c r="P298" s="227">
        <f>O298*H298</f>
        <v>0</v>
      </c>
      <c r="Q298" s="227">
        <v>0.094500000000000001</v>
      </c>
      <c r="R298" s="227">
        <f>Q298*H298</f>
        <v>10.15875</v>
      </c>
      <c r="S298" s="227">
        <v>0</v>
      </c>
      <c r="T298" s="228">
        <f>S298*H298</f>
        <v>0</v>
      </c>
      <c r="AR298" s="223" t="s">
        <v>151</v>
      </c>
      <c r="AT298" s="223" t="s">
        <v>155</v>
      </c>
      <c r="AU298" s="223" t="s">
        <v>83</v>
      </c>
      <c r="AY298" s="17" t="s">
        <v>152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151</v>
      </c>
      <c r="BM298" s="223" t="s">
        <v>1886</v>
      </c>
    </row>
    <row r="299" s="13" customFormat="1">
      <c r="B299" s="242"/>
      <c r="C299" s="243"/>
      <c r="D299" s="229" t="s">
        <v>182</v>
      </c>
      <c r="E299" s="244" t="s">
        <v>19</v>
      </c>
      <c r="F299" s="245" t="s">
        <v>1887</v>
      </c>
      <c r="G299" s="243"/>
      <c r="H299" s="246">
        <v>107.5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182</v>
      </c>
      <c r="AU299" s="252" t="s">
        <v>83</v>
      </c>
      <c r="AV299" s="13" t="s">
        <v>83</v>
      </c>
      <c r="AW299" s="13" t="s">
        <v>35</v>
      </c>
      <c r="AX299" s="13" t="s">
        <v>73</v>
      </c>
      <c r="AY299" s="252" t="s">
        <v>152</v>
      </c>
    </row>
    <row r="300" s="14" customFormat="1">
      <c r="B300" s="253"/>
      <c r="C300" s="254"/>
      <c r="D300" s="229" t="s">
        <v>182</v>
      </c>
      <c r="E300" s="255" t="s">
        <v>19</v>
      </c>
      <c r="F300" s="256" t="s">
        <v>189</v>
      </c>
      <c r="G300" s="254"/>
      <c r="H300" s="257">
        <v>107.5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182</v>
      </c>
      <c r="AU300" s="263" t="s">
        <v>83</v>
      </c>
      <c r="AV300" s="14" t="s">
        <v>151</v>
      </c>
      <c r="AW300" s="14" t="s">
        <v>35</v>
      </c>
      <c r="AX300" s="14" t="s">
        <v>81</v>
      </c>
      <c r="AY300" s="263" t="s">
        <v>152</v>
      </c>
    </row>
    <row r="301" s="1" customFormat="1" ht="24" customHeight="1">
      <c r="B301" s="38"/>
      <c r="C301" s="211" t="s">
        <v>547</v>
      </c>
      <c r="D301" s="211" t="s">
        <v>155</v>
      </c>
      <c r="E301" s="212" t="s">
        <v>1888</v>
      </c>
      <c r="F301" s="213" t="s">
        <v>1739</v>
      </c>
      <c r="G301" s="214" t="s">
        <v>236</v>
      </c>
      <c r="H301" s="215">
        <v>12.585000000000001</v>
      </c>
      <c r="I301" s="216"/>
      <c r="J301" s="217">
        <f>ROUND(I301*H301,2)</f>
        <v>0</v>
      </c>
      <c r="K301" s="213" t="s">
        <v>1387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0.084000000000000005</v>
      </c>
      <c r="R301" s="227">
        <f>Q301*H301</f>
        <v>1.0571400000000002</v>
      </c>
      <c r="S301" s="227">
        <v>0</v>
      </c>
      <c r="T301" s="228">
        <f>S301*H301</f>
        <v>0</v>
      </c>
      <c r="AR301" s="223" t="s">
        <v>151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151</v>
      </c>
      <c r="BM301" s="223" t="s">
        <v>1889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1890</v>
      </c>
      <c r="G302" s="243"/>
      <c r="H302" s="246">
        <v>5.7000000000000002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3" customFormat="1">
      <c r="B303" s="242"/>
      <c r="C303" s="243"/>
      <c r="D303" s="229" t="s">
        <v>182</v>
      </c>
      <c r="E303" s="244" t="s">
        <v>19</v>
      </c>
      <c r="F303" s="245" t="s">
        <v>1891</v>
      </c>
      <c r="G303" s="243"/>
      <c r="H303" s="246">
        <v>6.8849999999999998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182</v>
      </c>
      <c r="AU303" s="252" t="s">
        <v>83</v>
      </c>
      <c r="AV303" s="13" t="s">
        <v>83</v>
      </c>
      <c r="AW303" s="13" t="s">
        <v>35</v>
      </c>
      <c r="AX303" s="13" t="s">
        <v>73</v>
      </c>
      <c r="AY303" s="252" t="s">
        <v>152</v>
      </c>
    </row>
    <row r="304" s="14" customFormat="1">
      <c r="B304" s="253"/>
      <c r="C304" s="254"/>
      <c r="D304" s="229" t="s">
        <v>182</v>
      </c>
      <c r="E304" s="255" t="s">
        <v>19</v>
      </c>
      <c r="F304" s="256" t="s">
        <v>189</v>
      </c>
      <c r="G304" s="254"/>
      <c r="H304" s="257">
        <v>12.585000000000001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182</v>
      </c>
      <c r="AU304" s="263" t="s">
        <v>83</v>
      </c>
      <c r="AV304" s="14" t="s">
        <v>151</v>
      </c>
      <c r="AW304" s="14" t="s">
        <v>35</v>
      </c>
      <c r="AX304" s="14" t="s">
        <v>81</v>
      </c>
      <c r="AY304" s="263" t="s">
        <v>152</v>
      </c>
    </row>
    <row r="305" s="1" customFormat="1" ht="24" customHeight="1">
      <c r="B305" s="38"/>
      <c r="C305" s="211" t="s">
        <v>555</v>
      </c>
      <c r="D305" s="211" t="s">
        <v>155</v>
      </c>
      <c r="E305" s="212" t="s">
        <v>1892</v>
      </c>
      <c r="F305" s="213" t="s">
        <v>1893</v>
      </c>
      <c r="G305" s="214" t="s">
        <v>236</v>
      </c>
      <c r="H305" s="215">
        <v>107.5</v>
      </c>
      <c r="I305" s="216"/>
      <c r="J305" s="217">
        <f>ROUND(I305*H305,2)</f>
        <v>0</v>
      </c>
      <c r="K305" s="213" t="s">
        <v>1387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0.00012</v>
      </c>
      <c r="R305" s="227">
        <f>Q305*H305</f>
        <v>0.0129</v>
      </c>
      <c r="S305" s="227">
        <v>0</v>
      </c>
      <c r="T305" s="228">
        <f>S305*H305</f>
        <v>0</v>
      </c>
      <c r="AR305" s="223" t="s">
        <v>151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151</v>
      </c>
      <c r="BM305" s="223" t="s">
        <v>1894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1887</v>
      </c>
      <c r="G306" s="243"/>
      <c r="H306" s="246">
        <v>107.5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73</v>
      </c>
      <c r="AY306" s="252" t="s">
        <v>152</v>
      </c>
    </row>
    <row r="307" s="14" customFormat="1">
      <c r="B307" s="253"/>
      <c r="C307" s="254"/>
      <c r="D307" s="229" t="s">
        <v>182</v>
      </c>
      <c r="E307" s="255" t="s">
        <v>19</v>
      </c>
      <c r="F307" s="256" t="s">
        <v>189</v>
      </c>
      <c r="G307" s="254"/>
      <c r="H307" s="257">
        <v>107.5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182</v>
      </c>
      <c r="AU307" s="263" t="s">
        <v>83</v>
      </c>
      <c r="AV307" s="14" t="s">
        <v>151</v>
      </c>
      <c r="AW307" s="14" t="s">
        <v>35</v>
      </c>
      <c r="AX307" s="14" t="s">
        <v>81</v>
      </c>
      <c r="AY307" s="263" t="s">
        <v>152</v>
      </c>
    </row>
    <row r="308" s="11" customFormat="1" ht="22.8" customHeight="1">
      <c r="B308" s="195"/>
      <c r="C308" s="196"/>
      <c r="D308" s="197" t="s">
        <v>72</v>
      </c>
      <c r="E308" s="209" t="s">
        <v>233</v>
      </c>
      <c r="F308" s="209" t="s">
        <v>480</v>
      </c>
      <c r="G308" s="196"/>
      <c r="H308" s="196"/>
      <c r="I308" s="199"/>
      <c r="J308" s="210">
        <f>BK308</f>
        <v>0</v>
      </c>
      <c r="K308" s="196"/>
      <c r="L308" s="201"/>
      <c r="M308" s="202"/>
      <c r="N308" s="203"/>
      <c r="O308" s="203"/>
      <c r="P308" s="204">
        <f>SUM(P309:P367)</f>
        <v>0</v>
      </c>
      <c r="Q308" s="203"/>
      <c r="R308" s="204">
        <f>SUM(R309:R367)</f>
        <v>13.601854999999999</v>
      </c>
      <c r="S308" s="203"/>
      <c r="T308" s="205">
        <f>SUM(T309:T367)</f>
        <v>0</v>
      </c>
      <c r="AR308" s="206" t="s">
        <v>81</v>
      </c>
      <c r="AT308" s="207" t="s">
        <v>72</v>
      </c>
      <c r="AU308" s="207" t="s">
        <v>81</v>
      </c>
      <c r="AY308" s="206" t="s">
        <v>152</v>
      </c>
      <c r="BK308" s="208">
        <f>SUM(BK309:BK367)</f>
        <v>0</v>
      </c>
    </row>
    <row r="309" s="1" customFormat="1" ht="16.5" customHeight="1">
      <c r="B309" s="38"/>
      <c r="C309" s="211" t="s">
        <v>560</v>
      </c>
      <c r="D309" s="211" t="s">
        <v>155</v>
      </c>
      <c r="E309" s="212" t="s">
        <v>1475</v>
      </c>
      <c r="F309" s="213" t="s">
        <v>1476</v>
      </c>
      <c r="G309" s="214" t="s">
        <v>254</v>
      </c>
      <c r="H309" s="215">
        <v>20</v>
      </c>
      <c r="I309" s="216"/>
      <c r="J309" s="217">
        <f>ROUND(I309*H309,2)</f>
        <v>0</v>
      </c>
      <c r="K309" s="213" t="s">
        <v>1382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0.0035000000000000001</v>
      </c>
      <c r="R309" s="227">
        <f>Q309*H309</f>
        <v>0.070000000000000007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1895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1896</v>
      </c>
      <c r="G310" s="243"/>
      <c r="H310" s="246">
        <v>20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11" t="s">
        <v>567</v>
      </c>
      <c r="D311" s="211" t="s">
        <v>155</v>
      </c>
      <c r="E311" s="212" t="s">
        <v>1897</v>
      </c>
      <c r="F311" s="213" t="s">
        <v>1898</v>
      </c>
      <c r="G311" s="214" t="s">
        <v>254</v>
      </c>
      <c r="H311" s="215">
        <v>15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0.00079000000000000001</v>
      </c>
      <c r="R311" s="227">
        <f>Q311*H311</f>
        <v>0.011849999999999999</v>
      </c>
      <c r="S311" s="227">
        <v>0</v>
      </c>
      <c r="T311" s="228">
        <f>S311*H311</f>
        <v>0</v>
      </c>
      <c r="AR311" s="223" t="s">
        <v>285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285</v>
      </c>
      <c r="BM311" s="223" t="s">
        <v>1899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24" customHeight="1">
      <c r="B313" s="38"/>
      <c r="C313" s="211" t="s">
        <v>572</v>
      </c>
      <c r="D313" s="211" t="s">
        <v>155</v>
      </c>
      <c r="E313" s="212" t="s">
        <v>1900</v>
      </c>
      <c r="F313" s="213" t="s">
        <v>1901</v>
      </c>
      <c r="G313" s="214" t="s">
        <v>254</v>
      </c>
      <c r="H313" s="215">
        <v>87.5</v>
      </c>
      <c r="I313" s="216"/>
      <c r="J313" s="217">
        <f>ROUND(I313*H313,2)</f>
        <v>0</v>
      </c>
      <c r="K313" s="213" t="s">
        <v>1382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0.0041700000000000001</v>
      </c>
      <c r="R313" s="227">
        <f>Q313*H313</f>
        <v>0.364875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83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1902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1903</v>
      </c>
      <c r="G314" s="243"/>
      <c r="H314" s="246">
        <v>87.5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24" customHeight="1">
      <c r="B315" s="38"/>
      <c r="C315" s="211" t="s">
        <v>583</v>
      </c>
      <c r="D315" s="211" t="s">
        <v>155</v>
      </c>
      <c r="E315" s="212" t="s">
        <v>1479</v>
      </c>
      <c r="F315" s="213" t="s">
        <v>1480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1382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0.0014300000000000001</v>
      </c>
      <c r="R315" s="227">
        <f>Q315*H315</f>
        <v>0.0028600000000000001</v>
      </c>
      <c r="S315" s="227">
        <v>0</v>
      </c>
      <c r="T315" s="228">
        <f>S315*H315</f>
        <v>0</v>
      </c>
      <c r="AR315" s="223" t="s">
        <v>285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285</v>
      </c>
      <c r="BM315" s="223" t="s">
        <v>1904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16.5" customHeight="1">
      <c r="B317" s="38"/>
      <c r="C317" s="211" t="s">
        <v>592</v>
      </c>
      <c r="D317" s="211" t="s">
        <v>155</v>
      </c>
      <c r="E317" s="212" t="s">
        <v>1905</v>
      </c>
      <c r="F317" s="213" t="s">
        <v>1906</v>
      </c>
      <c r="G317" s="214" t="s">
        <v>267</v>
      </c>
      <c r="H317" s="215">
        <v>1</v>
      </c>
      <c r="I317" s="216"/>
      <c r="J317" s="217">
        <f>ROUND(I317*H317,2)</f>
        <v>0</v>
      </c>
      <c r="K317" s="213" t="s">
        <v>19</v>
      </c>
      <c r="L317" s="43"/>
      <c r="M317" s="225" t="s">
        <v>19</v>
      </c>
      <c r="N317" s="226" t="s">
        <v>44</v>
      </c>
      <c r="O317" s="83"/>
      <c r="P317" s="227">
        <f>O317*H317</f>
        <v>0</v>
      </c>
      <c r="Q317" s="227">
        <v>0.00029</v>
      </c>
      <c r="R317" s="227">
        <f>Q317*H317</f>
        <v>0.00029</v>
      </c>
      <c r="S317" s="227">
        <v>0</v>
      </c>
      <c r="T317" s="228">
        <f>S317*H317</f>
        <v>0</v>
      </c>
      <c r="AR317" s="223" t="s">
        <v>151</v>
      </c>
      <c r="AT317" s="223" t="s">
        <v>155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1907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81</v>
      </c>
      <c r="G318" s="243"/>
      <c r="H318" s="246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16.5" customHeight="1">
      <c r="B319" s="38"/>
      <c r="C319" s="211" t="s">
        <v>598</v>
      </c>
      <c r="D319" s="211" t="s">
        <v>155</v>
      </c>
      <c r="E319" s="212" t="s">
        <v>1482</v>
      </c>
      <c r="F319" s="213" t="s">
        <v>1483</v>
      </c>
      <c r="G319" s="214" t="s">
        <v>254</v>
      </c>
      <c r="H319" s="215">
        <v>107.5</v>
      </c>
      <c r="I319" s="216"/>
      <c r="J319" s="217">
        <f>ROUND(I319*H319,2)</f>
        <v>0</v>
      </c>
      <c r="K319" s="213" t="s">
        <v>19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1908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1909</v>
      </c>
      <c r="G320" s="243"/>
      <c r="H320" s="246">
        <v>107.5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81</v>
      </c>
      <c r="AY320" s="252" t="s">
        <v>152</v>
      </c>
    </row>
    <row r="321" s="1" customFormat="1" ht="36" customHeight="1">
      <c r="B321" s="38"/>
      <c r="C321" s="211" t="s">
        <v>609</v>
      </c>
      <c r="D321" s="211" t="s">
        <v>155</v>
      </c>
      <c r="E321" s="212" t="s">
        <v>1910</v>
      </c>
      <c r="F321" s="213" t="s">
        <v>1911</v>
      </c>
      <c r="G321" s="214" t="s">
        <v>254</v>
      </c>
      <c r="H321" s="215">
        <v>102.5</v>
      </c>
      <c r="I321" s="216"/>
      <c r="J321" s="217">
        <f>ROUND(I321*H321,2)</f>
        <v>0</v>
      </c>
      <c r="K321" s="213" t="s">
        <v>19</v>
      </c>
      <c r="L321" s="43"/>
      <c r="M321" s="225" t="s">
        <v>19</v>
      </c>
      <c r="N321" s="226" t="s">
        <v>44</v>
      </c>
      <c r="O321" s="83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223" t="s">
        <v>151</v>
      </c>
      <c r="AT321" s="223" t="s">
        <v>155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1912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</v>
      </c>
      <c r="G322" s="243"/>
      <c r="H322" s="246">
        <v>15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83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3" customFormat="1">
      <c r="B323" s="242"/>
      <c r="C323" s="243"/>
      <c r="D323" s="229" t="s">
        <v>182</v>
      </c>
      <c r="E323" s="244" t="s">
        <v>19</v>
      </c>
      <c r="F323" s="245" t="s">
        <v>1903</v>
      </c>
      <c r="G323" s="243"/>
      <c r="H323" s="246">
        <v>87.5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AT323" s="252" t="s">
        <v>182</v>
      </c>
      <c r="AU323" s="252" t="s">
        <v>83</v>
      </c>
      <c r="AV323" s="13" t="s">
        <v>83</v>
      </c>
      <c r="AW323" s="13" t="s">
        <v>35</v>
      </c>
      <c r="AX323" s="13" t="s">
        <v>73</v>
      </c>
      <c r="AY323" s="252" t="s">
        <v>152</v>
      </c>
    </row>
    <row r="324" s="14" customFormat="1">
      <c r="B324" s="253"/>
      <c r="C324" s="254"/>
      <c r="D324" s="229" t="s">
        <v>182</v>
      </c>
      <c r="E324" s="255" t="s">
        <v>19</v>
      </c>
      <c r="F324" s="256" t="s">
        <v>189</v>
      </c>
      <c r="G324" s="254"/>
      <c r="H324" s="257">
        <v>102.5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182</v>
      </c>
      <c r="AU324" s="263" t="s">
        <v>83</v>
      </c>
      <c r="AV324" s="14" t="s">
        <v>151</v>
      </c>
      <c r="AW324" s="14" t="s">
        <v>35</v>
      </c>
      <c r="AX324" s="14" t="s">
        <v>81</v>
      </c>
      <c r="AY324" s="263" t="s">
        <v>152</v>
      </c>
    </row>
    <row r="325" s="1" customFormat="1" ht="48" customHeight="1">
      <c r="B325" s="38"/>
      <c r="C325" s="211" t="s">
        <v>616</v>
      </c>
      <c r="D325" s="211" t="s">
        <v>155</v>
      </c>
      <c r="E325" s="212" t="s">
        <v>1913</v>
      </c>
      <c r="F325" s="213" t="s">
        <v>1914</v>
      </c>
      <c r="G325" s="214" t="s">
        <v>267</v>
      </c>
      <c r="H325" s="215">
        <v>2</v>
      </c>
      <c r="I325" s="216"/>
      <c r="J325" s="217">
        <f>ROUND(I325*H325,2)</f>
        <v>0</v>
      </c>
      <c r="K325" s="213" t="s">
        <v>19</v>
      </c>
      <c r="L325" s="43"/>
      <c r="M325" s="225" t="s">
        <v>19</v>
      </c>
      <c r="N325" s="226" t="s">
        <v>44</v>
      </c>
      <c r="O325" s="83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223" t="s">
        <v>151</v>
      </c>
      <c r="AT325" s="223" t="s">
        <v>155</v>
      </c>
      <c r="AU325" s="223" t="s">
        <v>83</v>
      </c>
      <c r="AY325" s="17" t="s">
        <v>152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151</v>
      </c>
      <c r="BM325" s="223" t="s">
        <v>1915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83</v>
      </c>
      <c r="G326" s="243"/>
      <c r="H326" s="246">
        <v>2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48" customHeight="1">
      <c r="B327" s="38"/>
      <c r="C327" s="264" t="s">
        <v>622</v>
      </c>
      <c r="D327" s="264" t="s">
        <v>325</v>
      </c>
      <c r="E327" s="265" t="s">
        <v>1916</v>
      </c>
      <c r="F327" s="266" t="s">
        <v>1917</v>
      </c>
      <c r="G327" s="267" t="s">
        <v>267</v>
      </c>
      <c r="H327" s="268">
        <v>2</v>
      </c>
      <c r="I327" s="269"/>
      <c r="J327" s="270">
        <f>ROUND(I327*H327,2)</f>
        <v>0</v>
      </c>
      <c r="K327" s="266" t="s">
        <v>19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0.0011000000000000001</v>
      </c>
      <c r="R327" s="227">
        <f>Q327*H327</f>
        <v>0.0022000000000000001</v>
      </c>
      <c r="S327" s="227">
        <v>0</v>
      </c>
      <c r="T327" s="228">
        <f>S327*H327</f>
        <v>0</v>
      </c>
      <c r="AR327" s="223" t="s">
        <v>233</v>
      </c>
      <c r="AT327" s="223" t="s">
        <v>325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151</v>
      </c>
      <c r="BM327" s="223" t="s">
        <v>1918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83</v>
      </c>
      <c r="G328" s="243"/>
      <c r="H328" s="246">
        <v>2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83</v>
      </c>
      <c r="AV328" s="13" t="s">
        <v>83</v>
      </c>
      <c r="AW328" s="13" t="s">
        <v>35</v>
      </c>
      <c r="AX328" s="13" t="s">
        <v>81</v>
      </c>
      <c r="AY328" s="252" t="s">
        <v>152</v>
      </c>
    </row>
    <row r="329" s="1" customFormat="1" ht="36" customHeight="1">
      <c r="B329" s="38"/>
      <c r="C329" s="211" t="s">
        <v>628</v>
      </c>
      <c r="D329" s="211" t="s">
        <v>155</v>
      </c>
      <c r="E329" s="212" t="s">
        <v>1919</v>
      </c>
      <c r="F329" s="213" t="s">
        <v>1920</v>
      </c>
      <c r="G329" s="214" t="s">
        <v>267</v>
      </c>
      <c r="H329" s="215">
        <v>2</v>
      </c>
      <c r="I329" s="216"/>
      <c r="J329" s="217">
        <f>ROUND(I329*H329,2)</f>
        <v>0</v>
      </c>
      <c r="K329" s="213" t="s">
        <v>1382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2.7262499999999998</v>
      </c>
      <c r="R329" s="227">
        <f>Q329*H329</f>
        <v>5.4524999999999997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1921</v>
      </c>
    </row>
    <row r="330" s="1" customFormat="1" ht="16.5" customHeight="1">
      <c r="B330" s="38"/>
      <c r="C330" s="264" t="s">
        <v>632</v>
      </c>
      <c r="D330" s="264" t="s">
        <v>325</v>
      </c>
      <c r="E330" s="265" t="s">
        <v>1922</v>
      </c>
      <c r="F330" s="266" t="s">
        <v>1923</v>
      </c>
      <c r="G330" s="267" t="s">
        <v>267</v>
      </c>
      <c r="H330" s="268">
        <v>2</v>
      </c>
      <c r="I330" s="269"/>
      <c r="J330" s="270">
        <f>ROUND(I330*H330,2)</f>
        <v>0</v>
      </c>
      <c r="K330" s="266" t="s">
        <v>1382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2.1499999999999999</v>
      </c>
      <c r="R330" s="227">
        <f>Q330*H330</f>
        <v>4.2999999999999998</v>
      </c>
      <c r="S330" s="227">
        <v>0</v>
      </c>
      <c r="T330" s="228">
        <f>S330*H330</f>
        <v>0</v>
      </c>
      <c r="AR330" s="223" t="s">
        <v>233</v>
      </c>
      <c r="AT330" s="223" t="s">
        <v>325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1924</v>
      </c>
    </row>
    <row r="331" s="1" customFormat="1" ht="16.5" customHeight="1">
      <c r="B331" s="38"/>
      <c r="C331" s="264" t="s">
        <v>641</v>
      </c>
      <c r="D331" s="264" t="s">
        <v>325</v>
      </c>
      <c r="E331" s="265" t="s">
        <v>1925</v>
      </c>
      <c r="F331" s="266" t="s">
        <v>1926</v>
      </c>
      <c r="G331" s="267" t="s">
        <v>267</v>
      </c>
      <c r="H331" s="268">
        <v>5</v>
      </c>
      <c r="I331" s="269"/>
      <c r="J331" s="270">
        <f>ROUND(I331*H331,2)</f>
        <v>0</v>
      </c>
      <c r="K331" s="266" t="s">
        <v>1382</v>
      </c>
      <c r="L331" s="271"/>
      <c r="M331" s="272" t="s">
        <v>19</v>
      </c>
      <c r="N331" s="273" t="s">
        <v>44</v>
      </c>
      <c r="O331" s="83"/>
      <c r="P331" s="227">
        <f>O331*H331</f>
        <v>0</v>
      </c>
      <c r="Q331" s="227">
        <v>0.37</v>
      </c>
      <c r="R331" s="227">
        <f>Q331*H331</f>
        <v>1.8500000000000001</v>
      </c>
      <c r="S331" s="227">
        <v>0</v>
      </c>
      <c r="T331" s="228">
        <f>S331*H331</f>
        <v>0</v>
      </c>
      <c r="AR331" s="223" t="s">
        <v>233</v>
      </c>
      <c r="AT331" s="223" t="s">
        <v>325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151</v>
      </c>
      <c r="BM331" s="223" t="s">
        <v>1927</v>
      </c>
    </row>
    <row r="332" s="1" customFormat="1" ht="24" customHeight="1">
      <c r="B332" s="38"/>
      <c r="C332" s="264" t="s">
        <v>645</v>
      </c>
      <c r="D332" s="264" t="s">
        <v>325</v>
      </c>
      <c r="E332" s="265" t="s">
        <v>1928</v>
      </c>
      <c r="F332" s="266" t="s">
        <v>1929</v>
      </c>
      <c r="G332" s="267" t="s">
        <v>267</v>
      </c>
      <c r="H332" s="268">
        <v>2</v>
      </c>
      <c r="I332" s="269"/>
      <c r="J332" s="270">
        <f>ROUND(I332*H332,2)</f>
        <v>0</v>
      </c>
      <c r="K332" s="266" t="s">
        <v>1382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0.58499999999999996</v>
      </c>
      <c r="R332" s="227">
        <f>Q332*H332</f>
        <v>1.1699999999999999</v>
      </c>
      <c r="S332" s="227">
        <v>0</v>
      </c>
      <c r="T332" s="228">
        <f>S332*H332</f>
        <v>0</v>
      </c>
      <c r="AR332" s="223" t="s">
        <v>233</v>
      </c>
      <c r="AT332" s="223" t="s">
        <v>325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1930</v>
      </c>
    </row>
    <row r="333" s="1" customFormat="1" ht="24" customHeight="1">
      <c r="B333" s="38"/>
      <c r="C333" s="264" t="s">
        <v>651</v>
      </c>
      <c r="D333" s="264" t="s">
        <v>325</v>
      </c>
      <c r="E333" s="265" t="s">
        <v>1931</v>
      </c>
      <c r="F333" s="266" t="s">
        <v>1932</v>
      </c>
      <c r="G333" s="267" t="s">
        <v>267</v>
      </c>
      <c r="H333" s="268">
        <v>2</v>
      </c>
      <c r="I333" s="269"/>
      <c r="J333" s="270">
        <f>ROUND(I333*H333,2)</f>
        <v>0</v>
      </c>
      <c r="K333" s="266" t="s">
        <v>1382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0.17599999999999999</v>
      </c>
      <c r="R333" s="227">
        <f>Q333*H333</f>
        <v>0.35199999999999998</v>
      </c>
      <c r="S333" s="227">
        <v>0</v>
      </c>
      <c r="T333" s="228">
        <f>S333*H333</f>
        <v>0</v>
      </c>
      <c r="AR333" s="223" t="s">
        <v>233</v>
      </c>
      <c r="AT333" s="223" t="s">
        <v>325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1933</v>
      </c>
    </row>
    <row r="334" s="1" customFormat="1" ht="24" customHeight="1">
      <c r="B334" s="38"/>
      <c r="C334" s="211" t="s">
        <v>655</v>
      </c>
      <c r="D334" s="211" t="s">
        <v>155</v>
      </c>
      <c r="E334" s="212" t="s">
        <v>1934</v>
      </c>
      <c r="F334" s="213" t="s">
        <v>1935</v>
      </c>
      <c r="G334" s="214" t="s">
        <v>177</v>
      </c>
      <c r="H334" s="215">
        <v>4.1399999999999997</v>
      </c>
      <c r="I334" s="216"/>
      <c r="J334" s="217">
        <f>ROUND(I334*H334,2)</f>
        <v>0</v>
      </c>
      <c r="K334" s="213" t="s">
        <v>19</v>
      </c>
      <c r="L334" s="43"/>
      <c r="M334" s="225" t="s">
        <v>19</v>
      </c>
      <c r="N334" s="226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151</v>
      </c>
      <c r="AT334" s="223" t="s">
        <v>155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1936</v>
      </c>
    </row>
    <row r="335" s="1" customFormat="1">
      <c r="B335" s="38"/>
      <c r="C335" s="39"/>
      <c r="D335" s="229" t="s">
        <v>1402</v>
      </c>
      <c r="E335" s="39"/>
      <c r="F335" s="230" t="s">
        <v>1937</v>
      </c>
      <c r="G335" s="39"/>
      <c r="H335" s="39"/>
      <c r="I335" s="135"/>
      <c r="J335" s="39"/>
      <c r="K335" s="39"/>
      <c r="L335" s="43"/>
      <c r="M335" s="231"/>
      <c r="N335" s="83"/>
      <c r="O335" s="83"/>
      <c r="P335" s="83"/>
      <c r="Q335" s="83"/>
      <c r="R335" s="83"/>
      <c r="S335" s="83"/>
      <c r="T335" s="84"/>
      <c r="AT335" s="17" t="s">
        <v>1402</v>
      </c>
      <c r="AU335" s="17" t="s">
        <v>83</v>
      </c>
    </row>
    <row r="336" s="13" customFormat="1">
      <c r="B336" s="242"/>
      <c r="C336" s="243"/>
      <c r="D336" s="229" t="s">
        <v>182</v>
      </c>
      <c r="E336" s="244" t="s">
        <v>19</v>
      </c>
      <c r="F336" s="245" t="s">
        <v>1938</v>
      </c>
      <c r="G336" s="243"/>
      <c r="H336" s="246">
        <v>3.1400000000000001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182</v>
      </c>
      <c r="AU336" s="252" t="s">
        <v>83</v>
      </c>
      <c r="AV336" s="13" t="s">
        <v>83</v>
      </c>
      <c r="AW336" s="13" t="s">
        <v>35</v>
      </c>
      <c r="AX336" s="13" t="s">
        <v>73</v>
      </c>
      <c r="AY336" s="252" t="s">
        <v>152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1939</v>
      </c>
      <c r="G337" s="243"/>
      <c r="H337" s="246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4" customFormat="1">
      <c r="B338" s="253"/>
      <c r="C338" s="254"/>
      <c r="D338" s="229" t="s">
        <v>182</v>
      </c>
      <c r="E338" s="255" t="s">
        <v>19</v>
      </c>
      <c r="F338" s="256" t="s">
        <v>189</v>
      </c>
      <c r="G338" s="254"/>
      <c r="H338" s="257">
        <v>4.1400000000000006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182</v>
      </c>
      <c r="AU338" s="263" t="s">
        <v>83</v>
      </c>
      <c r="AV338" s="14" t="s">
        <v>151</v>
      </c>
      <c r="AW338" s="14" t="s">
        <v>35</v>
      </c>
      <c r="AX338" s="14" t="s">
        <v>81</v>
      </c>
      <c r="AY338" s="263" t="s">
        <v>152</v>
      </c>
    </row>
    <row r="339" s="1" customFormat="1" ht="36" customHeight="1">
      <c r="B339" s="38"/>
      <c r="C339" s="211" t="s">
        <v>661</v>
      </c>
      <c r="D339" s="211" t="s">
        <v>155</v>
      </c>
      <c r="E339" s="212" t="s">
        <v>1940</v>
      </c>
      <c r="F339" s="213" t="s">
        <v>1941</v>
      </c>
      <c r="G339" s="214" t="s">
        <v>254</v>
      </c>
      <c r="H339" s="215">
        <v>4</v>
      </c>
      <c r="I339" s="216"/>
      <c r="J339" s="217">
        <f>ROUND(I339*H339,2)</f>
        <v>0</v>
      </c>
      <c r="K339" s="213" t="s">
        <v>1387</v>
      </c>
      <c r="L339" s="43"/>
      <c r="M339" s="225" t="s">
        <v>19</v>
      </c>
      <c r="N339" s="226" t="s">
        <v>44</v>
      </c>
      <c r="O339" s="83"/>
      <c r="P339" s="227">
        <f>O339*H339</f>
        <v>0</v>
      </c>
      <c r="Q339" s="227">
        <v>0.0062199999999999998</v>
      </c>
      <c r="R339" s="227">
        <f>Q339*H339</f>
        <v>0.024879999999999999</v>
      </c>
      <c r="S339" s="227">
        <v>0</v>
      </c>
      <c r="T339" s="228">
        <f>S339*H339</f>
        <v>0</v>
      </c>
      <c r="AR339" s="223" t="s">
        <v>151</v>
      </c>
      <c r="AT339" s="223" t="s">
        <v>155</v>
      </c>
      <c r="AU339" s="223" t="s">
        <v>83</v>
      </c>
      <c r="AY339" s="17" t="s">
        <v>152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151</v>
      </c>
      <c r="BM339" s="223" t="s">
        <v>1942</v>
      </c>
    </row>
    <row r="340" s="1" customFormat="1" ht="24" customHeight="1">
      <c r="B340" s="38"/>
      <c r="C340" s="264" t="s">
        <v>1033</v>
      </c>
      <c r="D340" s="264" t="s">
        <v>325</v>
      </c>
      <c r="E340" s="265" t="s">
        <v>1943</v>
      </c>
      <c r="F340" s="266" t="s">
        <v>1944</v>
      </c>
      <c r="G340" s="267" t="s">
        <v>1945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325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1946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426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1038</v>
      </c>
      <c r="D342" s="264" t="s">
        <v>325</v>
      </c>
      <c r="E342" s="265" t="s">
        <v>1947</v>
      </c>
      <c r="F342" s="266" t="s">
        <v>1948</v>
      </c>
      <c r="G342" s="267" t="s">
        <v>1949</v>
      </c>
      <c r="H342" s="268">
        <v>12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325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1950</v>
      </c>
    </row>
    <row r="343" s="1" customFormat="1" ht="36" customHeight="1">
      <c r="B343" s="38"/>
      <c r="C343" s="264" t="s">
        <v>1045</v>
      </c>
      <c r="D343" s="264" t="s">
        <v>325</v>
      </c>
      <c r="E343" s="265" t="s">
        <v>1951</v>
      </c>
      <c r="F343" s="266" t="s">
        <v>1952</v>
      </c>
      <c r="G343" s="267" t="s">
        <v>1949</v>
      </c>
      <c r="H343" s="268">
        <v>4</v>
      </c>
      <c r="I343" s="269"/>
      <c r="J343" s="270">
        <f>ROUND(I343*H343,2)</f>
        <v>0</v>
      </c>
      <c r="K343" s="266" t="s">
        <v>19</v>
      </c>
      <c r="L343" s="271"/>
      <c r="M343" s="272" t="s">
        <v>19</v>
      </c>
      <c r="N343" s="273" t="s">
        <v>44</v>
      </c>
      <c r="O343" s="83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223" t="s">
        <v>233</v>
      </c>
      <c r="AT343" s="223" t="s">
        <v>325</v>
      </c>
      <c r="AU343" s="223" t="s">
        <v>83</v>
      </c>
      <c r="AY343" s="17" t="s">
        <v>152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151</v>
      </c>
      <c r="BM343" s="223" t="s">
        <v>1953</v>
      </c>
    </row>
    <row r="344" s="1" customFormat="1" ht="16.5" customHeight="1">
      <c r="B344" s="38"/>
      <c r="C344" s="264" t="s">
        <v>1056</v>
      </c>
      <c r="D344" s="264" t="s">
        <v>325</v>
      </c>
      <c r="E344" s="265" t="s">
        <v>1954</v>
      </c>
      <c r="F344" s="266" t="s">
        <v>1955</v>
      </c>
      <c r="G344" s="267" t="s">
        <v>1949</v>
      </c>
      <c r="H344" s="268">
        <v>50</v>
      </c>
      <c r="I344" s="269"/>
      <c r="J344" s="270">
        <f>ROUND(I344*H344,2)</f>
        <v>0</v>
      </c>
      <c r="K344" s="266" t="s">
        <v>19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223" t="s">
        <v>233</v>
      </c>
      <c r="AT344" s="223" t="s">
        <v>325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1956</v>
      </c>
    </row>
    <row r="345" s="1" customFormat="1" ht="16.5" customHeight="1">
      <c r="B345" s="38"/>
      <c r="C345" s="264" t="s">
        <v>1062</v>
      </c>
      <c r="D345" s="264" t="s">
        <v>325</v>
      </c>
      <c r="E345" s="265" t="s">
        <v>1957</v>
      </c>
      <c r="F345" s="266" t="s">
        <v>1958</v>
      </c>
      <c r="G345" s="267" t="s">
        <v>254</v>
      </c>
      <c r="H345" s="268">
        <v>3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325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1959</v>
      </c>
    </row>
    <row r="346" s="1" customFormat="1" ht="16.5" customHeight="1">
      <c r="B346" s="38"/>
      <c r="C346" s="264" t="s">
        <v>1071</v>
      </c>
      <c r="D346" s="264" t="s">
        <v>325</v>
      </c>
      <c r="E346" s="265" t="s">
        <v>1960</v>
      </c>
      <c r="F346" s="266" t="s">
        <v>1961</v>
      </c>
      <c r="G346" s="267" t="s">
        <v>1542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1962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83</v>
      </c>
      <c r="G347" s="243"/>
      <c r="H347" s="246">
        <v>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83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64" t="s">
        <v>1080</v>
      </c>
      <c r="D348" s="264" t="s">
        <v>325</v>
      </c>
      <c r="E348" s="265" t="s">
        <v>1963</v>
      </c>
      <c r="F348" s="266" t="s">
        <v>1964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325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1965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426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1087</v>
      </c>
      <c r="D350" s="264" t="s">
        <v>325</v>
      </c>
      <c r="E350" s="265" t="s">
        <v>1966</v>
      </c>
      <c r="F350" s="266" t="s">
        <v>1967</v>
      </c>
      <c r="G350" s="267" t="s">
        <v>254</v>
      </c>
      <c r="H350" s="268">
        <v>35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325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1968</v>
      </c>
    </row>
    <row r="351" s="13" customFormat="1">
      <c r="B351" s="242"/>
      <c r="C351" s="243"/>
      <c r="D351" s="229" t="s">
        <v>182</v>
      </c>
      <c r="E351" s="244" t="s">
        <v>19</v>
      </c>
      <c r="F351" s="245" t="s">
        <v>426</v>
      </c>
      <c r="G351" s="243"/>
      <c r="H351" s="246">
        <v>35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182</v>
      </c>
      <c r="AU351" s="252" t="s">
        <v>83</v>
      </c>
      <c r="AV351" s="13" t="s">
        <v>83</v>
      </c>
      <c r="AW351" s="13" t="s">
        <v>35</v>
      </c>
      <c r="AX351" s="13" t="s">
        <v>81</v>
      </c>
      <c r="AY351" s="252" t="s">
        <v>152</v>
      </c>
    </row>
    <row r="352" s="1" customFormat="1" ht="16.5" customHeight="1">
      <c r="B352" s="38"/>
      <c r="C352" s="264" t="s">
        <v>1095</v>
      </c>
      <c r="D352" s="264" t="s">
        <v>325</v>
      </c>
      <c r="E352" s="265" t="s">
        <v>1969</v>
      </c>
      <c r="F352" s="266" t="s">
        <v>1970</v>
      </c>
      <c r="G352" s="267" t="s">
        <v>1949</v>
      </c>
      <c r="H352" s="268">
        <v>4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325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1971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151</v>
      </c>
      <c r="G353" s="243"/>
      <c r="H353" s="246">
        <v>4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83</v>
      </c>
      <c r="AV353" s="13" t="s">
        <v>83</v>
      </c>
      <c r="AW353" s="13" t="s">
        <v>35</v>
      </c>
      <c r="AX353" s="13" t="s">
        <v>81</v>
      </c>
      <c r="AY353" s="252" t="s">
        <v>152</v>
      </c>
    </row>
    <row r="354" s="1" customFormat="1" ht="24" customHeight="1">
      <c r="B354" s="38"/>
      <c r="C354" s="264" t="s">
        <v>1105</v>
      </c>
      <c r="D354" s="264" t="s">
        <v>325</v>
      </c>
      <c r="E354" s="265" t="s">
        <v>1972</v>
      </c>
      <c r="F354" s="266" t="s">
        <v>1973</v>
      </c>
      <c r="G354" s="267" t="s">
        <v>267</v>
      </c>
      <c r="H354" s="268">
        <v>4</v>
      </c>
      <c r="I354" s="269"/>
      <c r="J354" s="270">
        <f>ROUND(I354*H354,2)</f>
        <v>0</v>
      </c>
      <c r="K354" s="266" t="s">
        <v>1382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0.00010000000000000001</v>
      </c>
      <c r="R354" s="227">
        <f>Q354*H354</f>
        <v>0.00040000000000000002</v>
      </c>
      <c r="S354" s="227">
        <v>0</v>
      </c>
      <c r="T354" s="228">
        <f>S354*H354</f>
        <v>0</v>
      </c>
      <c r="AR354" s="223" t="s">
        <v>233</v>
      </c>
      <c r="AT354" s="223" t="s">
        <v>325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1974</v>
      </c>
    </row>
    <row r="355" s="1" customFormat="1" ht="16.5" customHeight="1">
      <c r="B355" s="38"/>
      <c r="C355" s="264" t="s">
        <v>1109</v>
      </c>
      <c r="D355" s="264" t="s">
        <v>325</v>
      </c>
      <c r="E355" s="265" t="s">
        <v>1975</v>
      </c>
      <c r="F355" s="266" t="s">
        <v>1976</v>
      </c>
      <c r="G355" s="267" t="s">
        <v>1949</v>
      </c>
      <c r="H355" s="268">
        <v>1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325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1977</v>
      </c>
    </row>
    <row r="356" s="1" customFormat="1" ht="16.5" customHeight="1">
      <c r="B356" s="38"/>
      <c r="C356" s="264" t="s">
        <v>1113</v>
      </c>
      <c r="D356" s="264" t="s">
        <v>325</v>
      </c>
      <c r="E356" s="265" t="s">
        <v>1978</v>
      </c>
      <c r="F356" s="266" t="s">
        <v>1979</v>
      </c>
      <c r="G356" s="267" t="s">
        <v>1949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1980</v>
      </c>
    </row>
    <row r="357" s="1" customFormat="1" ht="16.5" customHeight="1">
      <c r="B357" s="38"/>
      <c r="C357" s="264" t="s">
        <v>1118</v>
      </c>
      <c r="D357" s="264" t="s">
        <v>325</v>
      </c>
      <c r="E357" s="265" t="s">
        <v>1981</v>
      </c>
      <c r="F357" s="266" t="s">
        <v>1982</v>
      </c>
      <c r="G357" s="267" t="s">
        <v>254</v>
      </c>
      <c r="H357" s="268">
        <v>10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325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1983</v>
      </c>
    </row>
    <row r="358" s="1" customFormat="1" ht="16.5" customHeight="1">
      <c r="B358" s="38"/>
      <c r="C358" s="264" t="s">
        <v>1126</v>
      </c>
      <c r="D358" s="264" t="s">
        <v>325</v>
      </c>
      <c r="E358" s="265" t="s">
        <v>1984</v>
      </c>
      <c r="F358" s="266" t="s">
        <v>1985</v>
      </c>
      <c r="G358" s="267" t="s">
        <v>254</v>
      </c>
      <c r="H358" s="268">
        <v>35</v>
      </c>
      <c r="I358" s="269"/>
      <c r="J358" s="270">
        <f>ROUND(I358*H358,2)</f>
        <v>0</v>
      </c>
      <c r="K358" s="266" t="s">
        <v>19</v>
      </c>
      <c r="L358" s="271"/>
      <c r="M358" s="272" t="s">
        <v>19</v>
      </c>
      <c r="N358" s="273" t="s">
        <v>44</v>
      </c>
      <c r="O358" s="83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223" t="s">
        <v>233</v>
      </c>
      <c r="AT358" s="223" t="s">
        <v>325</v>
      </c>
      <c r="AU358" s="223" t="s">
        <v>83</v>
      </c>
      <c r="AY358" s="17" t="s">
        <v>152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151</v>
      </c>
      <c r="BM358" s="223" t="s">
        <v>1986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426</v>
      </c>
      <c r="G359" s="243"/>
      <c r="H359" s="246">
        <v>35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16.5" customHeight="1">
      <c r="B360" s="38"/>
      <c r="C360" s="264" t="s">
        <v>1133</v>
      </c>
      <c r="D360" s="264" t="s">
        <v>325</v>
      </c>
      <c r="E360" s="265" t="s">
        <v>1987</v>
      </c>
      <c r="F360" s="266" t="s">
        <v>1988</v>
      </c>
      <c r="G360" s="267" t="s">
        <v>1949</v>
      </c>
      <c r="H360" s="268">
        <v>3</v>
      </c>
      <c r="I360" s="269"/>
      <c r="J360" s="270">
        <f>ROUND(I360*H360,2)</f>
        <v>0</v>
      </c>
      <c r="K360" s="266" t="s">
        <v>19</v>
      </c>
      <c r="L360" s="271"/>
      <c r="M360" s="272" t="s">
        <v>19</v>
      </c>
      <c r="N360" s="273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233</v>
      </c>
      <c r="AT360" s="223" t="s">
        <v>325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1989</v>
      </c>
    </row>
    <row r="361" s="1" customFormat="1" ht="16.5" customHeight="1">
      <c r="B361" s="38"/>
      <c r="C361" s="264" t="s">
        <v>1141</v>
      </c>
      <c r="D361" s="264" t="s">
        <v>325</v>
      </c>
      <c r="E361" s="265" t="s">
        <v>1990</v>
      </c>
      <c r="F361" s="266" t="s">
        <v>1991</v>
      </c>
      <c r="G361" s="267" t="s">
        <v>1949</v>
      </c>
      <c r="H361" s="268">
        <v>2</v>
      </c>
      <c r="I361" s="269"/>
      <c r="J361" s="270">
        <f>ROUND(I361*H361,2)</f>
        <v>0</v>
      </c>
      <c r="K361" s="266" t="s">
        <v>19</v>
      </c>
      <c r="L361" s="271"/>
      <c r="M361" s="272" t="s">
        <v>19</v>
      </c>
      <c r="N361" s="273" t="s">
        <v>44</v>
      </c>
      <c r="O361" s="83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223" t="s">
        <v>233</v>
      </c>
      <c r="AT361" s="223" t="s">
        <v>325</v>
      </c>
      <c r="AU361" s="223" t="s">
        <v>83</v>
      </c>
      <c r="AY361" s="17" t="s">
        <v>152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151</v>
      </c>
      <c r="BM361" s="223" t="s">
        <v>1992</v>
      </c>
    </row>
    <row r="362" s="1" customFormat="1" ht="16.5" customHeight="1">
      <c r="B362" s="38"/>
      <c r="C362" s="264" t="s">
        <v>1150</v>
      </c>
      <c r="D362" s="264" t="s">
        <v>325</v>
      </c>
      <c r="E362" s="265" t="s">
        <v>1993</v>
      </c>
      <c r="F362" s="266" t="s">
        <v>1994</v>
      </c>
      <c r="G362" s="267" t="s">
        <v>1949</v>
      </c>
      <c r="H362" s="268">
        <v>1</v>
      </c>
      <c r="I362" s="269"/>
      <c r="J362" s="270">
        <f>ROUND(I362*H362,2)</f>
        <v>0</v>
      </c>
      <c r="K362" s="266" t="s">
        <v>19</v>
      </c>
      <c r="L362" s="271"/>
      <c r="M362" s="272" t="s">
        <v>19</v>
      </c>
      <c r="N362" s="273" t="s">
        <v>44</v>
      </c>
      <c r="O362" s="83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223" t="s">
        <v>233</v>
      </c>
      <c r="AT362" s="223" t="s">
        <v>325</v>
      </c>
      <c r="AU362" s="223" t="s">
        <v>83</v>
      </c>
      <c r="AY362" s="17" t="s">
        <v>152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151</v>
      </c>
      <c r="BM362" s="223" t="s">
        <v>1995</v>
      </c>
    </row>
    <row r="363" s="1" customFormat="1" ht="24" customHeight="1">
      <c r="B363" s="38"/>
      <c r="C363" s="264" t="s">
        <v>1154</v>
      </c>
      <c r="D363" s="264" t="s">
        <v>325</v>
      </c>
      <c r="E363" s="265" t="s">
        <v>1996</v>
      </c>
      <c r="F363" s="266" t="s">
        <v>1997</v>
      </c>
      <c r="G363" s="267" t="s">
        <v>1949</v>
      </c>
      <c r="H363" s="268">
        <v>1</v>
      </c>
      <c r="I363" s="269"/>
      <c r="J363" s="270">
        <f>ROUND(I363*H363,2)</f>
        <v>0</v>
      </c>
      <c r="K363" s="266" t="s">
        <v>19</v>
      </c>
      <c r="L363" s="271"/>
      <c r="M363" s="272" t="s">
        <v>19</v>
      </c>
      <c r="N363" s="273" t="s">
        <v>44</v>
      </c>
      <c r="O363" s="83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223" t="s">
        <v>233</v>
      </c>
      <c r="AT363" s="223" t="s">
        <v>325</v>
      </c>
      <c r="AU363" s="223" t="s">
        <v>83</v>
      </c>
      <c r="AY363" s="17" t="s">
        <v>152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151</v>
      </c>
      <c r="BM363" s="223" t="s">
        <v>1998</v>
      </c>
    </row>
    <row r="364" s="1" customFormat="1" ht="16.5" customHeight="1">
      <c r="B364" s="38"/>
      <c r="C364" s="264" t="s">
        <v>1158</v>
      </c>
      <c r="D364" s="264" t="s">
        <v>325</v>
      </c>
      <c r="E364" s="265" t="s">
        <v>1999</v>
      </c>
      <c r="F364" s="266" t="s">
        <v>2000</v>
      </c>
      <c r="G364" s="267" t="s">
        <v>1949</v>
      </c>
      <c r="H364" s="268">
        <v>3</v>
      </c>
      <c r="I364" s="269"/>
      <c r="J364" s="270">
        <f>ROUND(I364*H364,2)</f>
        <v>0</v>
      </c>
      <c r="K364" s="266" t="s">
        <v>19</v>
      </c>
      <c r="L364" s="271"/>
      <c r="M364" s="272" t="s">
        <v>19</v>
      </c>
      <c r="N364" s="273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223" t="s">
        <v>233</v>
      </c>
      <c r="AT364" s="223" t="s">
        <v>325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2001</v>
      </c>
    </row>
    <row r="365" s="1" customFormat="1" ht="16.5" customHeight="1">
      <c r="B365" s="38"/>
      <c r="C365" s="264" t="s">
        <v>1165</v>
      </c>
      <c r="D365" s="264" t="s">
        <v>325</v>
      </c>
      <c r="E365" s="265" t="s">
        <v>2002</v>
      </c>
      <c r="F365" s="266" t="s">
        <v>2003</v>
      </c>
      <c r="G365" s="267" t="s">
        <v>1949</v>
      </c>
      <c r="H365" s="268">
        <v>32</v>
      </c>
      <c r="I365" s="269"/>
      <c r="J365" s="270">
        <f>ROUND(I365*H365,2)</f>
        <v>0</v>
      </c>
      <c r="K365" s="266" t="s">
        <v>19</v>
      </c>
      <c r="L365" s="271"/>
      <c r="M365" s="272" t="s">
        <v>19</v>
      </c>
      <c r="N365" s="273" t="s">
        <v>44</v>
      </c>
      <c r="O365" s="83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223" t="s">
        <v>233</v>
      </c>
      <c r="AT365" s="223" t="s">
        <v>325</v>
      </c>
      <c r="AU365" s="223" t="s">
        <v>83</v>
      </c>
      <c r="AY365" s="17" t="s">
        <v>152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151</v>
      </c>
      <c r="BM365" s="223" t="s">
        <v>2004</v>
      </c>
    </row>
    <row r="366" s="1" customFormat="1" ht="16.5" customHeight="1">
      <c r="B366" s="38"/>
      <c r="C366" s="264" t="s">
        <v>1169</v>
      </c>
      <c r="D366" s="264" t="s">
        <v>325</v>
      </c>
      <c r="E366" s="265" t="s">
        <v>2005</v>
      </c>
      <c r="F366" s="266" t="s">
        <v>2006</v>
      </c>
      <c r="G366" s="267" t="s">
        <v>1949</v>
      </c>
      <c r="H366" s="268">
        <v>2</v>
      </c>
      <c r="I366" s="269"/>
      <c r="J366" s="270">
        <f>ROUND(I366*H366,2)</f>
        <v>0</v>
      </c>
      <c r="K366" s="266" t="s">
        <v>19</v>
      </c>
      <c r="L366" s="271"/>
      <c r="M366" s="272" t="s">
        <v>19</v>
      </c>
      <c r="N366" s="273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233</v>
      </c>
      <c r="AT366" s="223" t="s">
        <v>325</v>
      </c>
      <c r="AU366" s="223" t="s">
        <v>83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2007</v>
      </c>
    </row>
    <row r="367" s="1" customFormat="1" ht="16.5" customHeight="1">
      <c r="B367" s="38"/>
      <c r="C367" s="264" t="s">
        <v>1176</v>
      </c>
      <c r="D367" s="264" t="s">
        <v>325</v>
      </c>
      <c r="E367" s="265" t="s">
        <v>2008</v>
      </c>
      <c r="F367" s="266" t="s">
        <v>2009</v>
      </c>
      <c r="G367" s="267" t="s">
        <v>223</v>
      </c>
      <c r="H367" s="268">
        <v>0.26000000000000001</v>
      </c>
      <c r="I367" s="269"/>
      <c r="J367" s="270">
        <f>ROUND(I367*H367,2)</f>
        <v>0</v>
      </c>
      <c r="K367" s="266" t="s">
        <v>19</v>
      </c>
      <c r="L367" s="271"/>
      <c r="M367" s="272" t="s">
        <v>19</v>
      </c>
      <c r="N367" s="273" t="s">
        <v>44</v>
      </c>
      <c r="O367" s="83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AR367" s="223" t="s">
        <v>233</v>
      </c>
      <c r="AT367" s="223" t="s">
        <v>325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2010</v>
      </c>
    </row>
    <row r="368" s="11" customFormat="1" ht="22.8" customHeight="1">
      <c r="B368" s="195"/>
      <c r="C368" s="196"/>
      <c r="D368" s="197" t="s">
        <v>72</v>
      </c>
      <c r="E368" s="209" t="s">
        <v>240</v>
      </c>
      <c r="F368" s="209" t="s">
        <v>1486</v>
      </c>
      <c r="G368" s="196"/>
      <c r="H368" s="196"/>
      <c r="I368" s="199"/>
      <c r="J368" s="210">
        <f>BK368</f>
        <v>0</v>
      </c>
      <c r="K368" s="196"/>
      <c r="L368" s="201"/>
      <c r="M368" s="202"/>
      <c r="N368" s="203"/>
      <c r="O368" s="203"/>
      <c r="P368" s="204">
        <f>SUM(P369:P442)</f>
        <v>0</v>
      </c>
      <c r="Q368" s="203"/>
      <c r="R368" s="204">
        <f>SUM(R369:R442)</f>
        <v>0.048719999999999999</v>
      </c>
      <c r="S368" s="203"/>
      <c r="T368" s="205">
        <f>SUM(T369:T442)</f>
        <v>85.5</v>
      </c>
      <c r="AR368" s="206" t="s">
        <v>81</v>
      </c>
      <c r="AT368" s="207" t="s">
        <v>72</v>
      </c>
      <c r="AU368" s="207" t="s">
        <v>81</v>
      </c>
      <c r="AY368" s="206" t="s">
        <v>152</v>
      </c>
      <c r="BK368" s="208">
        <f>SUM(BK369:BK442)</f>
        <v>0</v>
      </c>
    </row>
    <row r="369" s="1" customFormat="1" ht="48" customHeight="1">
      <c r="B369" s="38"/>
      <c r="C369" s="211" t="s">
        <v>1181</v>
      </c>
      <c r="D369" s="211" t="s">
        <v>155</v>
      </c>
      <c r="E369" s="212" t="s">
        <v>2011</v>
      </c>
      <c r="F369" s="213" t="s">
        <v>2012</v>
      </c>
      <c r="G369" s="214" t="s">
        <v>177</v>
      </c>
      <c r="H369" s="215">
        <v>11.699999999999999</v>
      </c>
      <c r="I369" s="216"/>
      <c r="J369" s="217">
        <f>ROUND(I369*H369,2)</f>
        <v>0</v>
      </c>
      <c r="K369" s="213" t="s">
        <v>1382</v>
      </c>
      <c r="L369" s="43"/>
      <c r="M369" s="225" t="s">
        <v>19</v>
      </c>
      <c r="N369" s="226" t="s">
        <v>44</v>
      </c>
      <c r="O369" s="83"/>
      <c r="P369" s="227">
        <f>O369*H369</f>
        <v>0</v>
      </c>
      <c r="Q369" s="227">
        <v>0</v>
      </c>
      <c r="R369" s="227">
        <f>Q369*H369</f>
        <v>0</v>
      </c>
      <c r="S369" s="227">
        <v>1.8</v>
      </c>
      <c r="T369" s="228">
        <f>S369*H369</f>
        <v>21.059999999999999</v>
      </c>
      <c r="AR369" s="223" t="s">
        <v>151</v>
      </c>
      <c r="AT369" s="223" t="s">
        <v>155</v>
      </c>
      <c r="AU369" s="223" t="s">
        <v>83</v>
      </c>
      <c r="AY369" s="17" t="s">
        <v>152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151</v>
      </c>
      <c r="BM369" s="223" t="s">
        <v>2013</v>
      </c>
    </row>
    <row r="370" s="13" customFormat="1">
      <c r="B370" s="242"/>
      <c r="C370" s="243"/>
      <c r="D370" s="229" t="s">
        <v>182</v>
      </c>
      <c r="E370" s="244" t="s">
        <v>19</v>
      </c>
      <c r="F370" s="245" t="s">
        <v>2014</v>
      </c>
      <c r="G370" s="243"/>
      <c r="H370" s="246">
        <v>1.8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182</v>
      </c>
      <c r="AU370" s="252" t="s">
        <v>83</v>
      </c>
      <c r="AV370" s="13" t="s">
        <v>83</v>
      </c>
      <c r="AW370" s="13" t="s">
        <v>35</v>
      </c>
      <c r="AX370" s="13" t="s">
        <v>73</v>
      </c>
      <c r="AY370" s="252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2015</v>
      </c>
      <c r="G371" s="243"/>
      <c r="H371" s="246">
        <v>7.5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2016</v>
      </c>
      <c r="G372" s="243"/>
      <c r="H372" s="246">
        <v>2.3999999999999999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83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4" customFormat="1">
      <c r="B373" s="253"/>
      <c r="C373" s="254"/>
      <c r="D373" s="229" t="s">
        <v>182</v>
      </c>
      <c r="E373" s="255" t="s">
        <v>19</v>
      </c>
      <c r="F373" s="256" t="s">
        <v>189</v>
      </c>
      <c r="G373" s="254"/>
      <c r="H373" s="257">
        <v>11.699999999999999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182</v>
      </c>
      <c r="AU373" s="263" t="s">
        <v>83</v>
      </c>
      <c r="AV373" s="14" t="s">
        <v>151</v>
      </c>
      <c r="AW373" s="14" t="s">
        <v>35</v>
      </c>
      <c r="AX373" s="14" t="s">
        <v>81</v>
      </c>
      <c r="AY373" s="263" t="s">
        <v>152</v>
      </c>
    </row>
    <row r="374" s="1" customFormat="1" ht="24" customHeight="1">
      <c r="B374" s="38"/>
      <c r="C374" s="211" t="s">
        <v>1185</v>
      </c>
      <c r="D374" s="211" t="s">
        <v>155</v>
      </c>
      <c r="E374" s="212" t="s">
        <v>2017</v>
      </c>
      <c r="F374" s="213" t="s">
        <v>2018</v>
      </c>
      <c r="G374" s="214" t="s">
        <v>177</v>
      </c>
      <c r="H374" s="215">
        <v>26.875</v>
      </c>
      <c r="I374" s="216"/>
      <c r="J374" s="217">
        <f>ROUND(I374*H374,2)</f>
        <v>0</v>
      </c>
      <c r="K374" s="213" t="s">
        <v>1382</v>
      </c>
      <c r="L374" s="43"/>
      <c r="M374" s="225" t="s">
        <v>19</v>
      </c>
      <c r="N374" s="226" t="s">
        <v>44</v>
      </c>
      <c r="O374" s="83"/>
      <c r="P374" s="227">
        <f>O374*H374</f>
        <v>0</v>
      </c>
      <c r="Q374" s="227">
        <v>0</v>
      </c>
      <c r="R374" s="227">
        <f>Q374*H374</f>
        <v>0</v>
      </c>
      <c r="S374" s="227">
        <v>2.2000000000000002</v>
      </c>
      <c r="T374" s="228">
        <f>S374*H374</f>
        <v>59.125000000000007</v>
      </c>
      <c r="AR374" s="223" t="s">
        <v>151</v>
      </c>
      <c r="AT374" s="223" t="s">
        <v>155</v>
      </c>
      <c r="AU374" s="223" t="s">
        <v>83</v>
      </c>
      <c r="AY374" s="17" t="s">
        <v>152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151</v>
      </c>
      <c r="BM374" s="223" t="s">
        <v>2019</v>
      </c>
    </row>
    <row r="375" s="13" customFormat="1">
      <c r="B375" s="242"/>
      <c r="C375" s="243"/>
      <c r="D375" s="229" t="s">
        <v>182</v>
      </c>
      <c r="E375" s="244" t="s">
        <v>19</v>
      </c>
      <c r="F375" s="245" t="s">
        <v>2020</v>
      </c>
      <c r="G375" s="243"/>
      <c r="H375" s="246">
        <v>26.875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182</v>
      </c>
      <c r="AU375" s="252" t="s">
        <v>83</v>
      </c>
      <c r="AV375" s="13" t="s">
        <v>83</v>
      </c>
      <c r="AW375" s="13" t="s">
        <v>35</v>
      </c>
      <c r="AX375" s="13" t="s">
        <v>73</v>
      </c>
      <c r="AY375" s="252" t="s">
        <v>152</v>
      </c>
    </row>
    <row r="376" s="14" customFormat="1">
      <c r="B376" s="253"/>
      <c r="C376" s="254"/>
      <c r="D376" s="229" t="s">
        <v>182</v>
      </c>
      <c r="E376" s="255" t="s">
        <v>19</v>
      </c>
      <c r="F376" s="256" t="s">
        <v>189</v>
      </c>
      <c r="G376" s="254"/>
      <c r="H376" s="257">
        <v>26.875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182</v>
      </c>
      <c r="AU376" s="263" t="s">
        <v>83</v>
      </c>
      <c r="AV376" s="14" t="s">
        <v>151</v>
      </c>
      <c r="AW376" s="14" t="s">
        <v>35</v>
      </c>
      <c r="AX376" s="14" t="s">
        <v>81</v>
      </c>
      <c r="AY376" s="263" t="s">
        <v>152</v>
      </c>
    </row>
    <row r="377" s="1" customFormat="1" ht="36" customHeight="1">
      <c r="B377" s="38"/>
      <c r="C377" s="211" t="s">
        <v>1194</v>
      </c>
      <c r="D377" s="211" t="s">
        <v>155</v>
      </c>
      <c r="E377" s="212" t="s">
        <v>2021</v>
      </c>
      <c r="F377" s="213" t="s">
        <v>2022</v>
      </c>
      <c r="G377" s="214" t="s">
        <v>236</v>
      </c>
      <c r="H377" s="215">
        <v>86</v>
      </c>
      <c r="I377" s="216"/>
      <c r="J377" s="217">
        <f>ROUND(I377*H377,2)</f>
        <v>0</v>
      </c>
      <c r="K377" s="213" t="s">
        <v>1387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0.00012999999999999999</v>
      </c>
      <c r="R377" s="227">
        <f>Q377*H377</f>
        <v>0.011179999999999999</v>
      </c>
      <c r="S377" s="227">
        <v>0</v>
      </c>
      <c r="T377" s="228">
        <f>S377*H377</f>
        <v>0</v>
      </c>
      <c r="AR377" s="223" t="s">
        <v>151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151</v>
      </c>
      <c r="BM377" s="223" t="s">
        <v>2023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2024</v>
      </c>
      <c r="G378" s="243"/>
      <c r="H378" s="246">
        <v>86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86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83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36" customHeight="1">
      <c r="B380" s="38"/>
      <c r="C380" s="211" t="s">
        <v>1202</v>
      </c>
      <c r="D380" s="211" t="s">
        <v>155</v>
      </c>
      <c r="E380" s="212" t="s">
        <v>2025</v>
      </c>
      <c r="F380" s="213" t="s">
        <v>2026</v>
      </c>
      <c r="G380" s="214" t="s">
        <v>236</v>
      </c>
      <c r="H380" s="215">
        <v>86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4.0000000000000003E-05</v>
      </c>
      <c r="R380" s="227">
        <f>Q380*H380</f>
        <v>0.0034400000000000003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2027</v>
      </c>
    </row>
    <row r="381" s="13" customFormat="1">
      <c r="B381" s="242"/>
      <c r="C381" s="243"/>
      <c r="D381" s="229" t="s">
        <v>182</v>
      </c>
      <c r="E381" s="244" t="s">
        <v>19</v>
      </c>
      <c r="F381" s="245" t="s">
        <v>2024</v>
      </c>
      <c r="G381" s="243"/>
      <c r="H381" s="246">
        <v>86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182</v>
      </c>
      <c r="AU381" s="252" t="s">
        <v>83</v>
      </c>
      <c r="AV381" s="13" t="s">
        <v>83</v>
      </c>
      <c r="AW381" s="13" t="s">
        <v>35</v>
      </c>
      <c r="AX381" s="13" t="s">
        <v>73</v>
      </c>
      <c r="AY381" s="252" t="s">
        <v>152</v>
      </c>
    </row>
    <row r="382" s="14" customFormat="1">
      <c r="B382" s="253"/>
      <c r="C382" s="254"/>
      <c r="D382" s="229" t="s">
        <v>182</v>
      </c>
      <c r="E382" s="255" t="s">
        <v>19</v>
      </c>
      <c r="F382" s="256" t="s">
        <v>189</v>
      </c>
      <c r="G382" s="254"/>
      <c r="H382" s="257">
        <v>86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182</v>
      </c>
      <c r="AU382" s="263" t="s">
        <v>83</v>
      </c>
      <c r="AV382" s="14" t="s">
        <v>151</v>
      </c>
      <c r="AW382" s="14" t="s">
        <v>35</v>
      </c>
      <c r="AX382" s="14" t="s">
        <v>81</v>
      </c>
      <c r="AY382" s="263" t="s">
        <v>152</v>
      </c>
    </row>
    <row r="383" s="1" customFormat="1" ht="24" customHeight="1">
      <c r="B383" s="38"/>
      <c r="C383" s="211" t="s">
        <v>1209</v>
      </c>
      <c r="D383" s="211" t="s">
        <v>155</v>
      </c>
      <c r="E383" s="212" t="s">
        <v>2028</v>
      </c>
      <c r="F383" s="213" t="s">
        <v>2029</v>
      </c>
      <c r="G383" s="214" t="s">
        <v>267</v>
      </c>
      <c r="H383" s="215">
        <v>2</v>
      </c>
      <c r="I383" s="216"/>
      <c r="J383" s="217">
        <f>ROUND(I383*H383,2)</f>
        <v>0</v>
      </c>
      <c r="K383" s="213" t="s">
        <v>1382</v>
      </c>
      <c r="L383" s="43"/>
      <c r="M383" s="225" t="s">
        <v>19</v>
      </c>
      <c r="N383" s="226" t="s">
        <v>44</v>
      </c>
      <c r="O383" s="83"/>
      <c r="P383" s="227">
        <f>O383*H383</f>
        <v>0</v>
      </c>
      <c r="Q383" s="227">
        <v>0.0045900000000000003</v>
      </c>
      <c r="R383" s="227">
        <f>Q383*H383</f>
        <v>0.0091800000000000007</v>
      </c>
      <c r="S383" s="227">
        <v>0</v>
      </c>
      <c r="T383" s="228">
        <f>S383*H383</f>
        <v>0</v>
      </c>
      <c r="AR383" s="223" t="s">
        <v>151</v>
      </c>
      <c r="AT383" s="223" t="s">
        <v>155</v>
      </c>
      <c r="AU383" s="223" t="s">
        <v>83</v>
      </c>
      <c r="AY383" s="17" t="s">
        <v>152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151</v>
      </c>
      <c r="BM383" s="223" t="s">
        <v>2030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83</v>
      </c>
      <c r="G384" s="243"/>
      <c r="H384" s="246">
        <v>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83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1215</v>
      </c>
      <c r="D385" s="211" t="s">
        <v>155</v>
      </c>
      <c r="E385" s="212" t="s">
        <v>2031</v>
      </c>
      <c r="F385" s="213" t="s">
        <v>1941</v>
      </c>
      <c r="G385" s="214" t="s">
        <v>254</v>
      </c>
      <c r="H385" s="215">
        <v>4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0.0062300000000000003</v>
      </c>
      <c r="R385" s="227">
        <f>Q385*H385</f>
        <v>0.024920000000000001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83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2032</v>
      </c>
    </row>
    <row r="386" s="13" customFormat="1">
      <c r="B386" s="242"/>
      <c r="C386" s="243"/>
      <c r="D386" s="229" t="s">
        <v>182</v>
      </c>
      <c r="E386" s="244" t="s">
        <v>19</v>
      </c>
      <c r="F386" s="245" t="s">
        <v>151</v>
      </c>
      <c r="G386" s="243"/>
      <c r="H386" s="246">
        <v>4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182</v>
      </c>
      <c r="AU386" s="252" t="s">
        <v>83</v>
      </c>
      <c r="AV386" s="13" t="s">
        <v>83</v>
      </c>
      <c r="AW386" s="13" t="s">
        <v>35</v>
      </c>
      <c r="AX386" s="13" t="s">
        <v>81</v>
      </c>
      <c r="AY386" s="252" t="s">
        <v>152</v>
      </c>
    </row>
    <row r="387" s="1" customFormat="1" ht="16.5" customHeight="1">
      <c r="B387" s="38"/>
      <c r="C387" s="211" t="s">
        <v>1221</v>
      </c>
      <c r="D387" s="211" t="s">
        <v>155</v>
      </c>
      <c r="E387" s="212" t="s">
        <v>2033</v>
      </c>
      <c r="F387" s="213" t="s">
        <v>2034</v>
      </c>
      <c r="G387" s="214" t="s">
        <v>177</v>
      </c>
      <c r="H387" s="215">
        <v>2</v>
      </c>
      <c r="I387" s="216"/>
      <c r="J387" s="217">
        <f>ROUND(I387*H387,2)</f>
        <v>0</v>
      </c>
      <c r="K387" s="213" t="s">
        <v>1382</v>
      </c>
      <c r="L387" s="43"/>
      <c r="M387" s="225" t="s">
        <v>19</v>
      </c>
      <c r="N387" s="226" t="s">
        <v>44</v>
      </c>
      <c r="O387" s="83"/>
      <c r="P387" s="227">
        <f>O387*H387</f>
        <v>0</v>
      </c>
      <c r="Q387" s="227">
        <v>0</v>
      </c>
      <c r="R387" s="227">
        <f>Q387*H387</f>
        <v>0</v>
      </c>
      <c r="S387" s="227">
        <v>2.3999999999999999</v>
      </c>
      <c r="T387" s="228">
        <f>S387*H387</f>
        <v>4.7999999999999998</v>
      </c>
      <c r="AR387" s="223" t="s">
        <v>285</v>
      </c>
      <c r="AT387" s="223" t="s">
        <v>155</v>
      </c>
      <c r="AU387" s="223" t="s">
        <v>83</v>
      </c>
      <c r="AY387" s="17" t="s">
        <v>152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285</v>
      </c>
      <c r="BM387" s="223" t="s">
        <v>2035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83</v>
      </c>
      <c r="G388" s="243"/>
      <c r="H388" s="246">
        <v>2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83</v>
      </c>
      <c r="AV388" s="13" t="s">
        <v>83</v>
      </c>
      <c r="AW388" s="13" t="s">
        <v>35</v>
      </c>
      <c r="AX388" s="13" t="s">
        <v>81</v>
      </c>
      <c r="AY388" s="252" t="s">
        <v>152</v>
      </c>
    </row>
    <row r="389" s="1" customFormat="1" ht="24" customHeight="1">
      <c r="B389" s="38"/>
      <c r="C389" s="211" t="s">
        <v>1226</v>
      </c>
      <c r="D389" s="211" t="s">
        <v>155</v>
      </c>
      <c r="E389" s="212" t="s">
        <v>2036</v>
      </c>
      <c r="F389" s="213" t="s">
        <v>2037</v>
      </c>
      <c r="G389" s="214" t="s">
        <v>2038</v>
      </c>
      <c r="H389" s="215">
        <v>1</v>
      </c>
      <c r="I389" s="216"/>
      <c r="J389" s="217">
        <f>ROUND(I389*H389,2)</f>
        <v>0</v>
      </c>
      <c r="K389" s="213" t="s">
        <v>1836</v>
      </c>
      <c r="L389" s="43"/>
      <c r="M389" s="225" t="s">
        <v>19</v>
      </c>
      <c r="N389" s="226" t="s">
        <v>44</v>
      </c>
      <c r="O389" s="83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223" t="s">
        <v>285</v>
      </c>
      <c r="AT389" s="223" t="s">
        <v>155</v>
      </c>
      <c r="AU389" s="223" t="s">
        <v>83</v>
      </c>
      <c r="AY389" s="17" t="s">
        <v>152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285</v>
      </c>
      <c r="BM389" s="223" t="s">
        <v>2039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2040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2041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2042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2" customFormat="1">
      <c r="B393" s="232"/>
      <c r="C393" s="233"/>
      <c r="D393" s="229" t="s">
        <v>182</v>
      </c>
      <c r="E393" s="234" t="s">
        <v>19</v>
      </c>
      <c r="F393" s="235" t="s">
        <v>2043</v>
      </c>
      <c r="G393" s="233"/>
      <c r="H393" s="234" t="s">
        <v>19</v>
      </c>
      <c r="I393" s="236"/>
      <c r="J393" s="233"/>
      <c r="K393" s="233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182</v>
      </c>
      <c r="AU393" s="241" t="s">
        <v>83</v>
      </c>
      <c r="AV393" s="12" t="s">
        <v>81</v>
      </c>
      <c r="AW393" s="12" t="s">
        <v>35</v>
      </c>
      <c r="AX393" s="12" t="s">
        <v>73</v>
      </c>
      <c r="AY393" s="241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2044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2" customFormat="1">
      <c r="B395" s="232"/>
      <c r="C395" s="233"/>
      <c r="D395" s="229" t="s">
        <v>182</v>
      </c>
      <c r="E395" s="234" t="s">
        <v>19</v>
      </c>
      <c r="F395" s="235" t="s">
        <v>2045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182</v>
      </c>
      <c r="AU395" s="241" t="s">
        <v>83</v>
      </c>
      <c r="AV395" s="12" t="s">
        <v>81</v>
      </c>
      <c r="AW395" s="12" t="s">
        <v>35</v>
      </c>
      <c r="AX395" s="12" t="s">
        <v>73</v>
      </c>
      <c r="AY395" s="241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2046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2047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83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2048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83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2" customFormat="1">
      <c r="B399" s="232"/>
      <c r="C399" s="233"/>
      <c r="D399" s="229" t="s">
        <v>182</v>
      </c>
      <c r="E399" s="234" t="s">
        <v>19</v>
      </c>
      <c r="F399" s="235" t="s">
        <v>2049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182</v>
      </c>
      <c r="AU399" s="241" t="s">
        <v>83</v>
      </c>
      <c r="AV399" s="12" t="s">
        <v>81</v>
      </c>
      <c r="AW399" s="12" t="s">
        <v>35</v>
      </c>
      <c r="AX399" s="12" t="s">
        <v>73</v>
      </c>
      <c r="AY399" s="241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2050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2051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81</v>
      </c>
      <c r="G402" s="243"/>
      <c r="H402" s="246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16.5" customHeight="1">
      <c r="B403" s="38"/>
      <c r="C403" s="211" t="s">
        <v>1231</v>
      </c>
      <c r="D403" s="211" t="s">
        <v>155</v>
      </c>
      <c r="E403" s="212" t="s">
        <v>2052</v>
      </c>
      <c r="F403" s="213" t="s">
        <v>2053</v>
      </c>
      <c r="G403" s="214" t="s">
        <v>254</v>
      </c>
      <c r="H403" s="215">
        <v>5</v>
      </c>
      <c r="I403" s="216"/>
      <c r="J403" s="217">
        <f>ROUND(I403*H403,2)</f>
        <v>0</v>
      </c>
      <c r="K403" s="213" t="s">
        <v>19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0.10000000000000001</v>
      </c>
      <c r="T403" s="228">
        <f>S403*H403</f>
        <v>0.5</v>
      </c>
      <c r="AR403" s="223" t="s">
        <v>151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2054</v>
      </c>
    </row>
    <row r="404" s="1" customFormat="1">
      <c r="B404" s="38"/>
      <c r="C404" s="39"/>
      <c r="D404" s="229" t="s">
        <v>1402</v>
      </c>
      <c r="E404" s="39"/>
      <c r="F404" s="230" t="s">
        <v>2055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1402</v>
      </c>
      <c r="AU404" s="17" t="s">
        <v>83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215</v>
      </c>
      <c r="G405" s="243"/>
      <c r="H405" s="246">
        <v>5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83</v>
      </c>
      <c r="AV405" s="13" t="s">
        <v>83</v>
      </c>
      <c r="AW405" s="13" t="s">
        <v>35</v>
      </c>
      <c r="AX405" s="13" t="s">
        <v>81</v>
      </c>
      <c r="AY405" s="252" t="s">
        <v>152</v>
      </c>
    </row>
    <row r="406" s="1" customFormat="1" ht="24" customHeight="1">
      <c r="B406" s="38"/>
      <c r="C406" s="211" t="s">
        <v>1235</v>
      </c>
      <c r="D406" s="211" t="s">
        <v>155</v>
      </c>
      <c r="E406" s="212" t="s">
        <v>2056</v>
      </c>
      <c r="F406" s="213" t="s">
        <v>2057</v>
      </c>
      <c r="G406" s="214" t="s">
        <v>267</v>
      </c>
      <c r="H406" s="215">
        <v>5</v>
      </c>
      <c r="I406" s="216"/>
      <c r="J406" s="217">
        <f>ROUND(I406*H406,2)</f>
        <v>0</v>
      </c>
      <c r="K406" s="213" t="s">
        <v>178</v>
      </c>
      <c r="L406" s="43"/>
      <c r="M406" s="225" t="s">
        <v>19</v>
      </c>
      <c r="N406" s="226" t="s">
        <v>44</v>
      </c>
      <c r="O406" s="83"/>
      <c r="P406" s="227">
        <f>O406*H406</f>
        <v>0</v>
      </c>
      <c r="Q406" s="227">
        <v>0</v>
      </c>
      <c r="R406" s="227">
        <f>Q406*H406</f>
        <v>0</v>
      </c>
      <c r="S406" s="227">
        <v>0.001</v>
      </c>
      <c r="T406" s="228">
        <f>S406*H406</f>
        <v>0.0050000000000000001</v>
      </c>
      <c r="AR406" s="223" t="s">
        <v>151</v>
      </c>
      <c r="AT406" s="223" t="s">
        <v>155</v>
      </c>
      <c r="AU406" s="223" t="s">
        <v>83</v>
      </c>
      <c r="AY406" s="17" t="s">
        <v>152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151</v>
      </c>
      <c r="BM406" s="223" t="s">
        <v>2058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215</v>
      </c>
      <c r="G407" s="243"/>
      <c r="H407" s="246">
        <v>5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36" customHeight="1">
      <c r="B408" s="38"/>
      <c r="C408" s="211" t="s">
        <v>1241</v>
      </c>
      <c r="D408" s="211" t="s">
        <v>155</v>
      </c>
      <c r="E408" s="212" t="s">
        <v>2059</v>
      </c>
      <c r="F408" s="213" t="s">
        <v>2060</v>
      </c>
      <c r="G408" s="214" t="s">
        <v>254</v>
      </c>
      <c r="H408" s="215">
        <v>10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</v>
      </c>
      <c r="R408" s="227">
        <f>Q408*H408</f>
        <v>0</v>
      </c>
      <c r="S408" s="227">
        <v>0.001</v>
      </c>
      <c r="T408" s="228">
        <f>S408*H408</f>
        <v>0.01</v>
      </c>
      <c r="AR408" s="223" t="s">
        <v>151</v>
      </c>
      <c r="AT408" s="223" t="s">
        <v>155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2061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245</v>
      </c>
      <c r="G409" s="243"/>
      <c r="H409" s="246">
        <v>10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83</v>
      </c>
      <c r="AV409" s="13" t="s">
        <v>83</v>
      </c>
      <c r="AW409" s="13" t="s">
        <v>35</v>
      </c>
      <c r="AX409" s="13" t="s">
        <v>81</v>
      </c>
      <c r="AY409" s="252" t="s">
        <v>152</v>
      </c>
    </row>
    <row r="410" s="1" customFormat="1" ht="16.5" customHeight="1">
      <c r="B410" s="38"/>
      <c r="C410" s="211" t="s">
        <v>1250</v>
      </c>
      <c r="D410" s="211" t="s">
        <v>155</v>
      </c>
      <c r="E410" s="212" t="s">
        <v>2062</v>
      </c>
      <c r="F410" s="213" t="s">
        <v>2063</v>
      </c>
      <c r="G410" s="214" t="s">
        <v>1835</v>
      </c>
      <c r="H410" s="215">
        <v>20</v>
      </c>
      <c r="I410" s="216"/>
      <c r="J410" s="217">
        <f>ROUND(I410*H410,2)</f>
        <v>0</v>
      </c>
      <c r="K410" s="213" t="s">
        <v>1836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285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285</v>
      </c>
      <c r="BM410" s="223" t="s">
        <v>2064</v>
      </c>
    </row>
    <row r="411" s="12" customFormat="1">
      <c r="B411" s="232"/>
      <c r="C411" s="233"/>
      <c r="D411" s="229" t="s">
        <v>182</v>
      </c>
      <c r="E411" s="234" t="s">
        <v>19</v>
      </c>
      <c r="F411" s="235" t="s">
        <v>2065</v>
      </c>
      <c r="G411" s="233"/>
      <c r="H411" s="234" t="s">
        <v>19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182</v>
      </c>
      <c r="AU411" s="241" t="s">
        <v>83</v>
      </c>
      <c r="AV411" s="12" t="s">
        <v>81</v>
      </c>
      <c r="AW411" s="12" t="s">
        <v>35</v>
      </c>
      <c r="AX411" s="12" t="s">
        <v>73</v>
      </c>
      <c r="AY411" s="241" t="s">
        <v>152</v>
      </c>
    </row>
    <row r="412" s="12" customFormat="1">
      <c r="B412" s="232"/>
      <c r="C412" s="233"/>
      <c r="D412" s="229" t="s">
        <v>182</v>
      </c>
      <c r="E412" s="234" t="s">
        <v>19</v>
      </c>
      <c r="F412" s="235" t="s">
        <v>2066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182</v>
      </c>
      <c r="AU412" s="241" t="s">
        <v>83</v>
      </c>
      <c r="AV412" s="12" t="s">
        <v>81</v>
      </c>
      <c r="AW412" s="12" t="s">
        <v>35</v>
      </c>
      <c r="AX412" s="12" t="s">
        <v>73</v>
      </c>
      <c r="AY412" s="241" t="s">
        <v>152</v>
      </c>
    </row>
    <row r="413" s="12" customFormat="1">
      <c r="B413" s="232"/>
      <c r="C413" s="233"/>
      <c r="D413" s="229" t="s">
        <v>182</v>
      </c>
      <c r="E413" s="234" t="s">
        <v>19</v>
      </c>
      <c r="F413" s="235" t="s">
        <v>2067</v>
      </c>
      <c r="G413" s="233"/>
      <c r="H413" s="234" t="s">
        <v>19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182</v>
      </c>
      <c r="AU413" s="241" t="s">
        <v>83</v>
      </c>
      <c r="AV413" s="12" t="s">
        <v>81</v>
      </c>
      <c r="AW413" s="12" t="s">
        <v>35</v>
      </c>
      <c r="AX413" s="12" t="s">
        <v>73</v>
      </c>
      <c r="AY413" s="241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2068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324</v>
      </c>
      <c r="G415" s="243"/>
      <c r="H415" s="246">
        <v>20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4" customFormat="1">
      <c r="B416" s="253"/>
      <c r="C416" s="254"/>
      <c r="D416" s="229" t="s">
        <v>182</v>
      </c>
      <c r="E416" s="255" t="s">
        <v>19</v>
      </c>
      <c r="F416" s="256" t="s">
        <v>189</v>
      </c>
      <c r="G416" s="254"/>
      <c r="H416" s="257">
        <v>20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182</v>
      </c>
      <c r="AU416" s="263" t="s">
        <v>83</v>
      </c>
      <c r="AV416" s="14" t="s">
        <v>151</v>
      </c>
      <c r="AW416" s="14" t="s">
        <v>35</v>
      </c>
      <c r="AX416" s="14" t="s">
        <v>81</v>
      </c>
      <c r="AY416" s="263" t="s">
        <v>152</v>
      </c>
    </row>
    <row r="417" s="1" customFormat="1" ht="16.5" customHeight="1">
      <c r="B417" s="38"/>
      <c r="C417" s="211" t="s">
        <v>1256</v>
      </c>
      <c r="D417" s="211" t="s">
        <v>155</v>
      </c>
      <c r="E417" s="212" t="s">
        <v>2069</v>
      </c>
      <c r="F417" s="213" t="s">
        <v>2070</v>
      </c>
      <c r="G417" s="214" t="s">
        <v>1835</v>
      </c>
      <c r="H417" s="215">
        <v>20</v>
      </c>
      <c r="I417" s="216"/>
      <c r="J417" s="217">
        <f>ROUND(I417*H417,2)</f>
        <v>0</v>
      </c>
      <c r="K417" s="213" t="s">
        <v>1836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285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285</v>
      </c>
      <c r="BM417" s="223" t="s">
        <v>2071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2072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2073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2" customFormat="1">
      <c r="B420" s="232"/>
      <c r="C420" s="233"/>
      <c r="D420" s="229" t="s">
        <v>182</v>
      </c>
      <c r="E420" s="234" t="s">
        <v>19</v>
      </c>
      <c r="F420" s="235" t="s">
        <v>2074</v>
      </c>
      <c r="G420" s="233"/>
      <c r="H420" s="234" t="s">
        <v>19</v>
      </c>
      <c r="I420" s="236"/>
      <c r="J420" s="233"/>
      <c r="K420" s="233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182</v>
      </c>
      <c r="AU420" s="241" t="s">
        <v>83</v>
      </c>
      <c r="AV420" s="12" t="s">
        <v>81</v>
      </c>
      <c r="AW420" s="12" t="s">
        <v>35</v>
      </c>
      <c r="AX420" s="12" t="s">
        <v>73</v>
      </c>
      <c r="AY420" s="241" t="s">
        <v>152</v>
      </c>
    </row>
    <row r="421" s="12" customFormat="1">
      <c r="B421" s="232"/>
      <c r="C421" s="233"/>
      <c r="D421" s="229" t="s">
        <v>182</v>
      </c>
      <c r="E421" s="234" t="s">
        <v>19</v>
      </c>
      <c r="F421" s="235" t="s">
        <v>2075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182</v>
      </c>
      <c r="AU421" s="241" t="s">
        <v>83</v>
      </c>
      <c r="AV421" s="12" t="s">
        <v>81</v>
      </c>
      <c r="AW421" s="12" t="s">
        <v>35</v>
      </c>
      <c r="AX421" s="12" t="s">
        <v>73</v>
      </c>
      <c r="AY421" s="241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324</v>
      </c>
      <c r="G422" s="243"/>
      <c r="H422" s="246">
        <v>20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81</v>
      </c>
      <c r="AY422" s="252" t="s">
        <v>152</v>
      </c>
    </row>
    <row r="423" s="1" customFormat="1" ht="24" customHeight="1">
      <c r="B423" s="38"/>
      <c r="C423" s="211" t="s">
        <v>1261</v>
      </c>
      <c r="D423" s="211" t="s">
        <v>155</v>
      </c>
      <c r="E423" s="212" t="s">
        <v>1487</v>
      </c>
      <c r="F423" s="213" t="s">
        <v>1488</v>
      </c>
      <c r="G423" s="214" t="s">
        <v>223</v>
      </c>
      <c r="H423" s="215">
        <v>2.3999999999999999</v>
      </c>
      <c r="I423" s="216"/>
      <c r="J423" s="217">
        <f>ROUND(I423*H423,2)</f>
        <v>0</v>
      </c>
      <c r="K423" s="213" t="s">
        <v>1382</v>
      </c>
      <c r="L423" s="43"/>
      <c r="M423" s="225" t="s">
        <v>19</v>
      </c>
      <c r="N423" s="226" t="s">
        <v>44</v>
      </c>
      <c r="O423" s="83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223" t="s">
        <v>285</v>
      </c>
      <c r="AT423" s="223" t="s">
        <v>155</v>
      </c>
      <c r="AU423" s="223" t="s">
        <v>83</v>
      </c>
      <c r="AY423" s="17" t="s">
        <v>152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285</v>
      </c>
      <c r="BM423" s="223" t="s">
        <v>2076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2077</v>
      </c>
      <c r="G424" s="243"/>
      <c r="H424" s="246">
        <v>2.3999999999999999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1265</v>
      </c>
      <c r="D425" s="211" t="s">
        <v>155</v>
      </c>
      <c r="E425" s="212" t="s">
        <v>2078</v>
      </c>
      <c r="F425" s="213" t="s">
        <v>2079</v>
      </c>
      <c r="G425" s="214" t="s">
        <v>223</v>
      </c>
      <c r="H425" s="215">
        <v>2.3999999999999999</v>
      </c>
      <c r="I425" s="216"/>
      <c r="J425" s="217">
        <f>ROUND(I425*H425,2)</f>
        <v>0</v>
      </c>
      <c r="K425" s="213" t="s">
        <v>1382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285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285</v>
      </c>
      <c r="BM425" s="223" t="s">
        <v>2080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2077</v>
      </c>
      <c r="G426" s="243"/>
      <c r="H426" s="246">
        <v>2.3999999999999999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81</v>
      </c>
      <c r="AY426" s="252" t="s">
        <v>152</v>
      </c>
    </row>
    <row r="427" s="1" customFormat="1" ht="16.5" customHeight="1">
      <c r="B427" s="38"/>
      <c r="C427" s="211" t="s">
        <v>1270</v>
      </c>
      <c r="D427" s="211" t="s">
        <v>155</v>
      </c>
      <c r="E427" s="212" t="s">
        <v>2081</v>
      </c>
      <c r="F427" s="213" t="s">
        <v>2082</v>
      </c>
      <c r="G427" s="214" t="s">
        <v>1542</v>
      </c>
      <c r="H427" s="215">
        <v>10</v>
      </c>
      <c r="I427" s="216"/>
      <c r="J427" s="217">
        <f>ROUND(I427*H427,2)</f>
        <v>0</v>
      </c>
      <c r="K427" s="213" t="s">
        <v>19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2083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245</v>
      </c>
      <c r="G428" s="243"/>
      <c r="H428" s="246">
        <v>10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16.5" customHeight="1">
      <c r="B429" s="38"/>
      <c r="C429" s="264" t="s">
        <v>1274</v>
      </c>
      <c r="D429" s="264" t="s">
        <v>325</v>
      </c>
      <c r="E429" s="265" t="s">
        <v>2084</v>
      </c>
      <c r="F429" s="266" t="s">
        <v>2085</v>
      </c>
      <c r="G429" s="267" t="s">
        <v>254</v>
      </c>
      <c r="H429" s="268">
        <v>25</v>
      </c>
      <c r="I429" s="269"/>
      <c r="J429" s="270">
        <f>ROUND(I429*H429,2)</f>
        <v>0</v>
      </c>
      <c r="K429" s="266" t="s">
        <v>19</v>
      </c>
      <c r="L429" s="271"/>
      <c r="M429" s="272" t="s">
        <v>19</v>
      </c>
      <c r="N429" s="273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233</v>
      </c>
      <c r="AT429" s="223" t="s">
        <v>325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151</v>
      </c>
      <c r="BM429" s="223" t="s">
        <v>2086</v>
      </c>
    </row>
    <row r="430" s="12" customFormat="1">
      <c r="B430" s="232"/>
      <c r="C430" s="233"/>
      <c r="D430" s="229" t="s">
        <v>182</v>
      </c>
      <c r="E430" s="234" t="s">
        <v>19</v>
      </c>
      <c r="F430" s="235" t="s">
        <v>2087</v>
      </c>
      <c r="G430" s="233"/>
      <c r="H430" s="234" t="s">
        <v>19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182</v>
      </c>
      <c r="AU430" s="241" t="s">
        <v>83</v>
      </c>
      <c r="AV430" s="12" t="s">
        <v>81</v>
      </c>
      <c r="AW430" s="12" t="s">
        <v>35</v>
      </c>
      <c r="AX430" s="12" t="s">
        <v>73</v>
      </c>
      <c r="AY430" s="241" t="s">
        <v>152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2088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2089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2" customFormat="1">
      <c r="B433" s="232"/>
      <c r="C433" s="233"/>
      <c r="D433" s="229" t="s">
        <v>182</v>
      </c>
      <c r="E433" s="234" t="s">
        <v>19</v>
      </c>
      <c r="F433" s="235" t="s">
        <v>2090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182</v>
      </c>
      <c r="AU433" s="241" t="s">
        <v>83</v>
      </c>
      <c r="AV433" s="12" t="s">
        <v>81</v>
      </c>
      <c r="AW433" s="12" t="s">
        <v>35</v>
      </c>
      <c r="AX433" s="12" t="s">
        <v>73</v>
      </c>
      <c r="AY433" s="241" t="s">
        <v>152</v>
      </c>
    </row>
    <row r="434" s="12" customFormat="1">
      <c r="B434" s="232"/>
      <c r="C434" s="233"/>
      <c r="D434" s="229" t="s">
        <v>182</v>
      </c>
      <c r="E434" s="234" t="s">
        <v>19</v>
      </c>
      <c r="F434" s="235" t="s">
        <v>2091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182</v>
      </c>
      <c r="AU434" s="241" t="s">
        <v>83</v>
      </c>
      <c r="AV434" s="12" t="s">
        <v>81</v>
      </c>
      <c r="AW434" s="12" t="s">
        <v>35</v>
      </c>
      <c r="AX434" s="12" t="s">
        <v>73</v>
      </c>
      <c r="AY434" s="241" t="s">
        <v>152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2092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2093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2" customFormat="1">
      <c r="B437" s="232"/>
      <c r="C437" s="233"/>
      <c r="D437" s="229" t="s">
        <v>182</v>
      </c>
      <c r="E437" s="234" t="s">
        <v>19</v>
      </c>
      <c r="F437" s="235" t="s">
        <v>2094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182</v>
      </c>
      <c r="AU437" s="241" t="s">
        <v>83</v>
      </c>
      <c r="AV437" s="12" t="s">
        <v>81</v>
      </c>
      <c r="AW437" s="12" t="s">
        <v>35</v>
      </c>
      <c r="AX437" s="12" t="s">
        <v>73</v>
      </c>
      <c r="AY437" s="241" t="s">
        <v>152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2095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83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2096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83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358</v>
      </c>
      <c r="G440" s="243"/>
      <c r="H440" s="246">
        <v>25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81</v>
      </c>
      <c r="AY440" s="252" t="s">
        <v>152</v>
      </c>
    </row>
    <row r="441" s="1" customFormat="1" ht="16.5" customHeight="1">
      <c r="B441" s="38"/>
      <c r="C441" s="264" t="s">
        <v>2097</v>
      </c>
      <c r="D441" s="264" t="s">
        <v>325</v>
      </c>
      <c r="E441" s="265" t="s">
        <v>2098</v>
      </c>
      <c r="F441" s="266" t="s">
        <v>2099</v>
      </c>
      <c r="G441" s="267" t="s">
        <v>236</v>
      </c>
      <c r="H441" s="268">
        <v>150</v>
      </c>
      <c r="I441" s="269"/>
      <c r="J441" s="270">
        <f>ROUND(I441*H441,2)</f>
        <v>0</v>
      </c>
      <c r="K441" s="266" t="s">
        <v>19</v>
      </c>
      <c r="L441" s="271"/>
      <c r="M441" s="272" t="s">
        <v>19</v>
      </c>
      <c r="N441" s="273" t="s">
        <v>44</v>
      </c>
      <c r="O441" s="83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AR441" s="223" t="s">
        <v>233</v>
      </c>
      <c r="AT441" s="223" t="s">
        <v>325</v>
      </c>
      <c r="AU441" s="223" t="s">
        <v>83</v>
      </c>
      <c r="AY441" s="17" t="s">
        <v>152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81</v>
      </c>
      <c r="BK441" s="224">
        <f>ROUND(I441*H441,2)</f>
        <v>0</v>
      </c>
      <c r="BL441" s="17" t="s">
        <v>151</v>
      </c>
      <c r="BM441" s="223" t="s">
        <v>2100</v>
      </c>
    </row>
    <row r="442" s="1" customFormat="1" ht="16.5" customHeight="1">
      <c r="B442" s="38"/>
      <c r="C442" s="264" t="s">
        <v>2101</v>
      </c>
      <c r="D442" s="264" t="s">
        <v>325</v>
      </c>
      <c r="E442" s="265" t="s">
        <v>2102</v>
      </c>
      <c r="F442" s="266" t="s">
        <v>2103</v>
      </c>
      <c r="G442" s="267" t="s">
        <v>2104</v>
      </c>
      <c r="H442" s="268">
        <v>1</v>
      </c>
      <c r="I442" s="269"/>
      <c r="J442" s="270">
        <f>ROUND(I442*H442,2)</f>
        <v>0</v>
      </c>
      <c r="K442" s="266" t="s">
        <v>19</v>
      </c>
      <c r="L442" s="271"/>
      <c r="M442" s="272" t="s">
        <v>19</v>
      </c>
      <c r="N442" s="273" t="s">
        <v>44</v>
      </c>
      <c r="O442" s="83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AR442" s="223" t="s">
        <v>233</v>
      </c>
      <c r="AT442" s="223" t="s">
        <v>325</v>
      </c>
      <c r="AU442" s="223" t="s">
        <v>83</v>
      </c>
      <c r="AY442" s="17" t="s">
        <v>152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151</v>
      </c>
      <c r="BM442" s="223" t="s">
        <v>2105</v>
      </c>
    </row>
    <row r="443" s="11" customFormat="1" ht="22.8" customHeight="1">
      <c r="B443" s="195"/>
      <c r="C443" s="196"/>
      <c r="D443" s="197" t="s">
        <v>72</v>
      </c>
      <c r="E443" s="209" t="s">
        <v>607</v>
      </c>
      <c r="F443" s="209" t="s">
        <v>2106</v>
      </c>
      <c r="G443" s="196"/>
      <c r="H443" s="196"/>
      <c r="I443" s="199"/>
      <c r="J443" s="210">
        <f>BK443</f>
        <v>0</v>
      </c>
      <c r="K443" s="196"/>
      <c r="L443" s="201"/>
      <c r="M443" s="202"/>
      <c r="N443" s="203"/>
      <c r="O443" s="203"/>
      <c r="P443" s="204">
        <f>SUM(P444:P489)</f>
        <v>0</v>
      </c>
      <c r="Q443" s="203"/>
      <c r="R443" s="204">
        <f>SUM(R444:R489)</f>
        <v>0</v>
      </c>
      <c r="S443" s="203"/>
      <c r="T443" s="205">
        <f>SUM(T444:T489)</f>
        <v>0</v>
      </c>
      <c r="AR443" s="206" t="s">
        <v>81</v>
      </c>
      <c r="AT443" s="207" t="s">
        <v>72</v>
      </c>
      <c r="AU443" s="207" t="s">
        <v>81</v>
      </c>
      <c r="AY443" s="206" t="s">
        <v>152</v>
      </c>
      <c r="BK443" s="208">
        <f>SUM(BK444:BK489)</f>
        <v>0</v>
      </c>
    </row>
    <row r="444" s="1" customFormat="1" ht="24" customHeight="1">
      <c r="B444" s="38"/>
      <c r="C444" s="211" t="s">
        <v>2107</v>
      </c>
      <c r="D444" s="211" t="s">
        <v>155</v>
      </c>
      <c r="E444" s="212" t="s">
        <v>1514</v>
      </c>
      <c r="F444" s="213" t="s">
        <v>1515</v>
      </c>
      <c r="G444" s="214" t="s">
        <v>223</v>
      </c>
      <c r="H444" s="215">
        <v>93.930000000000007</v>
      </c>
      <c r="I444" s="216"/>
      <c r="J444" s="217">
        <f>ROUND(I444*H444,2)</f>
        <v>0</v>
      </c>
      <c r="K444" s="213" t="s">
        <v>1382</v>
      </c>
      <c r="L444" s="43"/>
      <c r="M444" s="225" t="s">
        <v>19</v>
      </c>
      <c r="N444" s="226" t="s">
        <v>44</v>
      </c>
      <c r="O444" s="83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AR444" s="223" t="s">
        <v>151</v>
      </c>
      <c r="AT444" s="223" t="s">
        <v>155</v>
      </c>
      <c r="AU444" s="223" t="s">
        <v>83</v>
      </c>
      <c r="AY444" s="17" t="s">
        <v>152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151</v>
      </c>
      <c r="BM444" s="223" t="s">
        <v>2108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2109</v>
      </c>
      <c r="G445" s="243"/>
      <c r="H445" s="246">
        <v>64.5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2110</v>
      </c>
      <c r="G446" s="243"/>
      <c r="H446" s="246">
        <v>4.7999999999999998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2077</v>
      </c>
      <c r="G447" s="243"/>
      <c r="H447" s="246">
        <v>2.3999999999999999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3" customFormat="1">
      <c r="B448" s="242"/>
      <c r="C448" s="243"/>
      <c r="D448" s="229" t="s">
        <v>182</v>
      </c>
      <c r="E448" s="244" t="s">
        <v>19</v>
      </c>
      <c r="F448" s="245" t="s">
        <v>2111</v>
      </c>
      <c r="G448" s="243"/>
      <c r="H448" s="246">
        <v>3.4199999999999999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AT448" s="252" t="s">
        <v>182</v>
      </c>
      <c r="AU448" s="252" t="s">
        <v>83</v>
      </c>
      <c r="AV448" s="13" t="s">
        <v>83</v>
      </c>
      <c r="AW448" s="13" t="s">
        <v>35</v>
      </c>
      <c r="AX448" s="13" t="s">
        <v>73</v>
      </c>
      <c r="AY448" s="252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2112</v>
      </c>
      <c r="G449" s="243"/>
      <c r="H449" s="246">
        <v>14.25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3" customFormat="1">
      <c r="B450" s="242"/>
      <c r="C450" s="243"/>
      <c r="D450" s="229" t="s">
        <v>182</v>
      </c>
      <c r="E450" s="244" t="s">
        <v>19</v>
      </c>
      <c r="F450" s="245" t="s">
        <v>2113</v>
      </c>
      <c r="G450" s="243"/>
      <c r="H450" s="246">
        <v>4.5599999999999996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182</v>
      </c>
      <c r="AU450" s="252" t="s">
        <v>83</v>
      </c>
      <c r="AV450" s="13" t="s">
        <v>83</v>
      </c>
      <c r="AW450" s="13" t="s">
        <v>35</v>
      </c>
      <c r="AX450" s="13" t="s">
        <v>73</v>
      </c>
      <c r="AY450" s="252" t="s">
        <v>152</v>
      </c>
    </row>
    <row r="451" s="14" customFormat="1">
      <c r="B451" s="253"/>
      <c r="C451" s="254"/>
      <c r="D451" s="229" t="s">
        <v>182</v>
      </c>
      <c r="E451" s="255" t="s">
        <v>19</v>
      </c>
      <c r="F451" s="256" t="s">
        <v>189</v>
      </c>
      <c r="G451" s="254"/>
      <c r="H451" s="257">
        <v>93.930000000000007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182</v>
      </c>
      <c r="AU451" s="263" t="s">
        <v>83</v>
      </c>
      <c r="AV451" s="14" t="s">
        <v>151</v>
      </c>
      <c r="AW451" s="14" t="s">
        <v>35</v>
      </c>
      <c r="AX451" s="14" t="s">
        <v>81</v>
      </c>
      <c r="AY451" s="263" t="s">
        <v>152</v>
      </c>
    </row>
    <row r="452" s="1" customFormat="1" ht="36" customHeight="1">
      <c r="B452" s="38"/>
      <c r="C452" s="211" t="s">
        <v>2114</v>
      </c>
      <c r="D452" s="211" t="s">
        <v>155</v>
      </c>
      <c r="E452" s="212" t="s">
        <v>1517</v>
      </c>
      <c r="F452" s="213" t="s">
        <v>1518</v>
      </c>
      <c r="G452" s="214" t="s">
        <v>223</v>
      </c>
      <c r="H452" s="215">
        <v>93.930000000000007</v>
      </c>
      <c r="I452" s="216"/>
      <c r="J452" s="217">
        <f>ROUND(I452*H452,2)</f>
        <v>0</v>
      </c>
      <c r="K452" s="213" t="s">
        <v>1382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83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2115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2109</v>
      </c>
      <c r="G453" s="243"/>
      <c r="H453" s="246">
        <v>64.5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3" customFormat="1">
      <c r="B454" s="242"/>
      <c r="C454" s="243"/>
      <c r="D454" s="229" t="s">
        <v>182</v>
      </c>
      <c r="E454" s="244" t="s">
        <v>19</v>
      </c>
      <c r="F454" s="245" t="s">
        <v>2110</v>
      </c>
      <c r="G454" s="243"/>
      <c r="H454" s="246">
        <v>4.7999999999999998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AT454" s="252" t="s">
        <v>182</v>
      </c>
      <c r="AU454" s="252" t="s">
        <v>83</v>
      </c>
      <c r="AV454" s="13" t="s">
        <v>83</v>
      </c>
      <c r="AW454" s="13" t="s">
        <v>35</v>
      </c>
      <c r="AX454" s="13" t="s">
        <v>73</v>
      </c>
      <c r="AY454" s="252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2077</v>
      </c>
      <c r="G455" s="243"/>
      <c r="H455" s="246">
        <v>2.3999999999999999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3" customFormat="1">
      <c r="B456" s="242"/>
      <c r="C456" s="243"/>
      <c r="D456" s="229" t="s">
        <v>182</v>
      </c>
      <c r="E456" s="244" t="s">
        <v>19</v>
      </c>
      <c r="F456" s="245" t="s">
        <v>2111</v>
      </c>
      <c r="G456" s="243"/>
      <c r="H456" s="246">
        <v>3.4199999999999999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182</v>
      </c>
      <c r="AU456" s="252" t="s">
        <v>83</v>
      </c>
      <c r="AV456" s="13" t="s">
        <v>83</v>
      </c>
      <c r="AW456" s="13" t="s">
        <v>35</v>
      </c>
      <c r="AX456" s="13" t="s">
        <v>73</v>
      </c>
      <c r="AY456" s="252" t="s">
        <v>152</v>
      </c>
    </row>
    <row r="457" s="13" customFormat="1">
      <c r="B457" s="242"/>
      <c r="C457" s="243"/>
      <c r="D457" s="229" t="s">
        <v>182</v>
      </c>
      <c r="E457" s="244" t="s">
        <v>19</v>
      </c>
      <c r="F457" s="245" t="s">
        <v>2112</v>
      </c>
      <c r="G457" s="243"/>
      <c r="H457" s="246">
        <v>14.25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182</v>
      </c>
      <c r="AU457" s="252" t="s">
        <v>83</v>
      </c>
      <c r="AV457" s="13" t="s">
        <v>83</v>
      </c>
      <c r="AW457" s="13" t="s">
        <v>35</v>
      </c>
      <c r="AX457" s="13" t="s">
        <v>73</v>
      </c>
      <c r="AY457" s="252" t="s">
        <v>152</v>
      </c>
    </row>
    <row r="458" s="13" customFormat="1">
      <c r="B458" s="242"/>
      <c r="C458" s="243"/>
      <c r="D458" s="229" t="s">
        <v>182</v>
      </c>
      <c r="E458" s="244" t="s">
        <v>19</v>
      </c>
      <c r="F458" s="245" t="s">
        <v>2113</v>
      </c>
      <c r="G458" s="243"/>
      <c r="H458" s="246">
        <v>4.5599999999999996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182</v>
      </c>
      <c r="AU458" s="252" t="s">
        <v>83</v>
      </c>
      <c r="AV458" s="13" t="s">
        <v>83</v>
      </c>
      <c r="AW458" s="13" t="s">
        <v>35</v>
      </c>
      <c r="AX458" s="13" t="s">
        <v>73</v>
      </c>
      <c r="AY458" s="252" t="s">
        <v>152</v>
      </c>
    </row>
    <row r="459" s="14" customFormat="1">
      <c r="B459" s="253"/>
      <c r="C459" s="254"/>
      <c r="D459" s="229" t="s">
        <v>182</v>
      </c>
      <c r="E459" s="255" t="s">
        <v>19</v>
      </c>
      <c r="F459" s="256" t="s">
        <v>189</v>
      </c>
      <c r="G459" s="254"/>
      <c r="H459" s="257">
        <v>93.930000000000007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182</v>
      </c>
      <c r="AU459" s="263" t="s">
        <v>83</v>
      </c>
      <c r="AV459" s="14" t="s">
        <v>151</v>
      </c>
      <c r="AW459" s="14" t="s">
        <v>35</v>
      </c>
      <c r="AX459" s="14" t="s">
        <v>81</v>
      </c>
      <c r="AY459" s="263" t="s">
        <v>152</v>
      </c>
    </row>
    <row r="460" s="1" customFormat="1" ht="36" customHeight="1">
      <c r="B460" s="38"/>
      <c r="C460" s="211" t="s">
        <v>2116</v>
      </c>
      <c r="D460" s="211" t="s">
        <v>155</v>
      </c>
      <c r="E460" s="212" t="s">
        <v>2117</v>
      </c>
      <c r="F460" s="213" t="s">
        <v>2118</v>
      </c>
      <c r="G460" s="214" t="s">
        <v>223</v>
      </c>
      <c r="H460" s="215">
        <v>1878.5999999999999</v>
      </c>
      <c r="I460" s="216"/>
      <c r="J460" s="217">
        <f>ROUND(I460*H460,2)</f>
        <v>0</v>
      </c>
      <c r="K460" s="213" t="s">
        <v>19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AR460" s="223" t="s">
        <v>151</v>
      </c>
      <c r="AT460" s="223" t="s">
        <v>155</v>
      </c>
      <c r="AU460" s="223" t="s">
        <v>83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2119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2120</v>
      </c>
      <c r="G461" s="243"/>
      <c r="H461" s="246">
        <v>1290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83</v>
      </c>
      <c r="AV461" s="13" t="s">
        <v>83</v>
      </c>
      <c r="AW461" s="13" t="s">
        <v>35</v>
      </c>
      <c r="AX461" s="13" t="s">
        <v>73</v>
      </c>
      <c r="AY461" s="252" t="s">
        <v>152</v>
      </c>
    </row>
    <row r="462" s="13" customFormat="1">
      <c r="B462" s="242"/>
      <c r="C462" s="243"/>
      <c r="D462" s="229" t="s">
        <v>182</v>
      </c>
      <c r="E462" s="244" t="s">
        <v>19</v>
      </c>
      <c r="F462" s="245" t="s">
        <v>2121</v>
      </c>
      <c r="G462" s="243"/>
      <c r="H462" s="246">
        <v>96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AT462" s="252" t="s">
        <v>182</v>
      </c>
      <c r="AU462" s="252" t="s">
        <v>83</v>
      </c>
      <c r="AV462" s="13" t="s">
        <v>83</v>
      </c>
      <c r="AW462" s="13" t="s">
        <v>35</v>
      </c>
      <c r="AX462" s="13" t="s">
        <v>73</v>
      </c>
      <c r="AY462" s="252" t="s">
        <v>152</v>
      </c>
    </row>
    <row r="463" s="13" customFormat="1">
      <c r="B463" s="242"/>
      <c r="C463" s="243"/>
      <c r="D463" s="229" t="s">
        <v>182</v>
      </c>
      <c r="E463" s="244" t="s">
        <v>19</v>
      </c>
      <c r="F463" s="245" t="s">
        <v>2122</v>
      </c>
      <c r="G463" s="243"/>
      <c r="H463" s="246">
        <v>48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AT463" s="252" t="s">
        <v>182</v>
      </c>
      <c r="AU463" s="252" t="s">
        <v>83</v>
      </c>
      <c r="AV463" s="13" t="s">
        <v>83</v>
      </c>
      <c r="AW463" s="13" t="s">
        <v>35</v>
      </c>
      <c r="AX463" s="13" t="s">
        <v>73</v>
      </c>
      <c r="AY463" s="252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2123</v>
      </c>
      <c r="G464" s="243"/>
      <c r="H464" s="246">
        <v>68.400000000000006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3" customFormat="1">
      <c r="B465" s="242"/>
      <c r="C465" s="243"/>
      <c r="D465" s="229" t="s">
        <v>182</v>
      </c>
      <c r="E465" s="244" t="s">
        <v>19</v>
      </c>
      <c r="F465" s="245" t="s">
        <v>2124</v>
      </c>
      <c r="G465" s="243"/>
      <c r="H465" s="246">
        <v>285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AT465" s="252" t="s">
        <v>182</v>
      </c>
      <c r="AU465" s="252" t="s">
        <v>83</v>
      </c>
      <c r="AV465" s="13" t="s">
        <v>83</v>
      </c>
      <c r="AW465" s="13" t="s">
        <v>35</v>
      </c>
      <c r="AX465" s="13" t="s">
        <v>73</v>
      </c>
      <c r="AY465" s="252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2125</v>
      </c>
      <c r="G466" s="243"/>
      <c r="H466" s="246">
        <v>91.200000000000003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4" customFormat="1">
      <c r="B467" s="253"/>
      <c r="C467" s="254"/>
      <c r="D467" s="229" t="s">
        <v>182</v>
      </c>
      <c r="E467" s="255" t="s">
        <v>19</v>
      </c>
      <c r="F467" s="256" t="s">
        <v>189</v>
      </c>
      <c r="G467" s="254"/>
      <c r="H467" s="257">
        <v>1878.6000000000001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182</v>
      </c>
      <c r="AU467" s="263" t="s">
        <v>83</v>
      </c>
      <c r="AV467" s="14" t="s">
        <v>151</v>
      </c>
      <c r="AW467" s="14" t="s">
        <v>35</v>
      </c>
      <c r="AX467" s="14" t="s">
        <v>81</v>
      </c>
      <c r="AY467" s="263" t="s">
        <v>152</v>
      </c>
    </row>
    <row r="468" s="1" customFormat="1" ht="24" customHeight="1">
      <c r="B468" s="38"/>
      <c r="C468" s="211" t="s">
        <v>2126</v>
      </c>
      <c r="D468" s="211" t="s">
        <v>155</v>
      </c>
      <c r="E468" s="212" t="s">
        <v>1492</v>
      </c>
      <c r="F468" s="213" t="s">
        <v>1493</v>
      </c>
      <c r="G468" s="214" t="s">
        <v>223</v>
      </c>
      <c r="H468" s="215">
        <v>71.700000000000003</v>
      </c>
      <c r="I468" s="216"/>
      <c r="J468" s="217">
        <f>ROUND(I468*H468,2)</f>
        <v>0</v>
      </c>
      <c r="K468" s="213" t="s">
        <v>1382</v>
      </c>
      <c r="L468" s="43"/>
      <c r="M468" s="225" t="s">
        <v>19</v>
      </c>
      <c r="N468" s="226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151</v>
      </c>
      <c r="AT468" s="223" t="s">
        <v>155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151</v>
      </c>
      <c r="BM468" s="223" t="s">
        <v>2127</v>
      </c>
    </row>
    <row r="469" s="13" customFormat="1">
      <c r="B469" s="242"/>
      <c r="C469" s="243"/>
      <c r="D469" s="229" t="s">
        <v>182</v>
      </c>
      <c r="E469" s="244" t="s">
        <v>19</v>
      </c>
      <c r="F469" s="245" t="s">
        <v>2109</v>
      </c>
      <c r="G469" s="243"/>
      <c r="H469" s="246">
        <v>64.5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AT469" s="252" t="s">
        <v>182</v>
      </c>
      <c r="AU469" s="252" t="s">
        <v>83</v>
      </c>
      <c r="AV469" s="13" t="s">
        <v>83</v>
      </c>
      <c r="AW469" s="13" t="s">
        <v>35</v>
      </c>
      <c r="AX469" s="13" t="s">
        <v>73</v>
      </c>
      <c r="AY469" s="252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2110</v>
      </c>
      <c r="G470" s="243"/>
      <c r="H470" s="246">
        <v>4.7999999999999998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3" customFormat="1">
      <c r="B471" s="242"/>
      <c r="C471" s="243"/>
      <c r="D471" s="229" t="s">
        <v>182</v>
      </c>
      <c r="E471" s="244" t="s">
        <v>19</v>
      </c>
      <c r="F471" s="245" t="s">
        <v>2077</v>
      </c>
      <c r="G471" s="243"/>
      <c r="H471" s="246">
        <v>2.3999999999999999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AT471" s="252" t="s">
        <v>182</v>
      </c>
      <c r="AU471" s="252" t="s">
        <v>83</v>
      </c>
      <c r="AV471" s="13" t="s">
        <v>83</v>
      </c>
      <c r="AW471" s="13" t="s">
        <v>35</v>
      </c>
      <c r="AX471" s="13" t="s">
        <v>73</v>
      </c>
      <c r="AY471" s="252" t="s">
        <v>152</v>
      </c>
    </row>
    <row r="472" s="14" customFormat="1">
      <c r="B472" s="253"/>
      <c r="C472" s="254"/>
      <c r="D472" s="229" t="s">
        <v>182</v>
      </c>
      <c r="E472" s="255" t="s">
        <v>19</v>
      </c>
      <c r="F472" s="256" t="s">
        <v>189</v>
      </c>
      <c r="G472" s="254"/>
      <c r="H472" s="257">
        <v>71.700000000000003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182</v>
      </c>
      <c r="AU472" s="263" t="s">
        <v>83</v>
      </c>
      <c r="AV472" s="14" t="s">
        <v>151</v>
      </c>
      <c r="AW472" s="14" t="s">
        <v>35</v>
      </c>
      <c r="AX472" s="14" t="s">
        <v>81</v>
      </c>
      <c r="AY472" s="263" t="s">
        <v>152</v>
      </c>
    </row>
    <row r="473" s="1" customFormat="1" ht="24" customHeight="1">
      <c r="B473" s="38"/>
      <c r="C473" s="211" t="s">
        <v>2128</v>
      </c>
      <c r="D473" s="211" t="s">
        <v>155</v>
      </c>
      <c r="E473" s="212" t="s">
        <v>2129</v>
      </c>
      <c r="F473" s="213" t="s">
        <v>2130</v>
      </c>
      <c r="G473" s="214" t="s">
        <v>223</v>
      </c>
      <c r="H473" s="215">
        <v>22.23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151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151</v>
      </c>
      <c r="BM473" s="223" t="s">
        <v>2131</v>
      </c>
    </row>
    <row r="474" s="1" customFormat="1">
      <c r="B474" s="38"/>
      <c r="C474" s="39"/>
      <c r="D474" s="229" t="s">
        <v>1402</v>
      </c>
      <c r="E474" s="39"/>
      <c r="F474" s="230" t="s">
        <v>2132</v>
      </c>
      <c r="G474" s="39"/>
      <c r="H474" s="39"/>
      <c r="I474" s="135"/>
      <c r="J474" s="39"/>
      <c r="K474" s="39"/>
      <c r="L474" s="43"/>
      <c r="M474" s="231"/>
      <c r="N474" s="83"/>
      <c r="O474" s="83"/>
      <c r="P474" s="83"/>
      <c r="Q474" s="83"/>
      <c r="R474" s="83"/>
      <c r="S474" s="83"/>
      <c r="T474" s="84"/>
      <c r="AT474" s="17" t="s">
        <v>1402</v>
      </c>
      <c r="AU474" s="17" t="s">
        <v>83</v>
      </c>
    </row>
    <row r="475" s="13" customFormat="1">
      <c r="B475" s="242"/>
      <c r="C475" s="243"/>
      <c r="D475" s="229" t="s">
        <v>182</v>
      </c>
      <c r="E475" s="244" t="s">
        <v>19</v>
      </c>
      <c r="F475" s="245" t="s">
        <v>2111</v>
      </c>
      <c r="G475" s="243"/>
      <c r="H475" s="246">
        <v>3.4199999999999999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AT475" s="252" t="s">
        <v>182</v>
      </c>
      <c r="AU475" s="252" t="s">
        <v>83</v>
      </c>
      <c r="AV475" s="13" t="s">
        <v>83</v>
      </c>
      <c r="AW475" s="13" t="s">
        <v>35</v>
      </c>
      <c r="AX475" s="13" t="s">
        <v>73</v>
      </c>
      <c r="AY475" s="252" t="s">
        <v>152</v>
      </c>
    </row>
    <row r="476" s="13" customFormat="1">
      <c r="B476" s="242"/>
      <c r="C476" s="243"/>
      <c r="D476" s="229" t="s">
        <v>182</v>
      </c>
      <c r="E476" s="244" t="s">
        <v>19</v>
      </c>
      <c r="F476" s="245" t="s">
        <v>2112</v>
      </c>
      <c r="G476" s="243"/>
      <c r="H476" s="246">
        <v>14.25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AT476" s="252" t="s">
        <v>182</v>
      </c>
      <c r="AU476" s="252" t="s">
        <v>83</v>
      </c>
      <c r="AV476" s="13" t="s">
        <v>83</v>
      </c>
      <c r="AW476" s="13" t="s">
        <v>35</v>
      </c>
      <c r="AX476" s="13" t="s">
        <v>73</v>
      </c>
      <c r="AY476" s="252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2113</v>
      </c>
      <c r="G477" s="243"/>
      <c r="H477" s="246">
        <v>4.5599999999999996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73</v>
      </c>
      <c r="AY477" s="252" t="s">
        <v>152</v>
      </c>
    </row>
    <row r="478" s="14" customFormat="1">
      <c r="B478" s="253"/>
      <c r="C478" s="254"/>
      <c r="D478" s="229" t="s">
        <v>182</v>
      </c>
      <c r="E478" s="255" t="s">
        <v>19</v>
      </c>
      <c r="F478" s="256" t="s">
        <v>189</v>
      </c>
      <c r="G478" s="254"/>
      <c r="H478" s="257">
        <v>22.23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182</v>
      </c>
      <c r="AU478" s="263" t="s">
        <v>83</v>
      </c>
      <c r="AV478" s="14" t="s">
        <v>151</v>
      </c>
      <c r="AW478" s="14" t="s">
        <v>35</v>
      </c>
      <c r="AX478" s="14" t="s">
        <v>81</v>
      </c>
      <c r="AY478" s="263" t="s">
        <v>152</v>
      </c>
    </row>
    <row r="479" s="1" customFormat="1" ht="24" customHeight="1">
      <c r="B479" s="38"/>
      <c r="C479" s="211" t="s">
        <v>2133</v>
      </c>
      <c r="D479" s="211" t="s">
        <v>155</v>
      </c>
      <c r="E479" s="212" t="s">
        <v>832</v>
      </c>
      <c r="F479" s="213" t="s">
        <v>1498</v>
      </c>
      <c r="G479" s="214" t="s">
        <v>223</v>
      </c>
      <c r="H479" s="215">
        <v>108.319</v>
      </c>
      <c r="I479" s="216"/>
      <c r="J479" s="217">
        <f>ROUND(I479*H479,2)</f>
        <v>0</v>
      </c>
      <c r="K479" s="213" t="s">
        <v>1382</v>
      </c>
      <c r="L479" s="43"/>
      <c r="M479" s="225" t="s">
        <v>19</v>
      </c>
      <c r="N479" s="226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151</v>
      </c>
      <c r="AT479" s="223" t="s">
        <v>155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151</v>
      </c>
      <c r="BM479" s="223" t="s">
        <v>2134</v>
      </c>
    </row>
    <row r="480" s="13" customFormat="1">
      <c r="B480" s="242"/>
      <c r="C480" s="243"/>
      <c r="D480" s="229" t="s">
        <v>182</v>
      </c>
      <c r="E480" s="244" t="s">
        <v>19</v>
      </c>
      <c r="F480" s="245" t="s">
        <v>2135</v>
      </c>
      <c r="G480" s="243"/>
      <c r="H480" s="246">
        <v>23.327999999999999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182</v>
      </c>
      <c r="AU480" s="252" t="s">
        <v>83</v>
      </c>
      <c r="AV480" s="13" t="s">
        <v>83</v>
      </c>
      <c r="AW480" s="13" t="s">
        <v>35</v>
      </c>
      <c r="AX480" s="13" t="s">
        <v>73</v>
      </c>
      <c r="AY480" s="252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2136</v>
      </c>
      <c r="G481" s="243"/>
      <c r="H481" s="246">
        <v>16.951000000000001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3" customFormat="1">
      <c r="B482" s="242"/>
      <c r="C482" s="243"/>
      <c r="D482" s="229" t="s">
        <v>182</v>
      </c>
      <c r="E482" s="244" t="s">
        <v>19</v>
      </c>
      <c r="F482" s="245" t="s">
        <v>2137</v>
      </c>
      <c r="G482" s="243"/>
      <c r="H482" s="246">
        <v>68.040000000000006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AT482" s="252" t="s">
        <v>182</v>
      </c>
      <c r="AU482" s="252" t="s">
        <v>83</v>
      </c>
      <c r="AV482" s="13" t="s">
        <v>83</v>
      </c>
      <c r="AW482" s="13" t="s">
        <v>35</v>
      </c>
      <c r="AX482" s="13" t="s">
        <v>73</v>
      </c>
      <c r="AY482" s="252" t="s">
        <v>152</v>
      </c>
    </row>
    <row r="483" s="14" customFormat="1">
      <c r="B483" s="253"/>
      <c r="C483" s="254"/>
      <c r="D483" s="229" t="s">
        <v>182</v>
      </c>
      <c r="E483" s="255" t="s">
        <v>19</v>
      </c>
      <c r="F483" s="256" t="s">
        <v>189</v>
      </c>
      <c r="G483" s="254"/>
      <c r="H483" s="257">
        <v>108.319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182</v>
      </c>
      <c r="AU483" s="263" t="s">
        <v>83</v>
      </c>
      <c r="AV483" s="14" t="s">
        <v>151</v>
      </c>
      <c r="AW483" s="14" t="s">
        <v>35</v>
      </c>
      <c r="AX483" s="14" t="s">
        <v>81</v>
      </c>
      <c r="AY483" s="263" t="s">
        <v>152</v>
      </c>
    </row>
    <row r="484" s="1" customFormat="1" ht="24" customHeight="1">
      <c r="B484" s="38"/>
      <c r="C484" s="211" t="s">
        <v>2138</v>
      </c>
      <c r="D484" s="211" t="s">
        <v>155</v>
      </c>
      <c r="E484" s="212" t="s">
        <v>2139</v>
      </c>
      <c r="F484" s="213" t="s">
        <v>2140</v>
      </c>
      <c r="G484" s="214" t="s">
        <v>223</v>
      </c>
      <c r="H484" s="215">
        <v>74.212999999999994</v>
      </c>
      <c r="I484" s="216"/>
      <c r="J484" s="217">
        <f>ROUND(I484*H484,2)</f>
        <v>0</v>
      </c>
      <c r="K484" s="213" t="s">
        <v>19</v>
      </c>
      <c r="L484" s="43"/>
      <c r="M484" s="225" t="s">
        <v>19</v>
      </c>
      <c r="N484" s="226" t="s">
        <v>44</v>
      </c>
      <c r="O484" s="83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AR484" s="223" t="s">
        <v>151</v>
      </c>
      <c r="AT484" s="223" t="s">
        <v>155</v>
      </c>
      <c r="AU484" s="223" t="s">
        <v>83</v>
      </c>
      <c r="AY484" s="17" t="s">
        <v>152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151</v>
      </c>
      <c r="BM484" s="223" t="s">
        <v>2141</v>
      </c>
    </row>
    <row r="485" s="1" customFormat="1">
      <c r="B485" s="38"/>
      <c r="C485" s="39"/>
      <c r="D485" s="229" t="s">
        <v>1402</v>
      </c>
      <c r="E485" s="39"/>
      <c r="F485" s="230" t="s">
        <v>2142</v>
      </c>
      <c r="G485" s="39"/>
      <c r="H485" s="39"/>
      <c r="I485" s="135"/>
      <c r="J485" s="39"/>
      <c r="K485" s="39"/>
      <c r="L485" s="43"/>
      <c r="M485" s="231"/>
      <c r="N485" s="83"/>
      <c r="O485" s="83"/>
      <c r="P485" s="83"/>
      <c r="Q485" s="83"/>
      <c r="R485" s="83"/>
      <c r="S485" s="83"/>
      <c r="T485" s="84"/>
      <c r="AT485" s="17" t="s">
        <v>1402</v>
      </c>
      <c r="AU485" s="17" t="s">
        <v>83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2143</v>
      </c>
      <c r="G486" s="243"/>
      <c r="H486" s="246">
        <v>15.552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83</v>
      </c>
      <c r="AV486" s="13" t="s">
        <v>83</v>
      </c>
      <c r="AW486" s="13" t="s">
        <v>35</v>
      </c>
      <c r="AX486" s="13" t="s">
        <v>73</v>
      </c>
      <c r="AY486" s="252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2144</v>
      </c>
      <c r="G487" s="243"/>
      <c r="H487" s="246">
        <v>13.301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3" customFormat="1">
      <c r="B488" s="242"/>
      <c r="C488" s="243"/>
      <c r="D488" s="229" t="s">
        <v>182</v>
      </c>
      <c r="E488" s="244" t="s">
        <v>19</v>
      </c>
      <c r="F488" s="245" t="s">
        <v>2145</v>
      </c>
      <c r="G488" s="243"/>
      <c r="H488" s="246">
        <v>45.359999999999999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AT488" s="252" t="s">
        <v>182</v>
      </c>
      <c r="AU488" s="252" t="s">
        <v>83</v>
      </c>
      <c r="AV488" s="13" t="s">
        <v>83</v>
      </c>
      <c r="AW488" s="13" t="s">
        <v>35</v>
      </c>
      <c r="AX488" s="13" t="s">
        <v>73</v>
      </c>
      <c r="AY488" s="252" t="s">
        <v>152</v>
      </c>
    </row>
    <row r="489" s="14" customFormat="1">
      <c r="B489" s="253"/>
      <c r="C489" s="254"/>
      <c r="D489" s="229" t="s">
        <v>182</v>
      </c>
      <c r="E489" s="255" t="s">
        <v>19</v>
      </c>
      <c r="F489" s="256" t="s">
        <v>189</v>
      </c>
      <c r="G489" s="254"/>
      <c r="H489" s="257">
        <v>74.212999999999994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182</v>
      </c>
      <c r="AU489" s="263" t="s">
        <v>83</v>
      </c>
      <c r="AV489" s="14" t="s">
        <v>151</v>
      </c>
      <c r="AW489" s="14" t="s">
        <v>35</v>
      </c>
      <c r="AX489" s="14" t="s">
        <v>81</v>
      </c>
      <c r="AY489" s="263" t="s">
        <v>152</v>
      </c>
    </row>
    <row r="490" s="11" customFormat="1" ht="22.8" customHeight="1">
      <c r="B490" s="195"/>
      <c r="C490" s="196"/>
      <c r="D490" s="197" t="s">
        <v>72</v>
      </c>
      <c r="E490" s="209" t="s">
        <v>1835</v>
      </c>
      <c r="F490" s="209" t="s">
        <v>2146</v>
      </c>
      <c r="G490" s="196"/>
      <c r="H490" s="196"/>
      <c r="I490" s="199"/>
      <c r="J490" s="210">
        <f>BK490</f>
        <v>0</v>
      </c>
      <c r="K490" s="196"/>
      <c r="L490" s="201"/>
      <c r="M490" s="202"/>
      <c r="N490" s="203"/>
      <c r="O490" s="203"/>
      <c r="P490" s="204">
        <f>SUM(P491:P545)</f>
        <v>0</v>
      </c>
      <c r="Q490" s="203"/>
      <c r="R490" s="204">
        <f>SUM(R491:R545)</f>
        <v>1.2214200000000002</v>
      </c>
      <c r="S490" s="203"/>
      <c r="T490" s="205">
        <f>SUM(T491:T545)</f>
        <v>0</v>
      </c>
      <c r="AR490" s="206" t="s">
        <v>81</v>
      </c>
      <c r="AT490" s="207" t="s">
        <v>72</v>
      </c>
      <c r="AU490" s="207" t="s">
        <v>81</v>
      </c>
      <c r="AY490" s="206" t="s">
        <v>152</v>
      </c>
      <c r="BK490" s="208">
        <f>SUM(BK491:BK545)</f>
        <v>0</v>
      </c>
    </row>
    <row r="491" s="1" customFormat="1" ht="24" customHeight="1">
      <c r="B491" s="38"/>
      <c r="C491" s="211" t="s">
        <v>2147</v>
      </c>
      <c r="D491" s="211" t="s">
        <v>155</v>
      </c>
      <c r="E491" s="212" t="s">
        <v>2148</v>
      </c>
      <c r="F491" s="213" t="s">
        <v>2149</v>
      </c>
      <c r="G491" s="214" t="s">
        <v>267</v>
      </c>
      <c r="H491" s="215">
        <v>2</v>
      </c>
      <c r="I491" s="216"/>
      <c r="J491" s="217">
        <f>ROUND(I491*H491,2)</f>
        <v>0</v>
      </c>
      <c r="K491" s="213" t="s">
        <v>1382</v>
      </c>
      <c r="L491" s="43"/>
      <c r="M491" s="225" t="s">
        <v>19</v>
      </c>
      <c r="N491" s="226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645</v>
      </c>
      <c r="AT491" s="223" t="s">
        <v>155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645</v>
      </c>
      <c r="BM491" s="223" t="s">
        <v>2150</v>
      </c>
    </row>
    <row r="492" s="1" customFormat="1" ht="24" customHeight="1">
      <c r="B492" s="38"/>
      <c r="C492" s="211" t="s">
        <v>2151</v>
      </c>
      <c r="D492" s="211" t="s">
        <v>155</v>
      </c>
      <c r="E492" s="212" t="s">
        <v>2152</v>
      </c>
      <c r="F492" s="213" t="s">
        <v>2153</v>
      </c>
      <c r="G492" s="214" t="s">
        <v>267</v>
      </c>
      <c r="H492" s="215">
        <v>5</v>
      </c>
      <c r="I492" s="216"/>
      <c r="J492" s="217">
        <f>ROUND(I492*H492,2)</f>
        <v>0</v>
      </c>
      <c r="K492" s="213" t="s">
        <v>1382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645</v>
      </c>
      <c r="AT492" s="223" t="s">
        <v>155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645</v>
      </c>
      <c r="BM492" s="223" t="s">
        <v>2154</v>
      </c>
    </row>
    <row r="493" s="1" customFormat="1" ht="24" customHeight="1">
      <c r="B493" s="38"/>
      <c r="C493" s="211" t="s">
        <v>824</v>
      </c>
      <c r="D493" s="211" t="s">
        <v>155</v>
      </c>
      <c r="E493" s="212" t="s">
        <v>2155</v>
      </c>
      <c r="F493" s="213" t="s">
        <v>2156</v>
      </c>
      <c r="G493" s="214" t="s">
        <v>2157</v>
      </c>
      <c r="H493" s="215">
        <v>1</v>
      </c>
      <c r="I493" s="216"/>
      <c r="J493" s="217">
        <f>ROUND(I493*H493,2)</f>
        <v>0</v>
      </c>
      <c r="K493" s="213" t="s">
        <v>1382</v>
      </c>
      <c r="L493" s="43"/>
      <c r="M493" s="225" t="s">
        <v>19</v>
      </c>
      <c r="N493" s="226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645</v>
      </c>
      <c r="AT493" s="223" t="s">
        <v>155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645</v>
      </c>
      <c r="BM493" s="223" t="s">
        <v>2158</v>
      </c>
    </row>
    <row r="494" s="1" customFormat="1" ht="36" customHeight="1">
      <c r="B494" s="38"/>
      <c r="C494" s="211" t="s">
        <v>2159</v>
      </c>
      <c r="D494" s="211" t="s">
        <v>155</v>
      </c>
      <c r="E494" s="212" t="s">
        <v>2160</v>
      </c>
      <c r="F494" s="213" t="s">
        <v>2161</v>
      </c>
      <c r="G494" s="214" t="s">
        <v>254</v>
      </c>
      <c r="H494" s="215">
        <v>4</v>
      </c>
      <c r="I494" s="216"/>
      <c r="J494" s="217">
        <f>ROUND(I494*H494,2)</f>
        <v>0</v>
      </c>
      <c r="K494" s="213" t="s">
        <v>1382</v>
      </c>
      <c r="L494" s="43"/>
      <c r="M494" s="225" t="s">
        <v>19</v>
      </c>
      <c r="N494" s="226" t="s">
        <v>44</v>
      </c>
      <c r="O494" s="83"/>
      <c r="P494" s="227">
        <f>O494*H494</f>
        <v>0</v>
      </c>
      <c r="Q494" s="227">
        <v>0.20300000000000001</v>
      </c>
      <c r="R494" s="227">
        <f>Q494*H494</f>
        <v>0.81200000000000006</v>
      </c>
      <c r="S494" s="227">
        <v>0</v>
      </c>
      <c r="T494" s="228">
        <f>S494*H494</f>
        <v>0</v>
      </c>
      <c r="AR494" s="223" t="s">
        <v>151</v>
      </c>
      <c r="AT494" s="223" t="s">
        <v>155</v>
      </c>
      <c r="AU494" s="223" t="s">
        <v>83</v>
      </c>
      <c r="AY494" s="17" t="s">
        <v>152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151</v>
      </c>
      <c r="BM494" s="223" t="s">
        <v>2162</v>
      </c>
    </row>
    <row r="495" s="1" customFormat="1" ht="16.5" customHeight="1">
      <c r="B495" s="38"/>
      <c r="C495" s="264" t="s">
        <v>2163</v>
      </c>
      <c r="D495" s="264" t="s">
        <v>325</v>
      </c>
      <c r="E495" s="265" t="s">
        <v>2164</v>
      </c>
      <c r="F495" s="266" t="s">
        <v>2165</v>
      </c>
      <c r="G495" s="267" t="s">
        <v>254</v>
      </c>
      <c r="H495" s="268">
        <v>70</v>
      </c>
      <c r="I495" s="269"/>
      <c r="J495" s="270">
        <f>ROUND(I495*H495,2)</f>
        <v>0</v>
      </c>
      <c r="K495" s="266" t="s">
        <v>1382</v>
      </c>
      <c r="L495" s="271"/>
      <c r="M495" s="272" t="s">
        <v>19</v>
      </c>
      <c r="N495" s="273" t="s">
        <v>44</v>
      </c>
      <c r="O495" s="83"/>
      <c r="P495" s="227">
        <f>O495*H495</f>
        <v>0</v>
      </c>
      <c r="Q495" s="227">
        <v>0.00089999999999999998</v>
      </c>
      <c r="R495" s="227">
        <f>Q495*H495</f>
        <v>0.063</v>
      </c>
      <c r="S495" s="227">
        <v>0</v>
      </c>
      <c r="T495" s="228">
        <f>S495*H495</f>
        <v>0</v>
      </c>
      <c r="AR495" s="223" t="s">
        <v>1149</v>
      </c>
      <c r="AT495" s="223" t="s">
        <v>325</v>
      </c>
      <c r="AU495" s="223" t="s">
        <v>83</v>
      </c>
      <c r="AY495" s="17" t="s">
        <v>152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645</v>
      </c>
      <c r="BM495" s="223" t="s">
        <v>2166</v>
      </c>
    </row>
    <row r="496" s="1" customFormat="1" ht="36" customHeight="1">
      <c r="B496" s="38"/>
      <c r="C496" s="211" t="s">
        <v>2167</v>
      </c>
      <c r="D496" s="211" t="s">
        <v>155</v>
      </c>
      <c r="E496" s="212" t="s">
        <v>2168</v>
      </c>
      <c r="F496" s="213" t="s">
        <v>2169</v>
      </c>
      <c r="G496" s="214" t="s">
        <v>254</v>
      </c>
      <c r="H496" s="215">
        <v>4</v>
      </c>
      <c r="I496" s="216"/>
      <c r="J496" s="217">
        <f>ROUND(I496*H496,2)</f>
        <v>0</v>
      </c>
      <c r="K496" s="213" t="s">
        <v>1382</v>
      </c>
      <c r="L496" s="43"/>
      <c r="M496" s="225" t="s">
        <v>19</v>
      </c>
      <c r="N496" s="226" t="s">
        <v>44</v>
      </c>
      <c r="O496" s="83"/>
      <c r="P496" s="227">
        <f>O496*H496</f>
        <v>0</v>
      </c>
      <c r="Q496" s="227">
        <v>9.0000000000000006E-05</v>
      </c>
      <c r="R496" s="227">
        <f>Q496*H496</f>
        <v>0.00036000000000000002</v>
      </c>
      <c r="S496" s="227">
        <v>0</v>
      </c>
      <c r="T496" s="228">
        <f>S496*H496</f>
        <v>0</v>
      </c>
      <c r="AR496" s="223" t="s">
        <v>151</v>
      </c>
      <c r="AT496" s="223" t="s">
        <v>155</v>
      </c>
      <c r="AU496" s="223" t="s">
        <v>83</v>
      </c>
      <c r="AY496" s="17" t="s">
        <v>152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151</v>
      </c>
      <c r="BM496" s="223" t="s">
        <v>2170</v>
      </c>
    </row>
    <row r="497" s="1" customFormat="1" ht="48" customHeight="1">
      <c r="B497" s="38"/>
      <c r="C497" s="211" t="s">
        <v>2171</v>
      </c>
      <c r="D497" s="211" t="s">
        <v>155</v>
      </c>
      <c r="E497" s="212" t="s">
        <v>2172</v>
      </c>
      <c r="F497" s="213" t="s">
        <v>2173</v>
      </c>
      <c r="G497" s="214" t="s">
        <v>254</v>
      </c>
      <c r="H497" s="215">
        <v>2</v>
      </c>
      <c r="I497" s="216"/>
      <c r="J497" s="217">
        <f>ROUND(I497*H497,2)</f>
        <v>0</v>
      </c>
      <c r="K497" s="213" t="s">
        <v>1382</v>
      </c>
      <c r="L497" s="43"/>
      <c r="M497" s="225" t="s">
        <v>19</v>
      </c>
      <c r="N497" s="226" t="s">
        <v>44</v>
      </c>
      <c r="O497" s="83"/>
      <c r="P497" s="227">
        <f>O497*H497</f>
        <v>0</v>
      </c>
      <c r="Q497" s="227">
        <v>0.108</v>
      </c>
      <c r="R497" s="227">
        <f>Q497*H497</f>
        <v>0.216</v>
      </c>
      <c r="S497" s="227">
        <v>0</v>
      </c>
      <c r="T497" s="228">
        <f>S497*H497</f>
        <v>0</v>
      </c>
      <c r="AR497" s="223" t="s">
        <v>151</v>
      </c>
      <c r="AT497" s="223" t="s">
        <v>155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151</v>
      </c>
      <c r="BM497" s="223" t="s">
        <v>2174</v>
      </c>
    </row>
    <row r="498" s="1" customFormat="1" ht="24" customHeight="1">
      <c r="B498" s="38"/>
      <c r="C498" s="264" t="s">
        <v>2175</v>
      </c>
      <c r="D498" s="264" t="s">
        <v>325</v>
      </c>
      <c r="E498" s="265" t="s">
        <v>2176</v>
      </c>
      <c r="F498" s="266" t="s">
        <v>2177</v>
      </c>
      <c r="G498" s="267" t="s">
        <v>267</v>
      </c>
      <c r="H498" s="268">
        <v>2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233</v>
      </c>
      <c r="AT498" s="223" t="s">
        <v>325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151</v>
      </c>
      <c r="BM498" s="223" t="s">
        <v>2178</v>
      </c>
    </row>
    <row r="499" s="1" customFormat="1" ht="48" customHeight="1">
      <c r="B499" s="38"/>
      <c r="C499" s="211" t="s">
        <v>2179</v>
      </c>
      <c r="D499" s="211" t="s">
        <v>155</v>
      </c>
      <c r="E499" s="212" t="s">
        <v>2180</v>
      </c>
      <c r="F499" s="213" t="s">
        <v>2181</v>
      </c>
      <c r="G499" s="214" t="s">
        <v>267</v>
      </c>
      <c r="H499" s="215">
        <v>2</v>
      </c>
      <c r="I499" s="216"/>
      <c r="J499" s="217">
        <f>ROUND(I499*H499,2)</f>
        <v>0</v>
      </c>
      <c r="K499" s="213" t="s">
        <v>1382</v>
      </c>
      <c r="L499" s="43"/>
      <c r="M499" s="225" t="s">
        <v>19</v>
      </c>
      <c r="N499" s="226" t="s">
        <v>44</v>
      </c>
      <c r="O499" s="83"/>
      <c r="P499" s="227">
        <f>O499*H499</f>
        <v>0</v>
      </c>
      <c r="Q499" s="227">
        <v>0.065030000000000004</v>
      </c>
      <c r="R499" s="227">
        <f>Q499*H499</f>
        <v>0.13006000000000001</v>
      </c>
      <c r="S499" s="227">
        <v>0</v>
      </c>
      <c r="T499" s="228">
        <f>S499*H499</f>
        <v>0</v>
      </c>
      <c r="AR499" s="223" t="s">
        <v>151</v>
      </c>
      <c r="AT499" s="223" t="s">
        <v>155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151</v>
      </c>
      <c r="BM499" s="223" t="s">
        <v>2182</v>
      </c>
    </row>
    <row r="500" s="1" customFormat="1" ht="16.5" customHeight="1">
      <c r="B500" s="38"/>
      <c r="C500" s="264" t="s">
        <v>2183</v>
      </c>
      <c r="D500" s="264" t="s">
        <v>325</v>
      </c>
      <c r="E500" s="265" t="s">
        <v>2184</v>
      </c>
      <c r="F500" s="266" t="s">
        <v>2185</v>
      </c>
      <c r="G500" s="267" t="s">
        <v>267</v>
      </c>
      <c r="H500" s="268">
        <v>1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233</v>
      </c>
      <c r="AT500" s="223" t="s">
        <v>325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2186</v>
      </c>
    </row>
    <row r="501" s="1" customFormat="1" ht="36" customHeight="1">
      <c r="B501" s="38"/>
      <c r="C501" s="211" t="s">
        <v>2187</v>
      </c>
      <c r="D501" s="211" t="s">
        <v>155</v>
      </c>
      <c r="E501" s="212" t="s">
        <v>2188</v>
      </c>
      <c r="F501" s="213" t="s">
        <v>2189</v>
      </c>
      <c r="G501" s="214" t="s">
        <v>254</v>
      </c>
      <c r="H501" s="215">
        <v>20</v>
      </c>
      <c r="I501" s="216"/>
      <c r="J501" s="217">
        <f>ROUND(I501*H501,2)</f>
        <v>0</v>
      </c>
      <c r="K501" s="213" t="s">
        <v>1382</v>
      </c>
      <c r="L501" s="43"/>
      <c r="M501" s="225" t="s">
        <v>19</v>
      </c>
      <c r="N501" s="226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151</v>
      </c>
      <c r="AT501" s="223" t="s">
        <v>155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151</v>
      </c>
      <c r="BM501" s="223" t="s">
        <v>2190</v>
      </c>
    </row>
    <row r="502" s="1" customFormat="1" ht="36" customHeight="1">
      <c r="B502" s="38"/>
      <c r="C502" s="211" t="s">
        <v>2191</v>
      </c>
      <c r="D502" s="211" t="s">
        <v>155</v>
      </c>
      <c r="E502" s="212" t="s">
        <v>2192</v>
      </c>
      <c r="F502" s="213" t="s">
        <v>2193</v>
      </c>
      <c r="G502" s="214" t="s">
        <v>267</v>
      </c>
      <c r="H502" s="215">
        <v>1</v>
      </c>
      <c r="I502" s="216"/>
      <c r="J502" s="217">
        <f>ROUND(I502*H502,2)</f>
        <v>0</v>
      </c>
      <c r="K502" s="213" t="s">
        <v>1382</v>
      </c>
      <c r="L502" s="43"/>
      <c r="M502" s="225" t="s">
        <v>19</v>
      </c>
      <c r="N502" s="226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151</v>
      </c>
      <c r="AT502" s="223" t="s">
        <v>155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151</v>
      </c>
      <c r="BM502" s="223" t="s">
        <v>2194</v>
      </c>
    </row>
    <row r="503" s="1" customFormat="1" ht="16.5" customHeight="1">
      <c r="B503" s="38"/>
      <c r="C503" s="211" t="s">
        <v>2195</v>
      </c>
      <c r="D503" s="211" t="s">
        <v>155</v>
      </c>
      <c r="E503" s="212" t="s">
        <v>2196</v>
      </c>
      <c r="F503" s="213" t="s">
        <v>2197</v>
      </c>
      <c r="G503" s="214" t="s">
        <v>267</v>
      </c>
      <c r="H503" s="215">
        <v>2</v>
      </c>
      <c r="I503" s="216"/>
      <c r="J503" s="217">
        <f>ROUND(I503*H503,2)</f>
        <v>0</v>
      </c>
      <c r="K503" s="213" t="s">
        <v>19</v>
      </c>
      <c r="L503" s="43"/>
      <c r="M503" s="225" t="s">
        <v>19</v>
      </c>
      <c r="N503" s="226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151</v>
      </c>
      <c r="AT503" s="223" t="s">
        <v>155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151</v>
      </c>
      <c r="BM503" s="223" t="s">
        <v>2198</v>
      </c>
    </row>
    <row r="504" s="1" customFormat="1" ht="16.5" customHeight="1">
      <c r="B504" s="38"/>
      <c r="C504" s="211" t="s">
        <v>2199</v>
      </c>
      <c r="D504" s="211" t="s">
        <v>155</v>
      </c>
      <c r="E504" s="212" t="s">
        <v>2200</v>
      </c>
      <c r="F504" s="213" t="s">
        <v>2201</v>
      </c>
      <c r="G504" s="214" t="s">
        <v>267</v>
      </c>
      <c r="H504" s="215">
        <v>2</v>
      </c>
      <c r="I504" s="216"/>
      <c r="J504" s="217">
        <f>ROUND(I504*H504,2)</f>
        <v>0</v>
      </c>
      <c r="K504" s="213" t="s">
        <v>19</v>
      </c>
      <c r="L504" s="43"/>
      <c r="M504" s="225" t="s">
        <v>19</v>
      </c>
      <c r="N504" s="226" t="s">
        <v>44</v>
      </c>
      <c r="O504" s="83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AR504" s="223" t="s">
        <v>151</v>
      </c>
      <c r="AT504" s="223" t="s">
        <v>155</v>
      </c>
      <c r="AU504" s="223" t="s">
        <v>83</v>
      </c>
      <c r="AY504" s="17" t="s">
        <v>152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151</v>
      </c>
      <c r="BM504" s="223" t="s">
        <v>2202</v>
      </c>
    </row>
    <row r="505" s="1" customFormat="1" ht="24" customHeight="1">
      <c r="B505" s="38"/>
      <c r="C505" s="211" t="s">
        <v>1214</v>
      </c>
      <c r="D505" s="211" t="s">
        <v>155</v>
      </c>
      <c r="E505" s="212" t="s">
        <v>2203</v>
      </c>
      <c r="F505" s="213" t="s">
        <v>2204</v>
      </c>
      <c r="G505" s="214" t="s">
        <v>267</v>
      </c>
      <c r="H505" s="215">
        <v>2</v>
      </c>
      <c r="I505" s="216"/>
      <c r="J505" s="217">
        <f>ROUND(I505*H505,2)</f>
        <v>0</v>
      </c>
      <c r="K505" s="213" t="s">
        <v>19</v>
      </c>
      <c r="L505" s="43"/>
      <c r="M505" s="225" t="s">
        <v>19</v>
      </c>
      <c r="N505" s="226" t="s">
        <v>44</v>
      </c>
      <c r="O505" s="83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AR505" s="223" t="s">
        <v>151</v>
      </c>
      <c r="AT505" s="223" t="s">
        <v>155</v>
      </c>
      <c r="AU505" s="223" t="s">
        <v>83</v>
      </c>
      <c r="AY505" s="17" t="s">
        <v>152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151</v>
      </c>
      <c r="BM505" s="223" t="s">
        <v>2205</v>
      </c>
    </row>
    <row r="506" s="1" customFormat="1" ht="16.5" customHeight="1">
      <c r="B506" s="38"/>
      <c r="C506" s="211" t="s">
        <v>2206</v>
      </c>
      <c r="D506" s="211" t="s">
        <v>155</v>
      </c>
      <c r="E506" s="212" t="s">
        <v>2207</v>
      </c>
      <c r="F506" s="213" t="s">
        <v>2208</v>
      </c>
      <c r="G506" s="214" t="s">
        <v>267</v>
      </c>
      <c r="H506" s="215">
        <v>1</v>
      </c>
      <c r="I506" s="216"/>
      <c r="J506" s="217">
        <f>ROUND(I506*H506,2)</f>
        <v>0</v>
      </c>
      <c r="K506" s="213" t="s">
        <v>19</v>
      </c>
      <c r="L506" s="43"/>
      <c r="M506" s="225" t="s">
        <v>19</v>
      </c>
      <c r="N506" s="226" t="s">
        <v>44</v>
      </c>
      <c r="O506" s="83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223" t="s">
        <v>151</v>
      </c>
      <c r="AT506" s="223" t="s">
        <v>155</v>
      </c>
      <c r="AU506" s="223" t="s">
        <v>83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151</v>
      </c>
      <c r="BM506" s="223" t="s">
        <v>2209</v>
      </c>
    </row>
    <row r="507" s="1" customFormat="1" ht="16.5" customHeight="1">
      <c r="B507" s="38"/>
      <c r="C507" s="211" t="s">
        <v>2210</v>
      </c>
      <c r="D507" s="211" t="s">
        <v>155</v>
      </c>
      <c r="E507" s="212" t="s">
        <v>2211</v>
      </c>
      <c r="F507" s="213" t="s">
        <v>2212</v>
      </c>
      <c r="G507" s="214" t="s">
        <v>267</v>
      </c>
      <c r="H507" s="215">
        <v>2</v>
      </c>
      <c r="I507" s="216"/>
      <c r="J507" s="217">
        <f>ROUND(I507*H507,2)</f>
        <v>0</v>
      </c>
      <c r="K507" s="213" t="s">
        <v>19</v>
      </c>
      <c r="L507" s="43"/>
      <c r="M507" s="225" t="s">
        <v>19</v>
      </c>
      <c r="N507" s="226" t="s">
        <v>44</v>
      </c>
      <c r="O507" s="83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AR507" s="223" t="s">
        <v>645</v>
      </c>
      <c r="AT507" s="223" t="s">
        <v>155</v>
      </c>
      <c r="AU507" s="223" t="s">
        <v>83</v>
      </c>
      <c r="AY507" s="17" t="s">
        <v>152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645</v>
      </c>
      <c r="BM507" s="223" t="s">
        <v>2213</v>
      </c>
    </row>
    <row r="508" s="1" customFormat="1" ht="16.5" customHeight="1">
      <c r="B508" s="38"/>
      <c r="C508" s="211" t="s">
        <v>2214</v>
      </c>
      <c r="D508" s="211" t="s">
        <v>155</v>
      </c>
      <c r="E508" s="212" t="s">
        <v>2215</v>
      </c>
      <c r="F508" s="213" t="s">
        <v>2216</v>
      </c>
      <c r="G508" s="214" t="s">
        <v>267</v>
      </c>
      <c r="H508" s="215">
        <v>2</v>
      </c>
      <c r="I508" s="216"/>
      <c r="J508" s="217">
        <f>ROUND(I508*H508,2)</f>
        <v>0</v>
      </c>
      <c r="K508" s="213" t="s">
        <v>19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645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645</v>
      </c>
      <c r="BM508" s="223" t="s">
        <v>2217</v>
      </c>
    </row>
    <row r="509" s="1" customFormat="1" ht="24" customHeight="1">
      <c r="B509" s="38"/>
      <c r="C509" s="211" t="s">
        <v>2218</v>
      </c>
      <c r="D509" s="211" t="s">
        <v>155</v>
      </c>
      <c r="E509" s="212" t="s">
        <v>2219</v>
      </c>
      <c r="F509" s="213" t="s">
        <v>2220</v>
      </c>
      <c r="G509" s="214" t="s">
        <v>1074</v>
      </c>
      <c r="H509" s="215">
        <v>35</v>
      </c>
      <c r="I509" s="216"/>
      <c r="J509" s="217">
        <f>ROUND(I509*H509,2)</f>
        <v>0</v>
      </c>
      <c r="K509" s="213" t="s">
        <v>19</v>
      </c>
      <c r="L509" s="43"/>
      <c r="M509" s="225" t="s">
        <v>19</v>
      </c>
      <c r="N509" s="226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645</v>
      </c>
      <c r="AT509" s="223" t="s">
        <v>155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645</v>
      </c>
      <c r="BM509" s="223" t="s">
        <v>2221</v>
      </c>
    </row>
    <row r="510" s="1" customFormat="1" ht="16.5" customHeight="1">
      <c r="B510" s="38"/>
      <c r="C510" s="211" t="s">
        <v>2222</v>
      </c>
      <c r="D510" s="211" t="s">
        <v>155</v>
      </c>
      <c r="E510" s="212" t="s">
        <v>2223</v>
      </c>
      <c r="F510" s="213" t="s">
        <v>2224</v>
      </c>
      <c r="G510" s="214" t="s">
        <v>267</v>
      </c>
      <c r="H510" s="215">
        <v>10</v>
      </c>
      <c r="I510" s="216"/>
      <c r="J510" s="217">
        <f>ROUND(I510*H510,2)</f>
        <v>0</v>
      </c>
      <c r="K510" s="213" t="s">
        <v>19</v>
      </c>
      <c r="L510" s="43"/>
      <c r="M510" s="225" t="s">
        <v>19</v>
      </c>
      <c r="N510" s="226" t="s">
        <v>44</v>
      </c>
      <c r="O510" s="83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223" t="s">
        <v>645</v>
      </c>
      <c r="AT510" s="223" t="s">
        <v>155</v>
      </c>
      <c r="AU510" s="223" t="s">
        <v>83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645</v>
      </c>
      <c r="BM510" s="223" t="s">
        <v>2225</v>
      </c>
    </row>
    <row r="511" s="1" customFormat="1" ht="16.5" customHeight="1">
      <c r="B511" s="38"/>
      <c r="C511" s="211" t="s">
        <v>2226</v>
      </c>
      <c r="D511" s="211" t="s">
        <v>155</v>
      </c>
      <c r="E511" s="212" t="s">
        <v>2227</v>
      </c>
      <c r="F511" s="213" t="s">
        <v>2228</v>
      </c>
      <c r="G511" s="214" t="s">
        <v>267</v>
      </c>
      <c r="H511" s="215">
        <v>10</v>
      </c>
      <c r="I511" s="216"/>
      <c r="J511" s="217">
        <f>ROUND(I511*H511,2)</f>
        <v>0</v>
      </c>
      <c r="K511" s="213" t="s">
        <v>19</v>
      </c>
      <c r="L511" s="43"/>
      <c r="M511" s="225" t="s">
        <v>19</v>
      </c>
      <c r="N511" s="226" t="s">
        <v>44</v>
      </c>
      <c r="O511" s="83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223" t="s">
        <v>645</v>
      </c>
      <c r="AT511" s="223" t="s">
        <v>155</v>
      </c>
      <c r="AU511" s="223" t="s">
        <v>83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645</v>
      </c>
      <c r="BM511" s="223" t="s">
        <v>2229</v>
      </c>
    </row>
    <row r="512" s="1" customFormat="1" ht="16.5" customHeight="1">
      <c r="B512" s="38"/>
      <c r="C512" s="211" t="s">
        <v>2230</v>
      </c>
      <c r="D512" s="211" t="s">
        <v>155</v>
      </c>
      <c r="E512" s="212" t="s">
        <v>2231</v>
      </c>
      <c r="F512" s="213" t="s">
        <v>2232</v>
      </c>
      <c r="G512" s="214" t="s">
        <v>267</v>
      </c>
      <c r="H512" s="215">
        <v>3</v>
      </c>
      <c r="I512" s="216"/>
      <c r="J512" s="217">
        <f>ROUND(I512*H512,2)</f>
        <v>0</v>
      </c>
      <c r="K512" s="213" t="s">
        <v>19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</v>
      </c>
      <c r="R512" s="227">
        <f>Q512*H512</f>
        <v>0</v>
      </c>
      <c r="S512" s="227">
        <v>0</v>
      </c>
      <c r="T512" s="228">
        <f>S512*H512</f>
        <v>0</v>
      </c>
      <c r="AR512" s="223" t="s">
        <v>645</v>
      </c>
      <c r="AT512" s="223" t="s">
        <v>155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645</v>
      </c>
      <c r="BM512" s="223" t="s">
        <v>2233</v>
      </c>
    </row>
    <row r="513" s="1" customFormat="1" ht="16.5" customHeight="1">
      <c r="B513" s="38"/>
      <c r="C513" s="211" t="s">
        <v>2234</v>
      </c>
      <c r="D513" s="211" t="s">
        <v>155</v>
      </c>
      <c r="E513" s="212" t="s">
        <v>2235</v>
      </c>
      <c r="F513" s="213" t="s">
        <v>2236</v>
      </c>
      <c r="G513" s="214" t="s">
        <v>267</v>
      </c>
      <c r="H513" s="215">
        <v>2</v>
      </c>
      <c r="I513" s="216"/>
      <c r="J513" s="217">
        <f>ROUND(I513*H513,2)</f>
        <v>0</v>
      </c>
      <c r="K513" s="213" t="s">
        <v>19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645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645</v>
      </c>
      <c r="BM513" s="223" t="s">
        <v>2237</v>
      </c>
    </row>
    <row r="514" s="1" customFormat="1" ht="16.5" customHeight="1">
      <c r="B514" s="38"/>
      <c r="C514" s="211" t="s">
        <v>2238</v>
      </c>
      <c r="D514" s="211" t="s">
        <v>155</v>
      </c>
      <c r="E514" s="212" t="s">
        <v>2239</v>
      </c>
      <c r="F514" s="213" t="s">
        <v>2240</v>
      </c>
      <c r="G514" s="214" t="s">
        <v>267</v>
      </c>
      <c r="H514" s="215">
        <v>2</v>
      </c>
      <c r="I514" s="216"/>
      <c r="J514" s="217">
        <f>ROUND(I514*H514,2)</f>
        <v>0</v>
      </c>
      <c r="K514" s="213" t="s">
        <v>19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AR514" s="223" t="s">
        <v>645</v>
      </c>
      <c r="AT514" s="223" t="s">
        <v>155</v>
      </c>
      <c r="AU514" s="223" t="s">
        <v>83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645</v>
      </c>
      <c r="BM514" s="223" t="s">
        <v>2241</v>
      </c>
    </row>
    <row r="515" s="1" customFormat="1" ht="24" customHeight="1">
      <c r="B515" s="38"/>
      <c r="C515" s="211" t="s">
        <v>2242</v>
      </c>
      <c r="D515" s="211" t="s">
        <v>155</v>
      </c>
      <c r="E515" s="212" t="s">
        <v>2243</v>
      </c>
      <c r="F515" s="213" t="s">
        <v>2244</v>
      </c>
      <c r="G515" s="214" t="s">
        <v>267</v>
      </c>
      <c r="H515" s="215">
        <v>2</v>
      </c>
      <c r="I515" s="216"/>
      <c r="J515" s="217">
        <f>ROUND(I515*H515,2)</f>
        <v>0</v>
      </c>
      <c r="K515" s="213" t="s">
        <v>19</v>
      </c>
      <c r="L515" s="43"/>
      <c r="M515" s="225" t="s">
        <v>19</v>
      </c>
      <c r="N515" s="226" t="s">
        <v>44</v>
      </c>
      <c r="O515" s="83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223" t="s">
        <v>645</v>
      </c>
      <c r="AT515" s="223" t="s">
        <v>155</v>
      </c>
      <c r="AU515" s="223" t="s">
        <v>83</v>
      </c>
      <c r="AY515" s="17" t="s">
        <v>152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645</v>
      </c>
      <c r="BM515" s="223" t="s">
        <v>2245</v>
      </c>
    </row>
    <row r="516" s="1" customFormat="1" ht="24" customHeight="1">
      <c r="B516" s="38"/>
      <c r="C516" s="211" t="s">
        <v>2246</v>
      </c>
      <c r="D516" s="211" t="s">
        <v>155</v>
      </c>
      <c r="E516" s="212" t="s">
        <v>2247</v>
      </c>
      <c r="F516" s="213" t="s">
        <v>2248</v>
      </c>
      <c r="G516" s="214" t="s">
        <v>267</v>
      </c>
      <c r="H516" s="215">
        <v>2</v>
      </c>
      <c r="I516" s="216"/>
      <c r="J516" s="217">
        <f>ROUND(I516*H516,2)</f>
        <v>0</v>
      </c>
      <c r="K516" s="213" t="s">
        <v>19</v>
      </c>
      <c r="L516" s="43"/>
      <c r="M516" s="225" t="s">
        <v>19</v>
      </c>
      <c r="N516" s="226" t="s">
        <v>44</v>
      </c>
      <c r="O516" s="83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AR516" s="223" t="s">
        <v>645</v>
      </c>
      <c r="AT516" s="223" t="s">
        <v>155</v>
      </c>
      <c r="AU516" s="223" t="s">
        <v>83</v>
      </c>
      <c r="AY516" s="17" t="s">
        <v>152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81</v>
      </c>
      <c r="BK516" s="224">
        <f>ROUND(I516*H516,2)</f>
        <v>0</v>
      </c>
      <c r="BL516" s="17" t="s">
        <v>645</v>
      </c>
      <c r="BM516" s="223" t="s">
        <v>2249</v>
      </c>
    </row>
    <row r="517" s="1" customFormat="1" ht="16.5" customHeight="1">
      <c r="B517" s="38"/>
      <c r="C517" s="264" t="s">
        <v>2250</v>
      </c>
      <c r="D517" s="264" t="s">
        <v>325</v>
      </c>
      <c r="E517" s="265" t="s">
        <v>2251</v>
      </c>
      <c r="F517" s="266" t="s">
        <v>2252</v>
      </c>
      <c r="G517" s="267" t="s">
        <v>1542</v>
      </c>
      <c r="H517" s="268">
        <v>11</v>
      </c>
      <c r="I517" s="269"/>
      <c r="J517" s="270">
        <f>ROUND(I517*H517,2)</f>
        <v>0</v>
      </c>
      <c r="K517" s="266" t="s">
        <v>19</v>
      </c>
      <c r="L517" s="271"/>
      <c r="M517" s="272" t="s">
        <v>19</v>
      </c>
      <c r="N517" s="273" t="s">
        <v>44</v>
      </c>
      <c r="O517" s="83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AR517" s="223" t="s">
        <v>407</v>
      </c>
      <c r="AT517" s="223" t="s">
        <v>325</v>
      </c>
      <c r="AU517" s="223" t="s">
        <v>83</v>
      </c>
      <c r="AY517" s="17" t="s">
        <v>152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285</v>
      </c>
      <c r="BM517" s="223" t="s">
        <v>2253</v>
      </c>
    </row>
    <row r="518" s="1" customFormat="1" ht="16.5" customHeight="1">
      <c r="B518" s="38"/>
      <c r="C518" s="264" t="s">
        <v>2254</v>
      </c>
      <c r="D518" s="264" t="s">
        <v>325</v>
      </c>
      <c r="E518" s="265" t="s">
        <v>2255</v>
      </c>
      <c r="F518" s="266" t="s">
        <v>2256</v>
      </c>
      <c r="G518" s="267" t="s">
        <v>254</v>
      </c>
      <c r="H518" s="268">
        <v>29</v>
      </c>
      <c r="I518" s="269"/>
      <c r="J518" s="270">
        <f>ROUND(I518*H518,2)</f>
        <v>0</v>
      </c>
      <c r="K518" s="266" t="s">
        <v>19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AR518" s="223" t="s">
        <v>407</v>
      </c>
      <c r="AT518" s="223" t="s">
        <v>325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2257</v>
      </c>
    </row>
    <row r="519" s="1" customFormat="1" ht="16.5" customHeight="1">
      <c r="B519" s="38"/>
      <c r="C519" s="264" t="s">
        <v>2258</v>
      </c>
      <c r="D519" s="264" t="s">
        <v>325</v>
      </c>
      <c r="E519" s="265" t="s">
        <v>2259</v>
      </c>
      <c r="F519" s="266" t="s">
        <v>2260</v>
      </c>
      <c r="G519" s="267" t="s">
        <v>254</v>
      </c>
      <c r="H519" s="268">
        <v>34</v>
      </c>
      <c r="I519" s="269"/>
      <c r="J519" s="270">
        <f>ROUND(I519*H519,2)</f>
        <v>0</v>
      </c>
      <c r="K519" s="266" t="s">
        <v>19</v>
      </c>
      <c r="L519" s="271"/>
      <c r="M519" s="272" t="s">
        <v>19</v>
      </c>
      <c r="N519" s="273" t="s">
        <v>44</v>
      </c>
      <c r="O519" s="83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AR519" s="223" t="s">
        <v>407</v>
      </c>
      <c r="AT519" s="223" t="s">
        <v>325</v>
      </c>
      <c r="AU519" s="223" t="s">
        <v>83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285</v>
      </c>
      <c r="BM519" s="223" t="s">
        <v>2261</v>
      </c>
    </row>
    <row r="520" s="1" customFormat="1" ht="16.5" customHeight="1">
      <c r="B520" s="38"/>
      <c r="C520" s="264" t="s">
        <v>2262</v>
      </c>
      <c r="D520" s="264" t="s">
        <v>325</v>
      </c>
      <c r="E520" s="265" t="s">
        <v>2263</v>
      </c>
      <c r="F520" s="266" t="s">
        <v>2264</v>
      </c>
      <c r="G520" s="267" t="s">
        <v>1542</v>
      </c>
      <c r="H520" s="268">
        <v>1</v>
      </c>
      <c r="I520" s="269"/>
      <c r="J520" s="270">
        <f>ROUND(I520*H520,2)</f>
        <v>0</v>
      </c>
      <c r="K520" s="266" t="s">
        <v>19</v>
      </c>
      <c r="L520" s="271"/>
      <c r="M520" s="272" t="s">
        <v>19</v>
      </c>
      <c r="N520" s="273" t="s">
        <v>44</v>
      </c>
      <c r="O520" s="83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AR520" s="223" t="s">
        <v>407</v>
      </c>
      <c r="AT520" s="223" t="s">
        <v>325</v>
      </c>
      <c r="AU520" s="223" t="s">
        <v>83</v>
      </c>
      <c r="AY520" s="17" t="s">
        <v>152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285</v>
      </c>
      <c r="BM520" s="223" t="s">
        <v>2265</v>
      </c>
    </row>
    <row r="521" s="1" customFormat="1" ht="16.5" customHeight="1">
      <c r="B521" s="38"/>
      <c r="C521" s="264" t="s">
        <v>2266</v>
      </c>
      <c r="D521" s="264" t="s">
        <v>325</v>
      </c>
      <c r="E521" s="265" t="s">
        <v>2267</v>
      </c>
      <c r="F521" s="266" t="s">
        <v>2268</v>
      </c>
      <c r="G521" s="267" t="s">
        <v>1542</v>
      </c>
      <c r="H521" s="268">
        <v>2</v>
      </c>
      <c r="I521" s="269"/>
      <c r="J521" s="270">
        <f>ROUND(I521*H521,2)</f>
        <v>0</v>
      </c>
      <c r="K521" s="266" t="s">
        <v>19</v>
      </c>
      <c r="L521" s="271"/>
      <c r="M521" s="272" t="s">
        <v>19</v>
      </c>
      <c r="N521" s="273" t="s">
        <v>44</v>
      </c>
      <c r="O521" s="83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AR521" s="223" t="s">
        <v>407</v>
      </c>
      <c r="AT521" s="223" t="s">
        <v>325</v>
      </c>
      <c r="AU521" s="223" t="s">
        <v>83</v>
      </c>
      <c r="AY521" s="17" t="s">
        <v>152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81</v>
      </c>
      <c r="BK521" s="224">
        <f>ROUND(I521*H521,2)</f>
        <v>0</v>
      </c>
      <c r="BL521" s="17" t="s">
        <v>285</v>
      </c>
      <c r="BM521" s="223" t="s">
        <v>2269</v>
      </c>
    </row>
    <row r="522" s="1" customFormat="1" ht="16.5" customHeight="1">
      <c r="B522" s="38"/>
      <c r="C522" s="264" t="s">
        <v>2270</v>
      </c>
      <c r="D522" s="264" t="s">
        <v>325</v>
      </c>
      <c r="E522" s="265" t="s">
        <v>2271</v>
      </c>
      <c r="F522" s="266" t="s">
        <v>2272</v>
      </c>
      <c r="G522" s="267" t="s">
        <v>1542</v>
      </c>
      <c r="H522" s="268">
        <v>13</v>
      </c>
      <c r="I522" s="269"/>
      <c r="J522" s="270">
        <f>ROUND(I522*H522,2)</f>
        <v>0</v>
      </c>
      <c r="K522" s="266" t="s">
        <v>19</v>
      </c>
      <c r="L522" s="271"/>
      <c r="M522" s="272" t="s">
        <v>19</v>
      </c>
      <c r="N522" s="273" t="s">
        <v>44</v>
      </c>
      <c r="O522" s="83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AR522" s="223" t="s">
        <v>407</v>
      </c>
      <c r="AT522" s="223" t="s">
        <v>325</v>
      </c>
      <c r="AU522" s="223" t="s">
        <v>83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285</v>
      </c>
      <c r="BM522" s="223" t="s">
        <v>2273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269</v>
      </c>
      <c r="G523" s="243"/>
      <c r="H523" s="246">
        <v>13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83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64" t="s">
        <v>2274</v>
      </c>
      <c r="D524" s="264" t="s">
        <v>325</v>
      </c>
      <c r="E524" s="265" t="s">
        <v>2275</v>
      </c>
      <c r="F524" s="266" t="s">
        <v>2276</v>
      </c>
      <c r="G524" s="267" t="s">
        <v>1542</v>
      </c>
      <c r="H524" s="268">
        <v>9</v>
      </c>
      <c r="I524" s="269"/>
      <c r="J524" s="270">
        <f>ROUND(I524*H524,2)</f>
        <v>0</v>
      </c>
      <c r="K524" s="266" t="s">
        <v>19</v>
      </c>
      <c r="L524" s="271"/>
      <c r="M524" s="272" t="s">
        <v>19</v>
      </c>
      <c r="N524" s="273" t="s">
        <v>44</v>
      </c>
      <c r="O524" s="83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AR524" s="223" t="s">
        <v>407</v>
      </c>
      <c r="AT524" s="223" t="s">
        <v>325</v>
      </c>
      <c r="AU524" s="223" t="s">
        <v>83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285</v>
      </c>
      <c r="BM524" s="223" t="s">
        <v>2277</v>
      </c>
    </row>
    <row r="525" s="13" customFormat="1">
      <c r="B525" s="242"/>
      <c r="C525" s="243"/>
      <c r="D525" s="229" t="s">
        <v>182</v>
      </c>
      <c r="E525" s="244" t="s">
        <v>19</v>
      </c>
      <c r="F525" s="245" t="s">
        <v>240</v>
      </c>
      <c r="G525" s="243"/>
      <c r="H525" s="246">
        <v>9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182</v>
      </c>
      <c r="AU525" s="252" t="s">
        <v>83</v>
      </c>
      <c r="AV525" s="13" t="s">
        <v>83</v>
      </c>
      <c r="AW525" s="13" t="s">
        <v>35</v>
      </c>
      <c r="AX525" s="13" t="s">
        <v>81</v>
      </c>
      <c r="AY525" s="252" t="s">
        <v>152</v>
      </c>
    </row>
    <row r="526" s="1" customFormat="1" ht="16.5" customHeight="1">
      <c r="B526" s="38"/>
      <c r="C526" s="264" t="s">
        <v>2278</v>
      </c>
      <c r="D526" s="264" t="s">
        <v>325</v>
      </c>
      <c r="E526" s="265" t="s">
        <v>2279</v>
      </c>
      <c r="F526" s="266" t="s">
        <v>2280</v>
      </c>
      <c r="G526" s="267" t="s">
        <v>254</v>
      </c>
      <c r="H526" s="268">
        <v>58</v>
      </c>
      <c r="I526" s="269"/>
      <c r="J526" s="270">
        <f>ROUND(I526*H526,2)</f>
        <v>0</v>
      </c>
      <c r="K526" s="266" t="s">
        <v>19</v>
      </c>
      <c r="L526" s="271"/>
      <c r="M526" s="272" t="s">
        <v>19</v>
      </c>
      <c r="N526" s="273" t="s">
        <v>44</v>
      </c>
      <c r="O526" s="83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AR526" s="223" t="s">
        <v>407</v>
      </c>
      <c r="AT526" s="223" t="s">
        <v>325</v>
      </c>
      <c r="AU526" s="223" t="s">
        <v>83</v>
      </c>
      <c r="AY526" s="17" t="s">
        <v>152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285</v>
      </c>
      <c r="BM526" s="223" t="s">
        <v>2281</v>
      </c>
    </row>
    <row r="527" s="1" customFormat="1" ht="16.5" customHeight="1">
      <c r="B527" s="38"/>
      <c r="C527" s="264" t="s">
        <v>2282</v>
      </c>
      <c r="D527" s="264" t="s">
        <v>325</v>
      </c>
      <c r="E527" s="265" t="s">
        <v>2283</v>
      </c>
      <c r="F527" s="266" t="s">
        <v>2284</v>
      </c>
      <c r="G527" s="267" t="s">
        <v>254</v>
      </c>
      <c r="H527" s="268">
        <v>20</v>
      </c>
      <c r="I527" s="269"/>
      <c r="J527" s="270">
        <f>ROUND(I527*H527,2)</f>
        <v>0</v>
      </c>
      <c r="K527" s="266" t="s">
        <v>19</v>
      </c>
      <c r="L527" s="271"/>
      <c r="M527" s="272" t="s">
        <v>19</v>
      </c>
      <c r="N527" s="273" t="s">
        <v>44</v>
      </c>
      <c r="O527" s="83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AR527" s="223" t="s">
        <v>407</v>
      </c>
      <c r="AT527" s="223" t="s">
        <v>325</v>
      </c>
      <c r="AU527" s="223" t="s">
        <v>83</v>
      </c>
      <c r="AY527" s="17" t="s">
        <v>152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285</v>
      </c>
      <c r="BM527" s="223" t="s">
        <v>2285</v>
      </c>
    </row>
    <row r="528" s="1" customFormat="1" ht="16.5" customHeight="1">
      <c r="B528" s="38"/>
      <c r="C528" s="264" t="s">
        <v>2286</v>
      </c>
      <c r="D528" s="264" t="s">
        <v>325</v>
      </c>
      <c r="E528" s="265" t="s">
        <v>2287</v>
      </c>
      <c r="F528" s="266" t="s">
        <v>2288</v>
      </c>
      <c r="G528" s="267" t="s">
        <v>254</v>
      </c>
      <c r="H528" s="268">
        <v>60</v>
      </c>
      <c r="I528" s="269"/>
      <c r="J528" s="270">
        <f>ROUND(I528*H528,2)</f>
        <v>0</v>
      </c>
      <c r="K528" s="266" t="s">
        <v>19</v>
      </c>
      <c r="L528" s="271"/>
      <c r="M528" s="272" t="s">
        <v>19</v>
      </c>
      <c r="N528" s="273" t="s">
        <v>44</v>
      </c>
      <c r="O528" s="83"/>
      <c r="P528" s="227">
        <f>O528*H528</f>
        <v>0</v>
      </c>
      <c r="Q528" s="227">
        <v>0</v>
      </c>
      <c r="R528" s="227">
        <f>Q528*H528</f>
        <v>0</v>
      </c>
      <c r="S528" s="227">
        <v>0</v>
      </c>
      <c r="T528" s="228">
        <f>S528*H528</f>
        <v>0</v>
      </c>
      <c r="AR528" s="223" t="s">
        <v>407</v>
      </c>
      <c r="AT528" s="223" t="s">
        <v>325</v>
      </c>
      <c r="AU528" s="223" t="s">
        <v>83</v>
      </c>
      <c r="AY528" s="17" t="s">
        <v>152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81</v>
      </c>
      <c r="BK528" s="224">
        <f>ROUND(I528*H528,2)</f>
        <v>0</v>
      </c>
      <c r="BL528" s="17" t="s">
        <v>285</v>
      </c>
      <c r="BM528" s="223" t="s">
        <v>2289</v>
      </c>
    </row>
    <row r="529" s="1" customFormat="1" ht="16.5" customHeight="1">
      <c r="B529" s="38"/>
      <c r="C529" s="264" t="s">
        <v>2290</v>
      </c>
      <c r="D529" s="264" t="s">
        <v>325</v>
      </c>
      <c r="E529" s="265" t="s">
        <v>2291</v>
      </c>
      <c r="F529" s="266" t="s">
        <v>2292</v>
      </c>
      <c r="G529" s="267" t="s">
        <v>1074</v>
      </c>
      <c r="H529" s="268">
        <v>10</v>
      </c>
      <c r="I529" s="269"/>
      <c r="J529" s="270">
        <f>ROUND(I529*H529,2)</f>
        <v>0</v>
      </c>
      <c r="K529" s="266" t="s">
        <v>19</v>
      </c>
      <c r="L529" s="271"/>
      <c r="M529" s="272" t="s">
        <v>19</v>
      </c>
      <c r="N529" s="273" t="s">
        <v>44</v>
      </c>
      <c r="O529" s="83"/>
      <c r="P529" s="227">
        <f>O529*H529</f>
        <v>0</v>
      </c>
      <c r="Q529" s="227">
        <v>0</v>
      </c>
      <c r="R529" s="227">
        <f>Q529*H529</f>
        <v>0</v>
      </c>
      <c r="S529" s="227">
        <v>0</v>
      </c>
      <c r="T529" s="228">
        <f>S529*H529</f>
        <v>0</v>
      </c>
      <c r="AR529" s="223" t="s">
        <v>407</v>
      </c>
      <c r="AT529" s="223" t="s">
        <v>325</v>
      </c>
      <c r="AU529" s="223" t="s">
        <v>83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285</v>
      </c>
      <c r="BM529" s="223" t="s">
        <v>2293</v>
      </c>
    </row>
    <row r="530" s="1" customFormat="1" ht="16.5" customHeight="1">
      <c r="B530" s="38"/>
      <c r="C530" s="264" t="s">
        <v>2294</v>
      </c>
      <c r="D530" s="264" t="s">
        <v>325</v>
      </c>
      <c r="E530" s="265" t="s">
        <v>2295</v>
      </c>
      <c r="F530" s="266" t="s">
        <v>2296</v>
      </c>
      <c r="G530" s="267" t="s">
        <v>1542</v>
      </c>
      <c r="H530" s="268">
        <v>14</v>
      </c>
      <c r="I530" s="269"/>
      <c r="J530" s="270">
        <f>ROUND(I530*H530,2)</f>
        <v>0</v>
      </c>
      <c r="K530" s="266" t="s">
        <v>19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407</v>
      </c>
      <c r="AT530" s="223" t="s">
        <v>325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285</v>
      </c>
      <c r="BM530" s="223" t="s">
        <v>2297</v>
      </c>
    </row>
    <row r="531" s="1" customFormat="1" ht="24" customHeight="1">
      <c r="B531" s="38"/>
      <c r="C531" s="264" t="s">
        <v>2298</v>
      </c>
      <c r="D531" s="264" t="s">
        <v>325</v>
      </c>
      <c r="E531" s="265" t="s">
        <v>2299</v>
      </c>
      <c r="F531" s="266" t="s">
        <v>2300</v>
      </c>
      <c r="G531" s="267" t="s">
        <v>1542</v>
      </c>
      <c r="H531" s="268">
        <v>8</v>
      </c>
      <c r="I531" s="269"/>
      <c r="J531" s="270">
        <f>ROUND(I531*H531,2)</f>
        <v>0</v>
      </c>
      <c r="K531" s="266" t="s">
        <v>19</v>
      </c>
      <c r="L531" s="271"/>
      <c r="M531" s="272" t="s">
        <v>19</v>
      </c>
      <c r="N531" s="273" t="s">
        <v>44</v>
      </c>
      <c r="O531" s="83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223" t="s">
        <v>407</v>
      </c>
      <c r="AT531" s="223" t="s">
        <v>325</v>
      </c>
      <c r="AU531" s="223" t="s">
        <v>83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285</v>
      </c>
      <c r="BM531" s="223" t="s">
        <v>2301</v>
      </c>
    </row>
    <row r="532" s="1" customFormat="1" ht="24" customHeight="1">
      <c r="B532" s="38"/>
      <c r="C532" s="264" t="s">
        <v>2302</v>
      </c>
      <c r="D532" s="264" t="s">
        <v>325</v>
      </c>
      <c r="E532" s="265" t="s">
        <v>2303</v>
      </c>
      <c r="F532" s="266" t="s">
        <v>2304</v>
      </c>
      <c r="G532" s="267" t="s">
        <v>1542</v>
      </c>
      <c r="H532" s="268">
        <v>11</v>
      </c>
      <c r="I532" s="269"/>
      <c r="J532" s="270">
        <f>ROUND(I532*H532,2)</f>
        <v>0</v>
      </c>
      <c r="K532" s="266" t="s">
        <v>19</v>
      </c>
      <c r="L532" s="271"/>
      <c r="M532" s="272" t="s">
        <v>19</v>
      </c>
      <c r="N532" s="273" t="s">
        <v>44</v>
      </c>
      <c r="O532" s="83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AR532" s="223" t="s">
        <v>407</v>
      </c>
      <c r="AT532" s="223" t="s">
        <v>325</v>
      </c>
      <c r="AU532" s="223" t="s">
        <v>83</v>
      </c>
      <c r="AY532" s="17" t="s">
        <v>152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285</v>
      </c>
      <c r="BM532" s="223" t="s">
        <v>2305</v>
      </c>
    </row>
    <row r="533" s="1" customFormat="1" ht="24" customHeight="1">
      <c r="B533" s="38"/>
      <c r="C533" s="264" t="s">
        <v>2306</v>
      </c>
      <c r="D533" s="264" t="s">
        <v>325</v>
      </c>
      <c r="E533" s="265" t="s">
        <v>2307</v>
      </c>
      <c r="F533" s="266" t="s">
        <v>2308</v>
      </c>
      <c r="G533" s="267" t="s">
        <v>1542</v>
      </c>
      <c r="H533" s="268">
        <v>2</v>
      </c>
      <c r="I533" s="269"/>
      <c r="J533" s="270">
        <f>ROUND(I533*H533,2)</f>
        <v>0</v>
      </c>
      <c r="K533" s="266" t="s">
        <v>19</v>
      </c>
      <c r="L533" s="271"/>
      <c r="M533" s="272" t="s">
        <v>19</v>
      </c>
      <c r="N533" s="273" t="s">
        <v>44</v>
      </c>
      <c r="O533" s="83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AR533" s="223" t="s">
        <v>407</v>
      </c>
      <c r="AT533" s="223" t="s">
        <v>325</v>
      </c>
      <c r="AU533" s="223" t="s">
        <v>83</v>
      </c>
      <c r="AY533" s="17" t="s">
        <v>152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285</v>
      </c>
      <c r="BM533" s="223" t="s">
        <v>2309</v>
      </c>
    </row>
    <row r="534" s="1" customFormat="1" ht="16.5" customHeight="1">
      <c r="B534" s="38"/>
      <c r="C534" s="264" t="s">
        <v>2310</v>
      </c>
      <c r="D534" s="264" t="s">
        <v>325</v>
      </c>
      <c r="E534" s="265" t="s">
        <v>2311</v>
      </c>
      <c r="F534" s="266" t="s">
        <v>2312</v>
      </c>
      <c r="G534" s="267" t="s">
        <v>1542</v>
      </c>
      <c r="H534" s="268">
        <v>5</v>
      </c>
      <c r="I534" s="269"/>
      <c r="J534" s="270">
        <f>ROUND(I534*H534,2)</f>
        <v>0</v>
      </c>
      <c r="K534" s="266" t="s">
        <v>19</v>
      </c>
      <c r="L534" s="271"/>
      <c r="M534" s="272" t="s">
        <v>19</v>
      </c>
      <c r="N534" s="273" t="s">
        <v>44</v>
      </c>
      <c r="O534" s="83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AR534" s="223" t="s">
        <v>407</v>
      </c>
      <c r="AT534" s="223" t="s">
        <v>325</v>
      </c>
      <c r="AU534" s="223" t="s">
        <v>83</v>
      </c>
      <c r="AY534" s="17" t="s">
        <v>152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285</v>
      </c>
      <c r="BM534" s="223" t="s">
        <v>2313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215</v>
      </c>
      <c r="G535" s="243"/>
      <c r="H535" s="246">
        <v>5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81</v>
      </c>
      <c r="AY535" s="252" t="s">
        <v>152</v>
      </c>
    </row>
    <row r="536" s="1" customFormat="1" ht="16.5" customHeight="1">
      <c r="B536" s="38"/>
      <c r="C536" s="264" t="s">
        <v>2314</v>
      </c>
      <c r="D536" s="264" t="s">
        <v>325</v>
      </c>
      <c r="E536" s="265" t="s">
        <v>2315</v>
      </c>
      <c r="F536" s="266" t="s">
        <v>2316</v>
      </c>
      <c r="G536" s="267" t="s">
        <v>1542</v>
      </c>
      <c r="H536" s="268">
        <v>15</v>
      </c>
      <c r="I536" s="269"/>
      <c r="J536" s="270">
        <f>ROUND(I536*H536,2)</f>
        <v>0</v>
      </c>
      <c r="K536" s="266" t="s">
        <v>19</v>
      </c>
      <c r="L536" s="271"/>
      <c r="M536" s="272" t="s">
        <v>19</v>
      </c>
      <c r="N536" s="273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223" t="s">
        <v>407</v>
      </c>
      <c r="AT536" s="223" t="s">
        <v>325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285</v>
      </c>
      <c r="BM536" s="223" t="s">
        <v>2317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8</v>
      </c>
      <c r="G537" s="243"/>
      <c r="H537" s="246">
        <v>15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" customFormat="1" ht="16.5" customHeight="1">
      <c r="B538" s="38"/>
      <c r="C538" s="264" t="s">
        <v>2318</v>
      </c>
      <c r="D538" s="264" t="s">
        <v>325</v>
      </c>
      <c r="E538" s="265" t="s">
        <v>2319</v>
      </c>
      <c r="F538" s="266" t="s">
        <v>2320</v>
      </c>
      <c r="G538" s="267" t="s">
        <v>1542</v>
      </c>
      <c r="H538" s="268">
        <v>22</v>
      </c>
      <c r="I538" s="269"/>
      <c r="J538" s="270">
        <f>ROUND(I538*H538,2)</f>
        <v>0</v>
      </c>
      <c r="K538" s="266" t="s">
        <v>19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223" t="s">
        <v>407</v>
      </c>
      <c r="AT538" s="223" t="s">
        <v>325</v>
      </c>
      <c r="AU538" s="223" t="s">
        <v>83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285</v>
      </c>
      <c r="BM538" s="223" t="s">
        <v>2321</v>
      </c>
    </row>
    <row r="539" s="1" customFormat="1" ht="16.5" customHeight="1">
      <c r="B539" s="38"/>
      <c r="C539" s="264" t="s">
        <v>903</v>
      </c>
      <c r="D539" s="264" t="s">
        <v>325</v>
      </c>
      <c r="E539" s="265" t="s">
        <v>2322</v>
      </c>
      <c r="F539" s="266" t="s">
        <v>2323</v>
      </c>
      <c r="G539" s="267" t="s">
        <v>1542</v>
      </c>
      <c r="H539" s="268">
        <v>350</v>
      </c>
      <c r="I539" s="269"/>
      <c r="J539" s="270">
        <f>ROUND(I539*H539,2)</f>
        <v>0</v>
      </c>
      <c r="K539" s="266" t="s">
        <v>19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223" t="s">
        <v>407</v>
      </c>
      <c r="AT539" s="223" t="s">
        <v>325</v>
      </c>
      <c r="AU539" s="223" t="s">
        <v>83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285</v>
      </c>
      <c r="BM539" s="223" t="s">
        <v>2324</v>
      </c>
    </row>
    <row r="540" s="1" customFormat="1" ht="24" customHeight="1">
      <c r="B540" s="38"/>
      <c r="C540" s="264" t="s">
        <v>2325</v>
      </c>
      <c r="D540" s="264" t="s">
        <v>325</v>
      </c>
      <c r="E540" s="265" t="s">
        <v>2326</v>
      </c>
      <c r="F540" s="266" t="s">
        <v>2327</v>
      </c>
      <c r="G540" s="267" t="s">
        <v>1542</v>
      </c>
      <c r="H540" s="268">
        <v>1</v>
      </c>
      <c r="I540" s="269"/>
      <c r="J540" s="270">
        <f>ROUND(I540*H540,2)</f>
        <v>0</v>
      </c>
      <c r="K540" s="266" t="s">
        <v>19</v>
      </c>
      <c r="L540" s="271"/>
      <c r="M540" s="272" t="s">
        <v>19</v>
      </c>
      <c r="N540" s="273" t="s">
        <v>44</v>
      </c>
      <c r="O540" s="83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AR540" s="223" t="s">
        <v>407</v>
      </c>
      <c r="AT540" s="223" t="s">
        <v>325</v>
      </c>
      <c r="AU540" s="223" t="s">
        <v>83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285</v>
      </c>
      <c r="BM540" s="223" t="s">
        <v>2328</v>
      </c>
    </row>
    <row r="541" s="1" customFormat="1" ht="16.5" customHeight="1">
      <c r="B541" s="38"/>
      <c r="C541" s="264" t="s">
        <v>2329</v>
      </c>
      <c r="D541" s="264" t="s">
        <v>325</v>
      </c>
      <c r="E541" s="265" t="s">
        <v>2330</v>
      </c>
      <c r="F541" s="266" t="s">
        <v>2331</v>
      </c>
      <c r="G541" s="267" t="s">
        <v>1542</v>
      </c>
      <c r="H541" s="268">
        <v>1</v>
      </c>
      <c r="I541" s="269"/>
      <c r="J541" s="270">
        <f>ROUND(I541*H541,2)</f>
        <v>0</v>
      </c>
      <c r="K541" s="266" t="s">
        <v>19</v>
      </c>
      <c r="L541" s="271"/>
      <c r="M541" s="272" t="s">
        <v>19</v>
      </c>
      <c r="N541" s="273" t="s">
        <v>44</v>
      </c>
      <c r="O541" s="83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AR541" s="223" t="s">
        <v>407</v>
      </c>
      <c r="AT541" s="223" t="s">
        <v>325</v>
      </c>
      <c r="AU541" s="223" t="s">
        <v>83</v>
      </c>
      <c r="AY541" s="17" t="s">
        <v>152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285</v>
      </c>
      <c r="BM541" s="223" t="s">
        <v>2332</v>
      </c>
    </row>
    <row r="542" s="1" customFormat="1" ht="16.5" customHeight="1">
      <c r="B542" s="38"/>
      <c r="C542" s="264" t="s">
        <v>2333</v>
      </c>
      <c r="D542" s="264" t="s">
        <v>325</v>
      </c>
      <c r="E542" s="265" t="s">
        <v>2334</v>
      </c>
      <c r="F542" s="266" t="s">
        <v>2335</v>
      </c>
      <c r="G542" s="267" t="s">
        <v>1542</v>
      </c>
      <c r="H542" s="268">
        <v>1</v>
      </c>
      <c r="I542" s="269"/>
      <c r="J542" s="270">
        <f>ROUND(I542*H542,2)</f>
        <v>0</v>
      </c>
      <c r="K542" s="266" t="s">
        <v>19</v>
      </c>
      <c r="L542" s="271"/>
      <c r="M542" s="272" t="s">
        <v>19</v>
      </c>
      <c r="N542" s="273" t="s">
        <v>44</v>
      </c>
      <c r="O542" s="83"/>
      <c r="P542" s="227">
        <f>O542*H542</f>
        <v>0</v>
      </c>
      <c r="Q542" s="227">
        <v>0</v>
      </c>
      <c r="R542" s="227">
        <f>Q542*H542</f>
        <v>0</v>
      </c>
      <c r="S542" s="227">
        <v>0</v>
      </c>
      <c r="T542" s="228">
        <f>S542*H542</f>
        <v>0</v>
      </c>
      <c r="AR542" s="223" t="s">
        <v>407</v>
      </c>
      <c r="AT542" s="223" t="s">
        <v>325</v>
      </c>
      <c r="AU542" s="223" t="s">
        <v>83</v>
      </c>
      <c r="AY542" s="17" t="s">
        <v>152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81</v>
      </c>
      <c r="BK542" s="224">
        <f>ROUND(I542*H542,2)</f>
        <v>0</v>
      </c>
      <c r="BL542" s="17" t="s">
        <v>285</v>
      </c>
      <c r="BM542" s="223" t="s">
        <v>2336</v>
      </c>
    </row>
    <row r="543" s="1" customFormat="1" ht="16.5" customHeight="1">
      <c r="B543" s="38"/>
      <c r="C543" s="264" t="s">
        <v>2337</v>
      </c>
      <c r="D543" s="264" t="s">
        <v>325</v>
      </c>
      <c r="E543" s="265" t="s">
        <v>2338</v>
      </c>
      <c r="F543" s="266" t="s">
        <v>2339</v>
      </c>
      <c r="G543" s="267" t="s">
        <v>1663</v>
      </c>
      <c r="H543" s="268">
        <v>4</v>
      </c>
      <c r="I543" s="269"/>
      <c r="J543" s="270">
        <f>ROUND(I543*H543,2)</f>
        <v>0</v>
      </c>
      <c r="K543" s="266" t="s">
        <v>19</v>
      </c>
      <c r="L543" s="271"/>
      <c r="M543" s="272" t="s">
        <v>19</v>
      </c>
      <c r="N543" s="273" t="s">
        <v>44</v>
      </c>
      <c r="O543" s="83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223" t="s">
        <v>407</v>
      </c>
      <c r="AT543" s="223" t="s">
        <v>325</v>
      </c>
      <c r="AU543" s="223" t="s">
        <v>83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285</v>
      </c>
      <c r="BM543" s="223" t="s">
        <v>2340</v>
      </c>
    </row>
    <row r="544" s="1" customFormat="1" ht="16.5" customHeight="1">
      <c r="B544" s="38"/>
      <c r="C544" s="264" t="s">
        <v>2341</v>
      </c>
      <c r="D544" s="264" t="s">
        <v>325</v>
      </c>
      <c r="E544" s="265" t="s">
        <v>2342</v>
      </c>
      <c r="F544" s="266" t="s">
        <v>2343</v>
      </c>
      <c r="G544" s="267" t="s">
        <v>1542</v>
      </c>
      <c r="H544" s="268">
        <v>17</v>
      </c>
      <c r="I544" s="269"/>
      <c r="J544" s="270">
        <f>ROUND(I544*H544,2)</f>
        <v>0</v>
      </c>
      <c r="K544" s="266" t="s">
        <v>19</v>
      </c>
      <c r="L544" s="271"/>
      <c r="M544" s="272" t="s">
        <v>19</v>
      </c>
      <c r="N544" s="273" t="s">
        <v>44</v>
      </c>
      <c r="O544" s="83"/>
      <c r="P544" s="227">
        <f>O544*H544</f>
        <v>0</v>
      </c>
      <c r="Q544" s="227">
        <v>0</v>
      </c>
      <c r="R544" s="227">
        <f>Q544*H544</f>
        <v>0</v>
      </c>
      <c r="S544" s="227">
        <v>0</v>
      </c>
      <c r="T544" s="228">
        <f>S544*H544</f>
        <v>0</v>
      </c>
      <c r="AR544" s="223" t="s">
        <v>407</v>
      </c>
      <c r="AT544" s="223" t="s">
        <v>325</v>
      </c>
      <c r="AU544" s="223" t="s">
        <v>83</v>
      </c>
      <c r="AY544" s="17" t="s">
        <v>152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285</v>
      </c>
      <c r="BM544" s="223" t="s">
        <v>2344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290</v>
      </c>
      <c r="G545" s="243"/>
      <c r="H545" s="246">
        <v>17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81</v>
      </c>
      <c r="AY545" s="252" t="s">
        <v>152</v>
      </c>
    </row>
    <row r="546" s="11" customFormat="1" ht="25.92" customHeight="1">
      <c r="B546" s="195"/>
      <c r="C546" s="196"/>
      <c r="D546" s="197" t="s">
        <v>72</v>
      </c>
      <c r="E546" s="198" t="s">
        <v>1522</v>
      </c>
      <c r="F546" s="198" t="s">
        <v>1523</v>
      </c>
      <c r="G546" s="196"/>
      <c r="H546" s="196"/>
      <c r="I546" s="199"/>
      <c r="J546" s="200">
        <f>BK546</f>
        <v>0</v>
      </c>
      <c r="K546" s="196"/>
      <c r="L546" s="201"/>
      <c r="M546" s="202"/>
      <c r="N546" s="203"/>
      <c r="O546" s="203"/>
      <c r="P546" s="204">
        <f>P547+P568+P586+P598+P625+P640+P657+P664+P674+P696+P703+P716+P748+P759+P798+P805</f>
        <v>0</v>
      </c>
      <c r="Q546" s="203"/>
      <c r="R546" s="204">
        <f>R547+R568+R586+R598+R625+R640+R657+R664+R674+R696+R703+R716+R748+R759+R798+R805</f>
        <v>16.362331430000001</v>
      </c>
      <c r="S546" s="203"/>
      <c r="T546" s="205">
        <f>T547+T568+T586+T598+T625+T640+T657+T664+T674+T696+T703+T716+T748+T759+T798+T805</f>
        <v>17.593065000000003</v>
      </c>
      <c r="AR546" s="206" t="s">
        <v>83</v>
      </c>
      <c r="AT546" s="207" t="s">
        <v>72</v>
      </c>
      <c r="AU546" s="207" t="s">
        <v>73</v>
      </c>
      <c r="AY546" s="206" t="s">
        <v>152</v>
      </c>
      <c r="BK546" s="208">
        <f>BK547+BK568+BK586+BK598+BK625+BK640+BK657+BK664+BK674+BK696+BK703+BK716+BK748+BK759+BK798+BK805</f>
        <v>0</v>
      </c>
    </row>
    <row r="547" s="11" customFormat="1" ht="22.8" customHeight="1">
      <c r="B547" s="195"/>
      <c r="C547" s="196"/>
      <c r="D547" s="197" t="s">
        <v>72</v>
      </c>
      <c r="E547" s="209" t="s">
        <v>2345</v>
      </c>
      <c r="F547" s="209" t="s">
        <v>2346</v>
      </c>
      <c r="G547" s="196"/>
      <c r="H547" s="196"/>
      <c r="I547" s="199"/>
      <c r="J547" s="210">
        <f>BK547</f>
        <v>0</v>
      </c>
      <c r="K547" s="196"/>
      <c r="L547" s="201"/>
      <c r="M547" s="202"/>
      <c r="N547" s="203"/>
      <c r="O547" s="203"/>
      <c r="P547" s="204">
        <f>SUM(P548:P567)</f>
        <v>0</v>
      </c>
      <c r="Q547" s="203"/>
      <c r="R547" s="204">
        <f>SUM(R548:R567)</f>
        <v>1.54175</v>
      </c>
      <c r="S547" s="203"/>
      <c r="T547" s="205">
        <f>SUM(T548:T567)</f>
        <v>0</v>
      </c>
      <c r="AR547" s="206" t="s">
        <v>83</v>
      </c>
      <c r="AT547" s="207" t="s">
        <v>72</v>
      </c>
      <c r="AU547" s="207" t="s">
        <v>81</v>
      </c>
      <c r="AY547" s="206" t="s">
        <v>152</v>
      </c>
      <c r="BK547" s="208">
        <f>SUM(BK548:BK567)</f>
        <v>0</v>
      </c>
    </row>
    <row r="548" s="1" customFormat="1" ht="48" customHeight="1">
      <c r="B548" s="38"/>
      <c r="C548" s="264" t="s">
        <v>2347</v>
      </c>
      <c r="D548" s="264" t="s">
        <v>325</v>
      </c>
      <c r="E548" s="265" t="s">
        <v>2348</v>
      </c>
      <c r="F548" s="266" t="s">
        <v>2349</v>
      </c>
      <c r="G548" s="267" t="s">
        <v>223</v>
      </c>
      <c r="H548" s="268">
        <v>0.14799999999999999</v>
      </c>
      <c r="I548" s="269"/>
      <c r="J548" s="270">
        <f>ROUND(I548*H548,2)</f>
        <v>0</v>
      </c>
      <c r="K548" s="266" t="s">
        <v>1387</v>
      </c>
      <c r="L548" s="271"/>
      <c r="M548" s="272" t="s">
        <v>19</v>
      </c>
      <c r="N548" s="273" t="s">
        <v>44</v>
      </c>
      <c r="O548" s="83"/>
      <c r="P548" s="227">
        <f>O548*H548</f>
        <v>0</v>
      </c>
      <c r="Q548" s="227">
        <v>1</v>
      </c>
      <c r="R548" s="227">
        <f>Q548*H548</f>
        <v>0.14799999999999999</v>
      </c>
      <c r="S548" s="227">
        <v>0</v>
      </c>
      <c r="T548" s="228">
        <f>S548*H548</f>
        <v>0</v>
      </c>
      <c r="AR548" s="223" t="s">
        <v>407</v>
      </c>
      <c r="AT548" s="223" t="s">
        <v>325</v>
      </c>
      <c r="AU548" s="223" t="s">
        <v>83</v>
      </c>
      <c r="AY548" s="17" t="s">
        <v>152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285</v>
      </c>
      <c r="BM548" s="223" t="s">
        <v>2350</v>
      </c>
    </row>
    <row r="549" s="13" customFormat="1">
      <c r="B549" s="242"/>
      <c r="C549" s="243"/>
      <c r="D549" s="229" t="s">
        <v>182</v>
      </c>
      <c r="E549" s="244" t="s">
        <v>19</v>
      </c>
      <c r="F549" s="245" t="s">
        <v>2351</v>
      </c>
      <c r="G549" s="243"/>
      <c r="H549" s="246">
        <v>0.14799999999999999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182</v>
      </c>
      <c r="AU549" s="252" t="s">
        <v>83</v>
      </c>
      <c r="AV549" s="13" t="s">
        <v>83</v>
      </c>
      <c r="AW549" s="13" t="s">
        <v>35</v>
      </c>
      <c r="AX549" s="13" t="s">
        <v>81</v>
      </c>
      <c r="AY549" s="252" t="s">
        <v>152</v>
      </c>
    </row>
    <row r="550" s="1" customFormat="1" ht="36" customHeight="1">
      <c r="B550" s="38"/>
      <c r="C550" s="211" t="s">
        <v>2352</v>
      </c>
      <c r="D550" s="211" t="s">
        <v>155</v>
      </c>
      <c r="E550" s="212" t="s">
        <v>2353</v>
      </c>
      <c r="F550" s="213" t="s">
        <v>2354</v>
      </c>
      <c r="G550" s="214" t="s">
        <v>236</v>
      </c>
      <c r="H550" s="215">
        <v>107.5</v>
      </c>
      <c r="I550" s="216"/>
      <c r="J550" s="217">
        <f>ROUND(I550*H550,2)</f>
        <v>0</v>
      </c>
      <c r="K550" s="213" t="s">
        <v>178</v>
      </c>
      <c r="L550" s="43"/>
      <c r="M550" s="225" t="s">
        <v>19</v>
      </c>
      <c r="N550" s="226" t="s">
        <v>44</v>
      </c>
      <c r="O550" s="83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223" t="s">
        <v>285</v>
      </c>
      <c r="AT550" s="223" t="s">
        <v>155</v>
      </c>
      <c r="AU550" s="223" t="s">
        <v>83</v>
      </c>
      <c r="AY550" s="17" t="s">
        <v>152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285</v>
      </c>
      <c r="BM550" s="223" t="s">
        <v>2355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1887</v>
      </c>
      <c r="G551" s="243"/>
      <c r="H551" s="246">
        <v>107.5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83</v>
      </c>
      <c r="AV551" s="13" t="s">
        <v>83</v>
      </c>
      <c r="AW551" s="13" t="s">
        <v>35</v>
      </c>
      <c r="AX551" s="13" t="s">
        <v>73</v>
      </c>
      <c r="AY551" s="252" t="s">
        <v>152</v>
      </c>
    </row>
    <row r="552" s="14" customFormat="1">
      <c r="B552" s="253"/>
      <c r="C552" s="254"/>
      <c r="D552" s="229" t="s">
        <v>182</v>
      </c>
      <c r="E552" s="255" t="s">
        <v>19</v>
      </c>
      <c r="F552" s="256" t="s">
        <v>189</v>
      </c>
      <c r="G552" s="254"/>
      <c r="H552" s="257">
        <v>107.5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182</v>
      </c>
      <c r="AU552" s="263" t="s">
        <v>83</v>
      </c>
      <c r="AV552" s="14" t="s">
        <v>151</v>
      </c>
      <c r="AW552" s="14" t="s">
        <v>35</v>
      </c>
      <c r="AX552" s="14" t="s">
        <v>81</v>
      </c>
      <c r="AY552" s="263" t="s">
        <v>152</v>
      </c>
    </row>
    <row r="553" s="1" customFormat="1" ht="36" customHeight="1">
      <c r="B553" s="38"/>
      <c r="C553" s="211" t="s">
        <v>2356</v>
      </c>
      <c r="D553" s="211" t="s">
        <v>155</v>
      </c>
      <c r="E553" s="212" t="s">
        <v>2357</v>
      </c>
      <c r="F553" s="213" t="s">
        <v>2358</v>
      </c>
      <c r="G553" s="214" t="s">
        <v>236</v>
      </c>
      <c r="H553" s="215">
        <v>107.5</v>
      </c>
      <c r="I553" s="216"/>
      <c r="J553" s="217">
        <f>ROUND(I553*H553,2)</f>
        <v>0</v>
      </c>
      <c r="K553" s="213" t="s">
        <v>1387</v>
      </c>
      <c r="L553" s="43"/>
      <c r="M553" s="225" t="s">
        <v>19</v>
      </c>
      <c r="N553" s="226" t="s">
        <v>44</v>
      </c>
      <c r="O553" s="83"/>
      <c r="P553" s="227">
        <f>O553*H553</f>
        <v>0</v>
      </c>
      <c r="Q553" s="227">
        <v>0.0040000000000000001</v>
      </c>
      <c r="R553" s="227">
        <f>Q553*H553</f>
        <v>0.42999999999999999</v>
      </c>
      <c r="S553" s="227">
        <v>0</v>
      </c>
      <c r="T553" s="228">
        <f>S553*H553</f>
        <v>0</v>
      </c>
      <c r="AR553" s="223" t="s">
        <v>285</v>
      </c>
      <c r="AT553" s="223" t="s">
        <v>155</v>
      </c>
      <c r="AU553" s="223" t="s">
        <v>83</v>
      </c>
      <c r="AY553" s="17" t="s">
        <v>152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285</v>
      </c>
      <c r="BM553" s="223" t="s">
        <v>2359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1887</v>
      </c>
      <c r="G554" s="243"/>
      <c r="H554" s="246">
        <v>107.5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107.5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36" customHeight="1">
      <c r="B556" s="38"/>
      <c r="C556" s="211" t="s">
        <v>2360</v>
      </c>
      <c r="D556" s="211" t="s">
        <v>155</v>
      </c>
      <c r="E556" s="212" t="s">
        <v>2361</v>
      </c>
      <c r="F556" s="213" t="s">
        <v>2362</v>
      </c>
      <c r="G556" s="214" t="s">
        <v>236</v>
      </c>
      <c r="H556" s="215">
        <v>40</v>
      </c>
      <c r="I556" s="216"/>
      <c r="J556" s="217">
        <f>ROUND(I556*H556,2)</f>
        <v>0</v>
      </c>
      <c r="K556" s="213" t="s">
        <v>1387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0.0040000000000000001</v>
      </c>
      <c r="R556" s="227">
        <f>Q556*H556</f>
        <v>0.16</v>
      </c>
      <c r="S556" s="227">
        <v>0</v>
      </c>
      <c r="T556" s="228">
        <f>S556*H556</f>
        <v>0</v>
      </c>
      <c r="AR556" s="223" t="s">
        <v>285</v>
      </c>
      <c r="AT556" s="223" t="s">
        <v>155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285</v>
      </c>
      <c r="BM556" s="223" t="s">
        <v>2363</v>
      </c>
    </row>
    <row r="557" s="13" customFormat="1">
      <c r="B557" s="242"/>
      <c r="C557" s="243"/>
      <c r="D557" s="229" t="s">
        <v>182</v>
      </c>
      <c r="E557" s="244" t="s">
        <v>19</v>
      </c>
      <c r="F557" s="245" t="s">
        <v>1832</v>
      </c>
      <c r="G557" s="243"/>
      <c r="H557" s="246">
        <v>40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AT557" s="252" t="s">
        <v>182</v>
      </c>
      <c r="AU557" s="252" t="s">
        <v>83</v>
      </c>
      <c r="AV557" s="13" t="s">
        <v>83</v>
      </c>
      <c r="AW557" s="13" t="s">
        <v>35</v>
      </c>
      <c r="AX557" s="13" t="s">
        <v>73</v>
      </c>
      <c r="AY557" s="252" t="s">
        <v>152</v>
      </c>
    </row>
    <row r="558" s="14" customFormat="1">
      <c r="B558" s="253"/>
      <c r="C558" s="254"/>
      <c r="D558" s="229" t="s">
        <v>182</v>
      </c>
      <c r="E558" s="255" t="s">
        <v>19</v>
      </c>
      <c r="F558" s="256" t="s">
        <v>189</v>
      </c>
      <c r="G558" s="254"/>
      <c r="H558" s="257">
        <v>40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AT558" s="263" t="s">
        <v>182</v>
      </c>
      <c r="AU558" s="263" t="s">
        <v>83</v>
      </c>
      <c r="AV558" s="14" t="s">
        <v>151</v>
      </c>
      <c r="AW558" s="14" t="s">
        <v>35</v>
      </c>
      <c r="AX558" s="14" t="s">
        <v>81</v>
      </c>
      <c r="AY558" s="263" t="s">
        <v>152</v>
      </c>
    </row>
    <row r="559" s="1" customFormat="1" ht="48" customHeight="1">
      <c r="B559" s="38"/>
      <c r="C559" s="264" t="s">
        <v>2364</v>
      </c>
      <c r="D559" s="264" t="s">
        <v>325</v>
      </c>
      <c r="E559" s="265" t="s">
        <v>2365</v>
      </c>
      <c r="F559" s="266" t="s">
        <v>2366</v>
      </c>
      <c r="G559" s="267" t="s">
        <v>236</v>
      </c>
      <c r="H559" s="268">
        <v>147.5</v>
      </c>
      <c r="I559" s="269"/>
      <c r="J559" s="270">
        <f>ROUND(I559*H559,2)</f>
        <v>0</v>
      </c>
      <c r="K559" s="266" t="s">
        <v>1387</v>
      </c>
      <c r="L559" s="271"/>
      <c r="M559" s="272" t="s">
        <v>19</v>
      </c>
      <c r="N559" s="273" t="s">
        <v>44</v>
      </c>
      <c r="O559" s="83"/>
      <c r="P559" s="227">
        <f>O559*H559</f>
        <v>0</v>
      </c>
      <c r="Q559" s="227">
        <v>0.0044999999999999997</v>
      </c>
      <c r="R559" s="227">
        <f>Q559*H559</f>
        <v>0.66374999999999995</v>
      </c>
      <c r="S559" s="227">
        <v>0</v>
      </c>
      <c r="T559" s="228">
        <f>S559*H559</f>
        <v>0</v>
      </c>
      <c r="AR559" s="223" t="s">
        <v>407</v>
      </c>
      <c r="AT559" s="223" t="s">
        <v>325</v>
      </c>
      <c r="AU559" s="223" t="s">
        <v>83</v>
      </c>
      <c r="AY559" s="17" t="s">
        <v>152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285</v>
      </c>
      <c r="BM559" s="223" t="s">
        <v>2367</v>
      </c>
    </row>
    <row r="560" s="13" customFormat="1">
      <c r="B560" s="242"/>
      <c r="C560" s="243"/>
      <c r="D560" s="229" t="s">
        <v>182</v>
      </c>
      <c r="E560" s="244" t="s">
        <v>19</v>
      </c>
      <c r="F560" s="245" t="s">
        <v>1832</v>
      </c>
      <c r="G560" s="243"/>
      <c r="H560" s="246">
        <v>40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182</v>
      </c>
      <c r="AU560" s="252" t="s">
        <v>83</v>
      </c>
      <c r="AV560" s="13" t="s">
        <v>83</v>
      </c>
      <c r="AW560" s="13" t="s">
        <v>35</v>
      </c>
      <c r="AX560" s="13" t="s">
        <v>73</v>
      </c>
      <c r="AY560" s="252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1887</v>
      </c>
      <c r="G561" s="243"/>
      <c r="H561" s="246">
        <v>107.5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4" customFormat="1">
      <c r="B562" s="253"/>
      <c r="C562" s="254"/>
      <c r="D562" s="229" t="s">
        <v>182</v>
      </c>
      <c r="E562" s="255" t="s">
        <v>19</v>
      </c>
      <c r="F562" s="256" t="s">
        <v>189</v>
      </c>
      <c r="G562" s="254"/>
      <c r="H562" s="257">
        <v>147.5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182</v>
      </c>
      <c r="AU562" s="263" t="s">
        <v>83</v>
      </c>
      <c r="AV562" s="14" t="s">
        <v>151</v>
      </c>
      <c r="AW562" s="14" t="s">
        <v>35</v>
      </c>
      <c r="AX562" s="14" t="s">
        <v>81</v>
      </c>
      <c r="AY562" s="263" t="s">
        <v>152</v>
      </c>
    </row>
    <row r="563" s="1" customFormat="1" ht="24" customHeight="1">
      <c r="B563" s="38"/>
      <c r="C563" s="211" t="s">
        <v>2368</v>
      </c>
      <c r="D563" s="211" t="s">
        <v>155</v>
      </c>
      <c r="E563" s="212" t="s">
        <v>2369</v>
      </c>
      <c r="F563" s="213" t="s">
        <v>2370</v>
      </c>
      <c r="G563" s="214" t="s">
        <v>236</v>
      </c>
      <c r="H563" s="215">
        <v>40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0.0035000000000000001</v>
      </c>
      <c r="R563" s="227">
        <f>Q563*H563</f>
        <v>0.14000000000000001</v>
      </c>
      <c r="S563" s="227">
        <v>0</v>
      </c>
      <c r="T563" s="228">
        <f>S563*H563</f>
        <v>0</v>
      </c>
      <c r="AR563" s="223" t="s">
        <v>285</v>
      </c>
      <c r="AT563" s="223" t="s">
        <v>155</v>
      </c>
      <c r="AU563" s="223" t="s">
        <v>83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285</v>
      </c>
      <c r="BM563" s="223" t="s">
        <v>2371</v>
      </c>
    </row>
    <row r="564" s="13" customFormat="1">
      <c r="B564" s="242"/>
      <c r="C564" s="243"/>
      <c r="D564" s="229" t="s">
        <v>182</v>
      </c>
      <c r="E564" s="244" t="s">
        <v>19</v>
      </c>
      <c r="F564" s="245" t="s">
        <v>1832</v>
      </c>
      <c r="G564" s="243"/>
      <c r="H564" s="246">
        <v>40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182</v>
      </c>
      <c r="AU564" s="252" t="s">
        <v>83</v>
      </c>
      <c r="AV564" s="13" t="s">
        <v>83</v>
      </c>
      <c r="AW564" s="13" t="s">
        <v>35</v>
      </c>
      <c r="AX564" s="13" t="s">
        <v>73</v>
      </c>
      <c r="AY564" s="252" t="s">
        <v>152</v>
      </c>
    </row>
    <row r="565" s="14" customFormat="1">
      <c r="B565" s="253"/>
      <c r="C565" s="254"/>
      <c r="D565" s="229" t="s">
        <v>182</v>
      </c>
      <c r="E565" s="255" t="s">
        <v>19</v>
      </c>
      <c r="F565" s="256" t="s">
        <v>189</v>
      </c>
      <c r="G565" s="254"/>
      <c r="H565" s="257">
        <v>40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182</v>
      </c>
      <c r="AU565" s="263" t="s">
        <v>83</v>
      </c>
      <c r="AV565" s="14" t="s">
        <v>151</v>
      </c>
      <c r="AW565" s="14" t="s">
        <v>35</v>
      </c>
      <c r="AX565" s="14" t="s">
        <v>81</v>
      </c>
      <c r="AY565" s="263" t="s">
        <v>152</v>
      </c>
    </row>
    <row r="566" s="1" customFormat="1" ht="48" customHeight="1">
      <c r="B566" s="38"/>
      <c r="C566" s="211" t="s">
        <v>2372</v>
      </c>
      <c r="D566" s="211" t="s">
        <v>155</v>
      </c>
      <c r="E566" s="212" t="s">
        <v>2373</v>
      </c>
      <c r="F566" s="213" t="s">
        <v>2374</v>
      </c>
      <c r="G566" s="214" t="s">
        <v>223</v>
      </c>
      <c r="H566" s="215">
        <v>3</v>
      </c>
      <c r="I566" s="216"/>
      <c r="J566" s="217">
        <f>ROUND(I566*H566,2)</f>
        <v>0</v>
      </c>
      <c r="K566" s="213" t="s">
        <v>178</v>
      </c>
      <c r="L566" s="43"/>
      <c r="M566" s="225" t="s">
        <v>19</v>
      </c>
      <c r="N566" s="226" t="s">
        <v>44</v>
      </c>
      <c r="O566" s="83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AR566" s="223" t="s">
        <v>285</v>
      </c>
      <c r="AT566" s="223" t="s">
        <v>155</v>
      </c>
      <c r="AU566" s="223" t="s">
        <v>83</v>
      </c>
      <c r="AY566" s="17" t="s">
        <v>152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285</v>
      </c>
      <c r="BM566" s="223" t="s">
        <v>2375</v>
      </c>
    </row>
    <row r="567" s="13" customFormat="1">
      <c r="B567" s="242"/>
      <c r="C567" s="243"/>
      <c r="D567" s="229" t="s">
        <v>182</v>
      </c>
      <c r="E567" s="244" t="s">
        <v>19</v>
      </c>
      <c r="F567" s="245" t="s">
        <v>196</v>
      </c>
      <c r="G567" s="243"/>
      <c r="H567" s="246">
        <v>3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AT567" s="252" t="s">
        <v>182</v>
      </c>
      <c r="AU567" s="252" t="s">
        <v>83</v>
      </c>
      <c r="AV567" s="13" t="s">
        <v>83</v>
      </c>
      <c r="AW567" s="13" t="s">
        <v>35</v>
      </c>
      <c r="AX567" s="13" t="s">
        <v>81</v>
      </c>
      <c r="AY567" s="252" t="s">
        <v>152</v>
      </c>
    </row>
    <row r="568" s="11" customFormat="1" ht="22.8" customHeight="1">
      <c r="B568" s="195"/>
      <c r="C568" s="196"/>
      <c r="D568" s="197" t="s">
        <v>72</v>
      </c>
      <c r="E568" s="209" t="s">
        <v>2376</v>
      </c>
      <c r="F568" s="209" t="s">
        <v>2377</v>
      </c>
      <c r="G568" s="196"/>
      <c r="H568" s="196"/>
      <c r="I568" s="199"/>
      <c r="J568" s="210">
        <f>BK568</f>
        <v>0</v>
      </c>
      <c r="K568" s="196"/>
      <c r="L568" s="201"/>
      <c r="M568" s="202"/>
      <c r="N568" s="203"/>
      <c r="O568" s="203"/>
      <c r="P568" s="204">
        <f>SUM(P569:P585)</f>
        <v>0</v>
      </c>
      <c r="Q568" s="203"/>
      <c r="R568" s="204">
        <f>SUM(R569:R585)</f>
        <v>0.51976</v>
      </c>
      <c r="S568" s="203"/>
      <c r="T568" s="205">
        <f>SUM(T569:T585)</f>
        <v>16.632000000000001</v>
      </c>
      <c r="AR568" s="206" t="s">
        <v>83</v>
      </c>
      <c r="AT568" s="207" t="s">
        <v>72</v>
      </c>
      <c r="AU568" s="207" t="s">
        <v>81</v>
      </c>
      <c r="AY568" s="206" t="s">
        <v>152</v>
      </c>
      <c r="BK568" s="208">
        <f>SUM(BK569:BK585)</f>
        <v>0</v>
      </c>
    </row>
    <row r="569" s="1" customFormat="1" ht="16.5" customHeight="1">
      <c r="B569" s="38"/>
      <c r="C569" s="211" t="s">
        <v>2378</v>
      </c>
      <c r="D569" s="211" t="s">
        <v>155</v>
      </c>
      <c r="E569" s="212" t="s">
        <v>2379</v>
      </c>
      <c r="F569" s="213" t="s">
        <v>2380</v>
      </c>
      <c r="G569" s="214" t="s">
        <v>236</v>
      </c>
      <c r="H569" s="215">
        <v>0</v>
      </c>
      <c r="I569" s="216"/>
      <c r="J569" s="217">
        <f>ROUND(I569*H569,2)</f>
        <v>0</v>
      </c>
      <c r="K569" s="213" t="s">
        <v>19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3.0000000000000001E-05</v>
      </c>
      <c r="R569" s="227">
        <f>Q569*H569</f>
        <v>0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83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2381</v>
      </c>
    </row>
    <row r="570" s="12" customFormat="1">
      <c r="B570" s="232"/>
      <c r="C570" s="233"/>
      <c r="D570" s="229" t="s">
        <v>182</v>
      </c>
      <c r="E570" s="234" t="s">
        <v>19</v>
      </c>
      <c r="F570" s="235" t="s">
        <v>2382</v>
      </c>
      <c r="G570" s="233"/>
      <c r="H570" s="234" t="s">
        <v>19</v>
      </c>
      <c r="I570" s="236"/>
      <c r="J570" s="233"/>
      <c r="K570" s="233"/>
      <c r="L570" s="237"/>
      <c r="M570" s="238"/>
      <c r="N570" s="239"/>
      <c r="O570" s="239"/>
      <c r="P570" s="239"/>
      <c r="Q570" s="239"/>
      <c r="R570" s="239"/>
      <c r="S570" s="239"/>
      <c r="T570" s="240"/>
      <c r="AT570" s="241" t="s">
        <v>182</v>
      </c>
      <c r="AU570" s="241" t="s">
        <v>83</v>
      </c>
      <c r="AV570" s="12" t="s">
        <v>81</v>
      </c>
      <c r="AW570" s="12" t="s">
        <v>35</v>
      </c>
      <c r="AX570" s="12" t="s">
        <v>73</v>
      </c>
      <c r="AY570" s="241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2383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2384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83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2" customFormat="1">
      <c r="B573" s="232"/>
      <c r="C573" s="233"/>
      <c r="D573" s="229" t="s">
        <v>182</v>
      </c>
      <c r="E573" s="234" t="s">
        <v>19</v>
      </c>
      <c r="F573" s="235" t="s">
        <v>2385</v>
      </c>
      <c r="G573" s="233"/>
      <c r="H573" s="234" t="s">
        <v>19</v>
      </c>
      <c r="I573" s="236"/>
      <c r="J573" s="233"/>
      <c r="K573" s="233"/>
      <c r="L573" s="237"/>
      <c r="M573" s="238"/>
      <c r="N573" s="239"/>
      <c r="O573" s="239"/>
      <c r="P573" s="239"/>
      <c r="Q573" s="239"/>
      <c r="R573" s="239"/>
      <c r="S573" s="239"/>
      <c r="T573" s="240"/>
      <c r="AT573" s="241" t="s">
        <v>182</v>
      </c>
      <c r="AU573" s="241" t="s">
        <v>83</v>
      </c>
      <c r="AV573" s="12" t="s">
        <v>81</v>
      </c>
      <c r="AW573" s="12" t="s">
        <v>35</v>
      </c>
      <c r="AX573" s="12" t="s">
        <v>73</v>
      </c>
      <c r="AY573" s="241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73</v>
      </c>
      <c r="G574" s="243"/>
      <c r="H574" s="246">
        <v>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83</v>
      </c>
      <c r="AV574" s="13" t="s">
        <v>83</v>
      </c>
      <c r="AW574" s="13" t="s">
        <v>35</v>
      </c>
      <c r="AX574" s="13" t="s">
        <v>81</v>
      </c>
      <c r="AY574" s="252" t="s">
        <v>152</v>
      </c>
    </row>
    <row r="575" s="1" customFormat="1" ht="24" customHeight="1">
      <c r="B575" s="38"/>
      <c r="C575" s="211" t="s">
        <v>2386</v>
      </c>
      <c r="D575" s="211" t="s">
        <v>155</v>
      </c>
      <c r="E575" s="212" t="s">
        <v>2387</v>
      </c>
      <c r="F575" s="213" t="s">
        <v>2388</v>
      </c>
      <c r="G575" s="214" t="s">
        <v>236</v>
      </c>
      <c r="H575" s="215">
        <v>198</v>
      </c>
      <c r="I575" s="216"/>
      <c r="J575" s="217">
        <f>ROUND(I575*H575,2)</f>
        <v>0</v>
      </c>
      <c r="K575" s="213" t="s">
        <v>1382</v>
      </c>
      <c r="L575" s="43"/>
      <c r="M575" s="225" t="s">
        <v>19</v>
      </c>
      <c r="N575" s="226" t="s">
        <v>44</v>
      </c>
      <c r="O575" s="83"/>
      <c r="P575" s="227">
        <f>O575*H575</f>
        <v>0</v>
      </c>
      <c r="Q575" s="227">
        <v>0.00072000000000000005</v>
      </c>
      <c r="R575" s="227">
        <f>Q575*H575</f>
        <v>0.14256000000000002</v>
      </c>
      <c r="S575" s="227">
        <v>0</v>
      </c>
      <c r="T575" s="228">
        <f>S575*H575</f>
        <v>0</v>
      </c>
      <c r="AR575" s="223" t="s">
        <v>285</v>
      </c>
      <c r="AT575" s="223" t="s">
        <v>155</v>
      </c>
      <c r="AU575" s="223" t="s">
        <v>83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285</v>
      </c>
      <c r="BM575" s="223" t="s">
        <v>2389</v>
      </c>
    </row>
    <row r="576" s="13" customFormat="1">
      <c r="B576" s="242"/>
      <c r="C576" s="243"/>
      <c r="D576" s="229" t="s">
        <v>182</v>
      </c>
      <c r="E576" s="244" t="s">
        <v>19</v>
      </c>
      <c r="F576" s="245" t="s">
        <v>2390</v>
      </c>
      <c r="G576" s="243"/>
      <c r="H576" s="246">
        <v>198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182</v>
      </c>
      <c r="AU576" s="252" t="s">
        <v>83</v>
      </c>
      <c r="AV576" s="13" t="s">
        <v>83</v>
      </c>
      <c r="AW576" s="13" t="s">
        <v>35</v>
      </c>
      <c r="AX576" s="13" t="s">
        <v>81</v>
      </c>
      <c r="AY576" s="252" t="s">
        <v>152</v>
      </c>
    </row>
    <row r="577" s="1" customFormat="1" ht="24" customHeight="1">
      <c r="B577" s="38"/>
      <c r="C577" s="211" t="s">
        <v>2391</v>
      </c>
      <c r="D577" s="211" t="s">
        <v>155</v>
      </c>
      <c r="E577" s="212" t="s">
        <v>2392</v>
      </c>
      <c r="F577" s="213" t="s">
        <v>2393</v>
      </c>
      <c r="G577" s="214" t="s">
        <v>236</v>
      </c>
      <c r="H577" s="215">
        <v>198</v>
      </c>
      <c r="I577" s="216"/>
      <c r="J577" s="217">
        <f>ROUND(I577*H577,2)</f>
        <v>0</v>
      </c>
      <c r="K577" s="213" t="s">
        <v>1382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223" t="s">
        <v>285</v>
      </c>
      <c r="AT577" s="223" t="s">
        <v>155</v>
      </c>
      <c r="AU577" s="223" t="s">
        <v>83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285</v>
      </c>
      <c r="BM577" s="223" t="s">
        <v>2394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2390</v>
      </c>
      <c r="G578" s="243"/>
      <c r="H578" s="246">
        <v>198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24" customHeight="1">
      <c r="B579" s="38"/>
      <c r="C579" s="264" t="s">
        <v>2395</v>
      </c>
      <c r="D579" s="264" t="s">
        <v>325</v>
      </c>
      <c r="E579" s="265" t="s">
        <v>2396</v>
      </c>
      <c r="F579" s="266" t="s">
        <v>2397</v>
      </c>
      <c r="G579" s="267" t="s">
        <v>236</v>
      </c>
      <c r="H579" s="268">
        <v>198</v>
      </c>
      <c r="I579" s="269"/>
      <c r="J579" s="270">
        <f>ROUND(I579*H579,2)</f>
        <v>0</v>
      </c>
      <c r="K579" s="266" t="s">
        <v>1382</v>
      </c>
      <c r="L579" s="271"/>
      <c r="M579" s="272" t="s">
        <v>19</v>
      </c>
      <c r="N579" s="273" t="s">
        <v>44</v>
      </c>
      <c r="O579" s="83"/>
      <c r="P579" s="227">
        <f>O579*H579</f>
        <v>0</v>
      </c>
      <c r="Q579" s="227">
        <v>0.0019</v>
      </c>
      <c r="R579" s="227">
        <f>Q579*H579</f>
        <v>0.37619999999999998</v>
      </c>
      <c r="S579" s="227">
        <v>0</v>
      </c>
      <c r="T579" s="228">
        <f>S579*H579</f>
        <v>0</v>
      </c>
      <c r="AR579" s="223" t="s">
        <v>407</v>
      </c>
      <c r="AT579" s="223" t="s">
        <v>325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285</v>
      </c>
      <c r="BM579" s="223" t="s">
        <v>2398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2390</v>
      </c>
      <c r="G580" s="243"/>
      <c r="H580" s="246">
        <v>198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83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16.5" customHeight="1">
      <c r="B581" s="38"/>
      <c r="C581" s="264" t="s">
        <v>2399</v>
      </c>
      <c r="D581" s="264" t="s">
        <v>325</v>
      </c>
      <c r="E581" s="265" t="s">
        <v>2400</v>
      </c>
      <c r="F581" s="266" t="s">
        <v>2401</v>
      </c>
      <c r="G581" s="267" t="s">
        <v>267</v>
      </c>
      <c r="H581" s="268">
        <v>1</v>
      </c>
      <c r="I581" s="269"/>
      <c r="J581" s="270">
        <f>ROUND(I581*H581,2)</f>
        <v>0</v>
      </c>
      <c r="K581" s="266" t="s">
        <v>1382</v>
      </c>
      <c r="L581" s="271"/>
      <c r="M581" s="272" t="s">
        <v>19</v>
      </c>
      <c r="N581" s="273" t="s">
        <v>44</v>
      </c>
      <c r="O581" s="83"/>
      <c r="P581" s="227">
        <f>O581*H581</f>
        <v>0</v>
      </c>
      <c r="Q581" s="227">
        <v>0.001</v>
      </c>
      <c r="R581" s="227">
        <f>Q581*H581</f>
        <v>0.001</v>
      </c>
      <c r="S581" s="227">
        <v>0</v>
      </c>
      <c r="T581" s="228">
        <f>S581*H581</f>
        <v>0</v>
      </c>
      <c r="AR581" s="223" t="s">
        <v>407</v>
      </c>
      <c r="AT581" s="223" t="s">
        <v>325</v>
      </c>
      <c r="AU581" s="223" t="s">
        <v>83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285</v>
      </c>
      <c r="BM581" s="223" t="s">
        <v>2402</v>
      </c>
    </row>
    <row r="582" s="1" customFormat="1" ht="24" customHeight="1">
      <c r="B582" s="38"/>
      <c r="C582" s="211" t="s">
        <v>2403</v>
      </c>
      <c r="D582" s="211" t="s">
        <v>155</v>
      </c>
      <c r="E582" s="212" t="s">
        <v>2404</v>
      </c>
      <c r="F582" s="213" t="s">
        <v>2405</v>
      </c>
      <c r="G582" s="214" t="s">
        <v>236</v>
      </c>
      <c r="H582" s="215">
        <v>198</v>
      </c>
      <c r="I582" s="216"/>
      <c r="J582" s="217">
        <f>ROUND(I582*H582,2)</f>
        <v>0</v>
      </c>
      <c r="K582" s="213" t="s">
        <v>1382</v>
      </c>
      <c r="L582" s="43"/>
      <c r="M582" s="225" t="s">
        <v>19</v>
      </c>
      <c r="N582" s="226" t="s">
        <v>44</v>
      </c>
      <c r="O582" s="83"/>
      <c r="P582" s="227">
        <f>O582*H582</f>
        <v>0</v>
      </c>
      <c r="Q582" s="227">
        <v>0</v>
      </c>
      <c r="R582" s="227">
        <f>Q582*H582</f>
        <v>0</v>
      </c>
      <c r="S582" s="227">
        <v>0.084000000000000005</v>
      </c>
      <c r="T582" s="228">
        <f>S582*H582</f>
        <v>16.632000000000001</v>
      </c>
      <c r="AR582" s="223" t="s">
        <v>151</v>
      </c>
      <c r="AT582" s="223" t="s">
        <v>155</v>
      </c>
      <c r="AU582" s="223" t="s">
        <v>83</v>
      </c>
      <c r="AY582" s="17" t="s">
        <v>152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151</v>
      </c>
      <c r="BM582" s="223" t="s">
        <v>2406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2390</v>
      </c>
      <c r="G583" s="243"/>
      <c r="H583" s="246">
        <v>198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" customFormat="1" ht="24" customHeight="1">
      <c r="B584" s="38"/>
      <c r="C584" s="211" t="s">
        <v>2407</v>
      </c>
      <c r="D584" s="211" t="s">
        <v>155</v>
      </c>
      <c r="E584" s="212" t="s">
        <v>155</v>
      </c>
      <c r="F584" s="213" t="s">
        <v>2408</v>
      </c>
      <c r="G584" s="214" t="s">
        <v>236</v>
      </c>
      <c r="H584" s="215">
        <v>198</v>
      </c>
      <c r="I584" s="216"/>
      <c r="J584" s="217">
        <f>ROUND(I584*H584,2)</f>
        <v>0</v>
      </c>
      <c r="K584" s="213" t="s">
        <v>19</v>
      </c>
      <c r="L584" s="43"/>
      <c r="M584" s="225" t="s">
        <v>19</v>
      </c>
      <c r="N584" s="226" t="s">
        <v>44</v>
      </c>
      <c r="O584" s="83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AR584" s="223" t="s">
        <v>151</v>
      </c>
      <c r="AT584" s="223" t="s">
        <v>155</v>
      </c>
      <c r="AU584" s="223" t="s">
        <v>83</v>
      </c>
      <c r="AY584" s="17" t="s">
        <v>152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151</v>
      </c>
      <c r="BM584" s="223" t="s">
        <v>2409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2390</v>
      </c>
      <c r="G585" s="243"/>
      <c r="H585" s="246">
        <v>198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1" customFormat="1" ht="22.8" customHeight="1">
      <c r="B586" s="195"/>
      <c r="C586" s="196"/>
      <c r="D586" s="197" t="s">
        <v>72</v>
      </c>
      <c r="E586" s="209" t="s">
        <v>2410</v>
      </c>
      <c r="F586" s="209" t="s">
        <v>2411</v>
      </c>
      <c r="G586" s="196"/>
      <c r="H586" s="196"/>
      <c r="I586" s="199"/>
      <c r="J586" s="210">
        <f>BK586</f>
        <v>0</v>
      </c>
      <c r="K586" s="196"/>
      <c r="L586" s="201"/>
      <c r="M586" s="202"/>
      <c r="N586" s="203"/>
      <c r="O586" s="203"/>
      <c r="P586" s="204">
        <f>SUM(P587:P597)</f>
        <v>0</v>
      </c>
      <c r="Q586" s="203"/>
      <c r="R586" s="204">
        <f>SUM(R587:R597)</f>
        <v>4.8173399999999997</v>
      </c>
      <c r="S586" s="203"/>
      <c r="T586" s="205">
        <f>SUM(T587:T597)</f>
        <v>0</v>
      </c>
      <c r="AR586" s="206" t="s">
        <v>83</v>
      </c>
      <c r="AT586" s="207" t="s">
        <v>72</v>
      </c>
      <c r="AU586" s="207" t="s">
        <v>81</v>
      </c>
      <c r="AY586" s="206" t="s">
        <v>152</v>
      </c>
      <c r="BK586" s="208">
        <f>SUM(BK587:BK597)</f>
        <v>0</v>
      </c>
    </row>
    <row r="587" s="1" customFormat="1" ht="36" customHeight="1">
      <c r="B587" s="38"/>
      <c r="C587" s="211" t="s">
        <v>2412</v>
      </c>
      <c r="D587" s="211" t="s">
        <v>155</v>
      </c>
      <c r="E587" s="212" t="s">
        <v>2413</v>
      </c>
      <c r="F587" s="213" t="s">
        <v>2414</v>
      </c>
      <c r="G587" s="214" t="s">
        <v>236</v>
      </c>
      <c r="H587" s="215">
        <v>198</v>
      </c>
      <c r="I587" s="216"/>
      <c r="J587" s="217">
        <f>ROUND(I587*H587,2)</f>
        <v>0</v>
      </c>
      <c r="K587" s="213" t="s">
        <v>1387</v>
      </c>
      <c r="L587" s="43"/>
      <c r="M587" s="225" t="s">
        <v>19</v>
      </c>
      <c r="N587" s="226" t="s">
        <v>44</v>
      </c>
      <c r="O587" s="83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223" t="s">
        <v>285</v>
      </c>
      <c r="AT587" s="223" t="s">
        <v>155</v>
      </c>
      <c r="AU587" s="223" t="s">
        <v>83</v>
      </c>
      <c r="AY587" s="17" t="s">
        <v>152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81</v>
      </c>
      <c r="BK587" s="224">
        <f>ROUND(I587*H587,2)</f>
        <v>0</v>
      </c>
      <c r="BL587" s="17" t="s">
        <v>285</v>
      </c>
      <c r="BM587" s="223" t="s">
        <v>2415</v>
      </c>
    </row>
    <row r="588" s="13" customFormat="1">
      <c r="B588" s="242"/>
      <c r="C588" s="243"/>
      <c r="D588" s="229" t="s">
        <v>182</v>
      </c>
      <c r="E588" s="244" t="s">
        <v>19</v>
      </c>
      <c r="F588" s="245" t="s">
        <v>2390</v>
      </c>
      <c r="G588" s="243"/>
      <c r="H588" s="246">
        <v>198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AT588" s="252" t="s">
        <v>182</v>
      </c>
      <c r="AU588" s="252" t="s">
        <v>83</v>
      </c>
      <c r="AV588" s="13" t="s">
        <v>83</v>
      </c>
      <c r="AW588" s="13" t="s">
        <v>35</v>
      </c>
      <c r="AX588" s="13" t="s">
        <v>81</v>
      </c>
      <c r="AY588" s="252" t="s">
        <v>152</v>
      </c>
    </row>
    <row r="589" s="1" customFormat="1" ht="24" customHeight="1">
      <c r="B589" s="38"/>
      <c r="C589" s="264" t="s">
        <v>2416</v>
      </c>
      <c r="D589" s="264" t="s">
        <v>325</v>
      </c>
      <c r="E589" s="265" t="s">
        <v>2417</v>
      </c>
      <c r="F589" s="266" t="s">
        <v>2418</v>
      </c>
      <c r="G589" s="267" t="s">
        <v>236</v>
      </c>
      <c r="H589" s="268">
        <v>198</v>
      </c>
      <c r="I589" s="269"/>
      <c r="J589" s="270">
        <f>ROUND(I589*H589,2)</f>
        <v>0</v>
      </c>
      <c r="K589" s="266" t="s">
        <v>1382</v>
      </c>
      <c r="L589" s="271"/>
      <c r="M589" s="272" t="s">
        <v>19</v>
      </c>
      <c r="N589" s="273" t="s">
        <v>44</v>
      </c>
      <c r="O589" s="83"/>
      <c r="P589" s="227">
        <f>O589*H589</f>
        <v>0</v>
      </c>
      <c r="Q589" s="227">
        <v>0.024070000000000001</v>
      </c>
      <c r="R589" s="227">
        <f>Q589*H589</f>
        <v>4.76586</v>
      </c>
      <c r="S589" s="227">
        <v>0</v>
      </c>
      <c r="T589" s="228">
        <f>S589*H589</f>
        <v>0</v>
      </c>
      <c r="AR589" s="223" t="s">
        <v>407</v>
      </c>
      <c r="AT589" s="223" t="s">
        <v>325</v>
      </c>
      <c r="AU589" s="223" t="s">
        <v>83</v>
      </c>
      <c r="AY589" s="17" t="s">
        <v>152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81</v>
      </c>
      <c r="BK589" s="224">
        <f>ROUND(I589*H589,2)</f>
        <v>0</v>
      </c>
      <c r="BL589" s="17" t="s">
        <v>285</v>
      </c>
      <c r="BM589" s="223" t="s">
        <v>2419</v>
      </c>
    </row>
    <row r="590" s="1" customFormat="1" ht="16.5" customHeight="1">
      <c r="B590" s="38"/>
      <c r="C590" s="264" t="s">
        <v>2420</v>
      </c>
      <c r="D590" s="264" t="s">
        <v>325</v>
      </c>
      <c r="E590" s="265" t="s">
        <v>2421</v>
      </c>
      <c r="F590" s="266" t="s">
        <v>2422</v>
      </c>
      <c r="G590" s="267" t="s">
        <v>236</v>
      </c>
      <c r="H590" s="268">
        <v>198</v>
      </c>
      <c r="I590" s="269"/>
      <c r="J590" s="270">
        <f>ROUND(I590*H590,2)</f>
        <v>0</v>
      </c>
      <c r="K590" s="266" t="s">
        <v>1382</v>
      </c>
      <c r="L590" s="271"/>
      <c r="M590" s="272" t="s">
        <v>19</v>
      </c>
      <c r="N590" s="273" t="s">
        <v>44</v>
      </c>
      <c r="O590" s="83"/>
      <c r="P590" s="227">
        <f>O590*H590</f>
        <v>0</v>
      </c>
      <c r="Q590" s="227">
        <v>6.0000000000000002E-05</v>
      </c>
      <c r="R590" s="227">
        <f>Q590*H590</f>
        <v>0.01188</v>
      </c>
      <c r="S590" s="227">
        <v>0</v>
      </c>
      <c r="T590" s="228">
        <f>S590*H590</f>
        <v>0</v>
      </c>
      <c r="AR590" s="223" t="s">
        <v>407</v>
      </c>
      <c r="AT590" s="223" t="s">
        <v>325</v>
      </c>
      <c r="AU590" s="223" t="s">
        <v>83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285</v>
      </c>
      <c r="BM590" s="223" t="s">
        <v>2423</v>
      </c>
    </row>
    <row r="591" s="1" customFormat="1" ht="36" customHeight="1">
      <c r="B591" s="38"/>
      <c r="C591" s="211" t="s">
        <v>2424</v>
      </c>
      <c r="D591" s="211" t="s">
        <v>155</v>
      </c>
      <c r="E591" s="212" t="s">
        <v>2425</v>
      </c>
      <c r="F591" s="213" t="s">
        <v>2426</v>
      </c>
      <c r="G591" s="214" t="s">
        <v>236</v>
      </c>
      <c r="H591" s="215">
        <v>107.5</v>
      </c>
      <c r="I591" s="216"/>
      <c r="J591" s="217">
        <f>ROUND(I591*H591,2)</f>
        <v>0</v>
      </c>
      <c r="K591" s="213" t="s">
        <v>178</v>
      </c>
      <c r="L591" s="43"/>
      <c r="M591" s="225" t="s">
        <v>19</v>
      </c>
      <c r="N591" s="226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285</v>
      </c>
      <c r="AT591" s="223" t="s">
        <v>155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285</v>
      </c>
      <c r="BM591" s="223" t="s">
        <v>2427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1887</v>
      </c>
      <c r="G592" s="243"/>
      <c r="H592" s="246">
        <v>107.5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83</v>
      </c>
      <c r="AV592" s="13" t="s">
        <v>83</v>
      </c>
      <c r="AW592" s="13" t="s">
        <v>35</v>
      </c>
      <c r="AX592" s="13" t="s">
        <v>73</v>
      </c>
      <c r="AY592" s="252" t="s">
        <v>152</v>
      </c>
    </row>
    <row r="593" s="14" customFormat="1">
      <c r="B593" s="253"/>
      <c r="C593" s="254"/>
      <c r="D593" s="229" t="s">
        <v>182</v>
      </c>
      <c r="E593" s="255" t="s">
        <v>19</v>
      </c>
      <c r="F593" s="256" t="s">
        <v>189</v>
      </c>
      <c r="G593" s="254"/>
      <c r="H593" s="257">
        <v>107.5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AT593" s="263" t="s">
        <v>182</v>
      </c>
      <c r="AU593" s="263" t="s">
        <v>83</v>
      </c>
      <c r="AV593" s="14" t="s">
        <v>151</v>
      </c>
      <c r="AW593" s="14" t="s">
        <v>35</v>
      </c>
      <c r="AX593" s="14" t="s">
        <v>81</v>
      </c>
      <c r="AY593" s="263" t="s">
        <v>152</v>
      </c>
    </row>
    <row r="594" s="1" customFormat="1" ht="24" customHeight="1">
      <c r="B594" s="38"/>
      <c r="C594" s="264" t="s">
        <v>2428</v>
      </c>
      <c r="D594" s="264" t="s">
        <v>325</v>
      </c>
      <c r="E594" s="265" t="s">
        <v>2429</v>
      </c>
      <c r="F594" s="266" t="s">
        <v>2430</v>
      </c>
      <c r="G594" s="267" t="s">
        <v>236</v>
      </c>
      <c r="H594" s="268">
        <v>198</v>
      </c>
      <c r="I594" s="269"/>
      <c r="J594" s="270">
        <f>ROUND(I594*H594,2)</f>
        <v>0</v>
      </c>
      <c r="K594" s="266" t="s">
        <v>178</v>
      </c>
      <c r="L594" s="271"/>
      <c r="M594" s="272" t="s">
        <v>19</v>
      </c>
      <c r="N594" s="273" t="s">
        <v>44</v>
      </c>
      <c r="O594" s="83"/>
      <c r="P594" s="227">
        <f>O594*H594</f>
        <v>0</v>
      </c>
      <c r="Q594" s="227">
        <v>0.00020000000000000001</v>
      </c>
      <c r="R594" s="227">
        <f>Q594*H594</f>
        <v>0.039600000000000003</v>
      </c>
      <c r="S594" s="227">
        <v>0</v>
      </c>
      <c r="T594" s="228">
        <f>S594*H594</f>
        <v>0</v>
      </c>
      <c r="AR594" s="223" t="s">
        <v>407</v>
      </c>
      <c r="AT594" s="223" t="s">
        <v>325</v>
      </c>
      <c r="AU594" s="223" t="s">
        <v>83</v>
      </c>
      <c r="AY594" s="17" t="s">
        <v>152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285</v>
      </c>
      <c r="BM594" s="223" t="s">
        <v>2431</v>
      </c>
    </row>
    <row r="595" s="13" customFormat="1">
      <c r="B595" s="242"/>
      <c r="C595" s="243"/>
      <c r="D595" s="229" t="s">
        <v>182</v>
      </c>
      <c r="E595" s="244" t="s">
        <v>19</v>
      </c>
      <c r="F595" s="245" t="s">
        <v>2390</v>
      </c>
      <c r="G595" s="243"/>
      <c r="H595" s="246">
        <v>198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182</v>
      </c>
      <c r="AU595" s="252" t="s">
        <v>83</v>
      </c>
      <c r="AV595" s="13" t="s">
        <v>83</v>
      </c>
      <c r="AW595" s="13" t="s">
        <v>35</v>
      </c>
      <c r="AX595" s="13" t="s">
        <v>81</v>
      </c>
      <c r="AY595" s="252" t="s">
        <v>152</v>
      </c>
    </row>
    <row r="596" s="1" customFormat="1" ht="36" customHeight="1">
      <c r="B596" s="38"/>
      <c r="C596" s="211" t="s">
        <v>795</v>
      </c>
      <c r="D596" s="211" t="s">
        <v>155</v>
      </c>
      <c r="E596" s="212" t="s">
        <v>2432</v>
      </c>
      <c r="F596" s="213" t="s">
        <v>2433</v>
      </c>
      <c r="G596" s="214" t="s">
        <v>223</v>
      </c>
      <c r="H596" s="215">
        <v>2</v>
      </c>
      <c r="I596" s="216"/>
      <c r="J596" s="217">
        <f>ROUND(I596*H596,2)</f>
        <v>0</v>
      </c>
      <c r="K596" s="213" t="s">
        <v>178</v>
      </c>
      <c r="L596" s="43"/>
      <c r="M596" s="225" t="s">
        <v>19</v>
      </c>
      <c r="N596" s="226" t="s">
        <v>44</v>
      </c>
      <c r="O596" s="83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AR596" s="223" t="s">
        <v>285</v>
      </c>
      <c r="AT596" s="223" t="s">
        <v>155</v>
      </c>
      <c r="AU596" s="223" t="s">
        <v>83</v>
      </c>
      <c r="AY596" s="17" t="s">
        <v>152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285</v>
      </c>
      <c r="BM596" s="223" t="s">
        <v>2434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83</v>
      </c>
      <c r="G597" s="243"/>
      <c r="H597" s="246">
        <v>2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83</v>
      </c>
      <c r="AV597" s="13" t="s">
        <v>83</v>
      </c>
      <c r="AW597" s="13" t="s">
        <v>35</v>
      </c>
      <c r="AX597" s="13" t="s">
        <v>81</v>
      </c>
      <c r="AY597" s="252" t="s">
        <v>152</v>
      </c>
    </row>
    <row r="598" s="11" customFormat="1" ht="22.8" customHeight="1">
      <c r="B598" s="195"/>
      <c r="C598" s="196"/>
      <c r="D598" s="197" t="s">
        <v>72</v>
      </c>
      <c r="E598" s="209" t="s">
        <v>2435</v>
      </c>
      <c r="F598" s="209" t="s">
        <v>2436</v>
      </c>
      <c r="G598" s="196"/>
      <c r="H598" s="196"/>
      <c r="I598" s="199"/>
      <c r="J598" s="210">
        <f>BK598</f>
        <v>0</v>
      </c>
      <c r="K598" s="196"/>
      <c r="L598" s="201"/>
      <c r="M598" s="202"/>
      <c r="N598" s="203"/>
      <c r="O598" s="203"/>
      <c r="P598" s="204">
        <f>SUM(P599:P624)</f>
        <v>0</v>
      </c>
      <c r="Q598" s="203"/>
      <c r="R598" s="204">
        <f>SUM(R599:R624)</f>
        <v>0.30031999999999992</v>
      </c>
      <c r="S598" s="203"/>
      <c r="T598" s="205">
        <f>SUM(T599:T624)</f>
        <v>0</v>
      </c>
      <c r="AR598" s="206" t="s">
        <v>83</v>
      </c>
      <c r="AT598" s="207" t="s">
        <v>72</v>
      </c>
      <c r="AU598" s="207" t="s">
        <v>81</v>
      </c>
      <c r="AY598" s="206" t="s">
        <v>152</v>
      </c>
      <c r="BK598" s="208">
        <f>SUM(BK599:BK624)</f>
        <v>0</v>
      </c>
    </row>
    <row r="599" s="1" customFormat="1" ht="16.5" customHeight="1">
      <c r="B599" s="38"/>
      <c r="C599" s="264" t="s">
        <v>2437</v>
      </c>
      <c r="D599" s="264" t="s">
        <v>325</v>
      </c>
      <c r="E599" s="265" t="s">
        <v>2438</v>
      </c>
      <c r="F599" s="266" t="s">
        <v>2439</v>
      </c>
      <c r="G599" s="267" t="s">
        <v>267</v>
      </c>
      <c r="H599" s="268">
        <v>5</v>
      </c>
      <c r="I599" s="269"/>
      <c r="J599" s="270">
        <f>ROUND(I599*H599,2)</f>
        <v>0</v>
      </c>
      <c r="K599" s="266" t="s">
        <v>19</v>
      </c>
      <c r="L599" s="271"/>
      <c r="M599" s="272" t="s">
        <v>19</v>
      </c>
      <c r="N599" s="273" t="s">
        <v>44</v>
      </c>
      <c r="O599" s="83"/>
      <c r="P599" s="227">
        <f>O599*H599</f>
        <v>0</v>
      </c>
      <c r="Q599" s="227">
        <v>0.021999999999999999</v>
      </c>
      <c r="R599" s="227">
        <f>Q599*H599</f>
        <v>0.10999999999999999</v>
      </c>
      <c r="S599" s="227">
        <v>0</v>
      </c>
      <c r="T599" s="228">
        <f>S599*H599</f>
        <v>0</v>
      </c>
      <c r="AR599" s="223" t="s">
        <v>407</v>
      </c>
      <c r="AT599" s="223" t="s">
        <v>325</v>
      </c>
      <c r="AU599" s="223" t="s">
        <v>83</v>
      </c>
      <c r="AY599" s="17" t="s">
        <v>152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285</v>
      </c>
      <c r="BM599" s="223" t="s">
        <v>2440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215</v>
      </c>
      <c r="G600" s="243"/>
      <c r="H600" s="246">
        <v>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83</v>
      </c>
      <c r="AV600" s="13" t="s">
        <v>83</v>
      </c>
      <c r="AW600" s="13" t="s">
        <v>35</v>
      </c>
      <c r="AX600" s="13" t="s">
        <v>81</v>
      </c>
      <c r="AY600" s="252" t="s">
        <v>152</v>
      </c>
    </row>
    <row r="601" s="1" customFormat="1" ht="24" customHeight="1">
      <c r="B601" s="38"/>
      <c r="C601" s="264" t="s">
        <v>2441</v>
      </c>
      <c r="D601" s="264" t="s">
        <v>325</v>
      </c>
      <c r="E601" s="265" t="s">
        <v>2442</v>
      </c>
      <c r="F601" s="266" t="s">
        <v>2443</v>
      </c>
      <c r="G601" s="267" t="s">
        <v>267</v>
      </c>
      <c r="H601" s="268">
        <v>7</v>
      </c>
      <c r="I601" s="269"/>
      <c r="J601" s="270">
        <f>ROUND(I601*H601,2)</f>
        <v>0</v>
      </c>
      <c r="K601" s="266" t="s">
        <v>19</v>
      </c>
      <c r="L601" s="271"/>
      <c r="M601" s="272" t="s">
        <v>19</v>
      </c>
      <c r="N601" s="273" t="s">
        <v>44</v>
      </c>
      <c r="O601" s="83"/>
      <c r="P601" s="227">
        <f>O601*H601</f>
        <v>0</v>
      </c>
      <c r="Q601" s="227">
        <v>0.0035000000000000001</v>
      </c>
      <c r="R601" s="227">
        <f>Q601*H601</f>
        <v>0.024500000000000001</v>
      </c>
      <c r="S601" s="227">
        <v>0</v>
      </c>
      <c r="T601" s="228">
        <f>S601*H601</f>
        <v>0</v>
      </c>
      <c r="AR601" s="223" t="s">
        <v>407</v>
      </c>
      <c r="AT601" s="223" t="s">
        <v>325</v>
      </c>
      <c r="AU601" s="223" t="s">
        <v>83</v>
      </c>
      <c r="AY601" s="17" t="s">
        <v>152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285</v>
      </c>
      <c r="BM601" s="223" t="s">
        <v>2444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228</v>
      </c>
      <c r="G602" s="243"/>
      <c r="H602" s="246">
        <v>7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36" customHeight="1">
      <c r="B603" s="38"/>
      <c r="C603" s="264" t="s">
        <v>2445</v>
      </c>
      <c r="D603" s="264" t="s">
        <v>325</v>
      </c>
      <c r="E603" s="265" t="s">
        <v>2446</v>
      </c>
      <c r="F603" s="266" t="s">
        <v>2447</v>
      </c>
      <c r="G603" s="267" t="s">
        <v>267</v>
      </c>
      <c r="H603" s="268">
        <v>5</v>
      </c>
      <c r="I603" s="269"/>
      <c r="J603" s="270">
        <f>ROUND(I603*H603,2)</f>
        <v>0</v>
      </c>
      <c r="K603" s="266" t="s">
        <v>19</v>
      </c>
      <c r="L603" s="271"/>
      <c r="M603" s="272" t="s">
        <v>19</v>
      </c>
      <c r="N603" s="273" t="s">
        <v>44</v>
      </c>
      <c r="O603" s="83"/>
      <c r="P603" s="227">
        <f>O603*H603</f>
        <v>0</v>
      </c>
      <c r="Q603" s="227">
        <v>0.014999999999999999</v>
      </c>
      <c r="R603" s="227">
        <f>Q603*H603</f>
        <v>0.074999999999999997</v>
      </c>
      <c r="S603" s="227">
        <v>0</v>
      </c>
      <c r="T603" s="228">
        <f>S603*H603</f>
        <v>0</v>
      </c>
      <c r="AR603" s="223" t="s">
        <v>407</v>
      </c>
      <c r="AT603" s="223" t="s">
        <v>325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285</v>
      </c>
      <c r="BM603" s="223" t="s">
        <v>2448</v>
      </c>
    </row>
    <row r="604" s="13" customFormat="1">
      <c r="B604" s="242"/>
      <c r="C604" s="243"/>
      <c r="D604" s="229" t="s">
        <v>182</v>
      </c>
      <c r="E604" s="244" t="s">
        <v>19</v>
      </c>
      <c r="F604" s="245" t="s">
        <v>215</v>
      </c>
      <c r="G604" s="243"/>
      <c r="H604" s="246">
        <v>5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182</v>
      </c>
      <c r="AU604" s="252" t="s">
        <v>83</v>
      </c>
      <c r="AV604" s="13" t="s">
        <v>83</v>
      </c>
      <c r="AW604" s="13" t="s">
        <v>35</v>
      </c>
      <c r="AX604" s="13" t="s">
        <v>81</v>
      </c>
      <c r="AY604" s="252" t="s">
        <v>152</v>
      </c>
    </row>
    <row r="605" s="1" customFormat="1" ht="24" customHeight="1">
      <c r="B605" s="38"/>
      <c r="C605" s="264" t="s">
        <v>2449</v>
      </c>
      <c r="D605" s="264" t="s">
        <v>325</v>
      </c>
      <c r="E605" s="265" t="s">
        <v>2450</v>
      </c>
      <c r="F605" s="266" t="s">
        <v>2451</v>
      </c>
      <c r="G605" s="267" t="s">
        <v>267</v>
      </c>
      <c r="H605" s="268">
        <v>5</v>
      </c>
      <c r="I605" s="269"/>
      <c r="J605" s="270">
        <f>ROUND(I605*H605,2)</f>
        <v>0</v>
      </c>
      <c r="K605" s="266" t="s">
        <v>19</v>
      </c>
      <c r="L605" s="271"/>
      <c r="M605" s="272" t="s">
        <v>19</v>
      </c>
      <c r="N605" s="273" t="s">
        <v>44</v>
      </c>
      <c r="O605" s="83"/>
      <c r="P605" s="227">
        <f>O605*H605</f>
        <v>0</v>
      </c>
      <c r="Q605" s="227">
        <v>0.0060000000000000001</v>
      </c>
      <c r="R605" s="227">
        <f>Q605*H605</f>
        <v>0.029999999999999999</v>
      </c>
      <c r="S605" s="227">
        <v>0</v>
      </c>
      <c r="T605" s="228">
        <f>S605*H605</f>
        <v>0</v>
      </c>
      <c r="AR605" s="223" t="s">
        <v>407</v>
      </c>
      <c r="AT605" s="223" t="s">
        <v>325</v>
      </c>
      <c r="AU605" s="223" t="s">
        <v>83</v>
      </c>
      <c r="AY605" s="17" t="s">
        <v>152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285</v>
      </c>
      <c r="BM605" s="223" t="s">
        <v>2452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215</v>
      </c>
      <c r="G606" s="243"/>
      <c r="H606" s="246">
        <v>5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83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24" customHeight="1">
      <c r="B607" s="38"/>
      <c r="C607" s="264" t="s">
        <v>2453</v>
      </c>
      <c r="D607" s="264" t="s">
        <v>325</v>
      </c>
      <c r="E607" s="265" t="s">
        <v>2454</v>
      </c>
      <c r="F607" s="266" t="s">
        <v>2455</v>
      </c>
      <c r="G607" s="267" t="s">
        <v>267</v>
      </c>
      <c r="H607" s="268">
        <v>3</v>
      </c>
      <c r="I607" s="269"/>
      <c r="J607" s="270">
        <f>ROUND(I607*H607,2)</f>
        <v>0</v>
      </c>
      <c r="K607" s="266" t="s">
        <v>19</v>
      </c>
      <c r="L607" s="271"/>
      <c r="M607" s="272" t="s">
        <v>19</v>
      </c>
      <c r="N607" s="273" t="s">
        <v>44</v>
      </c>
      <c r="O607" s="83"/>
      <c r="P607" s="227">
        <f>O607*H607</f>
        <v>0</v>
      </c>
      <c r="Q607" s="227">
        <v>0.010500000000000001</v>
      </c>
      <c r="R607" s="227">
        <f>Q607*H607</f>
        <v>0.0315</v>
      </c>
      <c r="S607" s="227">
        <v>0</v>
      </c>
      <c r="T607" s="228">
        <f>S607*H607</f>
        <v>0</v>
      </c>
      <c r="AR607" s="223" t="s">
        <v>407</v>
      </c>
      <c r="AT607" s="223" t="s">
        <v>325</v>
      </c>
      <c r="AU607" s="223" t="s">
        <v>83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285</v>
      </c>
      <c r="BM607" s="223" t="s">
        <v>2456</v>
      </c>
    </row>
    <row r="608" s="13" customFormat="1">
      <c r="B608" s="242"/>
      <c r="C608" s="243"/>
      <c r="D608" s="229" t="s">
        <v>182</v>
      </c>
      <c r="E608" s="244" t="s">
        <v>19</v>
      </c>
      <c r="F608" s="245" t="s">
        <v>196</v>
      </c>
      <c r="G608" s="243"/>
      <c r="H608" s="246">
        <v>3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AT608" s="252" t="s">
        <v>182</v>
      </c>
      <c r="AU608" s="252" t="s">
        <v>83</v>
      </c>
      <c r="AV608" s="13" t="s">
        <v>83</v>
      </c>
      <c r="AW608" s="13" t="s">
        <v>35</v>
      </c>
      <c r="AX608" s="13" t="s">
        <v>81</v>
      </c>
      <c r="AY608" s="252" t="s">
        <v>152</v>
      </c>
    </row>
    <row r="609" s="1" customFormat="1" ht="24" customHeight="1">
      <c r="B609" s="38"/>
      <c r="C609" s="211" t="s">
        <v>2457</v>
      </c>
      <c r="D609" s="211" t="s">
        <v>155</v>
      </c>
      <c r="E609" s="212" t="s">
        <v>2458</v>
      </c>
      <c r="F609" s="213" t="s">
        <v>2459</v>
      </c>
      <c r="G609" s="214" t="s">
        <v>254</v>
      </c>
      <c r="H609" s="215">
        <v>15</v>
      </c>
      <c r="I609" s="216"/>
      <c r="J609" s="217">
        <f>ROUND(I609*H609,2)</f>
        <v>0</v>
      </c>
      <c r="K609" s="213" t="s">
        <v>178</v>
      </c>
      <c r="L609" s="43"/>
      <c r="M609" s="225" t="s">
        <v>19</v>
      </c>
      <c r="N609" s="226" t="s">
        <v>44</v>
      </c>
      <c r="O609" s="83"/>
      <c r="P609" s="227">
        <f>O609*H609</f>
        <v>0</v>
      </c>
      <c r="Q609" s="227">
        <v>0.0012600000000000001</v>
      </c>
      <c r="R609" s="227">
        <f>Q609*H609</f>
        <v>0.0189</v>
      </c>
      <c r="S609" s="227">
        <v>0</v>
      </c>
      <c r="T609" s="228">
        <f>S609*H609</f>
        <v>0</v>
      </c>
      <c r="AR609" s="223" t="s">
        <v>285</v>
      </c>
      <c r="AT609" s="223" t="s">
        <v>155</v>
      </c>
      <c r="AU609" s="223" t="s">
        <v>83</v>
      </c>
      <c r="AY609" s="17" t="s">
        <v>152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285</v>
      </c>
      <c r="BM609" s="223" t="s">
        <v>2460</v>
      </c>
    </row>
    <row r="610" s="13" customFormat="1">
      <c r="B610" s="242"/>
      <c r="C610" s="243"/>
      <c r="D610" s="229" t="s">
        <v>182</v>
      </c>
      <c r="E610" s="244" t="s">
        <v>19</v>
      </c>
      <c r="F610" s="245" t="s">
        <v>8</v>
      </c>
      <c r="G610" s="243"/>
      <c r="H610" s="246">
        <v>15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AT610" s="252" t="s">
        <v>182</v>
      </c>
      <c r="AU610" s="252" t="s">
        <v>83</v>
      </c>
      <c r="AV610" s="13" t="s">
        <v>83</v>
      </c>
      <c r="AW610" s="13" t="s">
        <v>35</v>
      </c>
      <c r="AX610" s="13" t="s">
        <v>81</v>
      </c>
      <c r="AY610" s="252" t="s">
        <v>152</v>
      </c>
    </row>
    <row r="611" s="1" customFormat="1" ht="24" customHeight="1">
      <c r="B611" s="38"/>
      <c r="C611" s="211" t="s">
        <v>2461</v>
      </c>
      <c r="D611" s="211" t="s">
        <v>155</v>
      </c>
      <c r="E611" s="212" t="s">
        <v>2462</v>
      </c>
      <c r="F611" s="213" t="s">
        <v>2463</v>
      </c>
      <c r="G611" s="214" t="s">
        <v>254</v>
      </c>
      <c r="H611" s="215">
        <v>20</v>
      </c>
      <c r="I611" s="216"/>
      <c r="J611" s="217">
        <f>ROUND(I611*H611,2)</f>
        <v>0</v>
      </c>
      <c r="K611" s="213" t="s">
        <v>19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0.00035</v>
      </c>
      <c r="R611" s="227">
        <f>Q611*H611</f>
        <v>0.0070000000000000001</v>
      </c>
      <c r="S611" s="227">
        <v>0</v>
      </c>
      <c r="T611" s="228">
        <f>S611*H611</f>
        <v>0</v>
      </c>
      <c r="AR611" s="223" t="s">
        <v>285</v>
      </c>
      <c r="AT611" s="223" t="s">
        <v>155</v>
      </c>
      <c r="AU611" s="223" t="s">
        <v>83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285</v>
      </c>
      <c r="BM611" s="223" t="s">
        <v>2464</v>
      </c>
    </row>
    <row r="612" s="13" customFormat="1">
      <c r="B612" s="242"/>
      <c r="C612" s="243"/>
      <c r="D612" s="229" t="s">
        <v>182</v>
      </c>
      <c r="E612" s="244" t="s">
        <v>19</v>
      </c>
      <c r="F612" s="245" t="s">
        <v>324</v>
      </c>
      <c r="G612" s="243"/>
      <c r="H612" s="246">
        <v>20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AT612" s="252" t="s">
        <v>182</v>
      </c>
      <c r="AU612" s="252" t="s">
        <v>83</v>
      </c>
      <c r="AV612" s="13" t="s">
        <v>83</v>
      </c>
      <c r="AW612" s="13" t="s">
        <v>35</v>
      </c>
      <c r="AX612" s="13" t="s">
        <v>81</v>
      </c>
      <c r="AY612" s="252" t="s">
        <v>152</v>
      </c>
    </row>
    <row r="613" s="1" customFormat="1" ht="24" customHeight="1">
      <c r="B613" s="38"/>
      <c r="C613" s="211" t="s">
        <v>2465</v>
      </c>
      <c r="D613" s="211" t="s">
        <v>155</v>
      </c>
      <c r="E613" s="212" t="s">
        <v>2466</v>
      </c>
      <c r="F613" s="213" t="s">
        <v>2467</v>
      </c>
      <c r="G613" s="214" t="s">
        <v>254</v>
      </c>
      <c r="H613" s="215">
        <v>3</v>
      </c>
      <c r="I613" s="216"/>
      <c r="J613" s="217">
        <f>ROUND(I613*H613,2)</f>
        <v>0</v>
      </c>
      <c r="K613" s="213" t="s">
        <v>19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0.00114</v>
      </c>
      <c r="R613" s="227">
        <f>Q613*H613</f>
        <v>0.0034199999999999999</v>
      </c>
      <c r="S613" s="227">
        <v>0</v>
      </c>
      <c r="T613" s="228">
        <f>S613*H613</f>
        <v>0</v>
      </c>
      <c r="AR613" s="223" t="s">
        <v>285</v>
      </c>
      <c r="AT613" s="223" t="s">
        <v>155</v>
      </c>
      <c r="AU613" s="223" t="s">
        <v>83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285</v>
      </c>
      <c r="BM613" s="223" t="s">
        <v>2468</v>
      </c>
    </row>
    <row r="614" s="13" customFormat="1">
      <c r="B614" s="242"/>
      <c r="C614" s="243"/>
      <c r="D614" s="229" t="s">
        <v>182</v>
      </c>
      <c r="E614" s="244" t="s">
        <v>19</v>
      </c>
      <c r="F614" s="245" t="s">
        <v>196</v>
      </c>
      <c r="G614" s="243"/>
      <c r="H614" s="246">
        <v>3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AT614" s="252" t="s">
        <v>182</v>
      </c>
      <c r="AU614" s="252" t="s">
        <v>83</v>
      </c>
      <c r="AV614" s="13" t="s">
        <v>83</v>
      </c>
      <c r="AW614" s="13" t="s">
        <v>35</v>
      </c>
      <c r="AX614" s="13" t="s">
        <v>81</v>
      </c>
      <c r="AY614" s="252" t="s">
        <v>152</v>
      </c>
    </row>
    <row r="615" s="1" customFormat="1" ht="24" customHeight="1">
      <c r="B615" s="38"/>
      <c r="C615" s="211" t="s">
        <v>2469</v>
      </c>
      <c r="D615" s="211" t="s">
        <v>155</v>
      </c>
      <c r="E615" s="212" t="s">
        <v>2470</v>
      </c>
      <c r="F615" s="213" t="s">
        <v>2471</v>
      </c>
      <c r="G615" s="214" t="s">
        <v>267</v>
      </c>
      <c r="H615" s="215">
        <v>10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285</v>
      </c>
      <c r="AT615" s="223" t="s">
        <v>155</v>
      </c>
      <c r="AU615" s="223" t="s">
        <v>83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285</v>
      </c>
      <c r="BM615" s="223" t="s">
        <v>2472</v>
      </c>
    </row>
    <row r="616" s="13" customFormat="1">
      <c r="B616" s="242"/>
      <c r="C616" s="243"/>
      <c r="D616" s="229" t="s">
        <v>182</v>
      </c>
      <c r="E616" s="244" t="s">
        <v>19</v>
      </c>
      <c r="F616" s="245" t="s">
        <v>245</v>
      </c>
      <c r="G616" s="243"/>
      <c r="H616" s="246">
        <v>10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182</v>
      </c>
      <c r="AU616" s="252" t="s">
        <v>83</v>
      </c>
      <c r="AV616" s="13" t="s">
        <v>83</v>
      </c>
      <c r="AW616" s="13" t="s">
        <v>35</v>
      </c>
      <c r="AX616" s="13" t="s">
        <v>81</v>
      </c>
      <c r="AY616" s="252" t="s">
        <v>152</v>
      </c>
    </row>
    <row r="617" s="1" customFormat="1" ht="24" customHeight="1">
      <c r="B617" s="38"/>
      <c r="C617" s="211" t="s">
        <v>2473</v>
      </c>
      <c r="D617" s="211" t="s">
        <v>155</v>
      </c>
      <c r="E617" s="212" t="s">
        <v>2474</v>
      </c>
      <c r="F617" s="213" t="s">
        <v>2475</v>
      </c>
      <c r="G617" s="214" t="s">
        <v>267</v>
      </c>
      <c r="H617" s="215">
        <v>5</v>
      </c>
      <c r="I617" s="216"/>
      <c r="J617" s="217">
        <f>ROUND(I617*H617,2)</f>
        <v>0</v>
      </c>
      <c r="K617" s="213" t="s">
        <v>19</v>
      </c>
      <c r="L617" s="43"/>
      <c r="M617" s="225" t="s">
        <v>19</v>
      </c>
      <c r="N617" s="226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285</v>
      </c>
      <c r="AT617" s="223" t="s">
        <v>155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285</v>
      </c>
      <c r="BM617" s="223" t="s">
        <v>2476</v>
      </c>
    </row>
    <row r="618" s="13" customFormat="1">
      <c r="B618" s="242"/>
      <c r="C618" s="243"/>
      <c r="D618" s="229" t="s">
        <v>182</v>
      </c>
      <c r="E618" s="244" t="s">
        <v>19</v>
      </c>
      <c r="F618" s="245" t="s">
        <v>215</v>
      </c>
      <c r="G618" s="243"/>
      <c r="H618" s="246">
        <v>5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182</v>
      </c>
      <c r="AU618" s="252" t="s">
        <v>83</v>
      </c>
      <c r="AV618" s="13" t="s">
        <v>83</v>
      </c>
      <c r="AW618" s="13" t="s">
        <v>35</v>
      </c>
      <c r="AX618" s="13" t="s">
        <v>81</v>
      </c>
      <c r="AY618" s="252" t="s">
        <v>152</v>
      </c>
    </row>
    <row r="619" s="1" customFormat="1" ht="24" customHeight="1">
      <c r="B619" s="38"/>
      <c r="C619" s="211" t="s">
        <v>2477</v>
      </c>
      <c r="D619" s="211" t="s">
        <v>155</v>
      </c>
      <c r="E619" s="212" t="s">
        <v>2478</v>
      </c>
      <c r="F619" s="213" t="s">
        <v>2479</v>
      </c>
      <c r="G619" s="214" t="s">
        <v>254</v>
      </c>
      <c r="H619" s="215">
        <v>30</v>
      </c>
      <c r="I619" s="216"/>
      <c r="J619" s="217">
        <f>ROUND(I619*H619,2)</f>
        <v>0</v>
      </c>
      <c r="K619" s="213" t="s">
        <v>178</v>
      </c>
      <c r="L619" s="43"/>
      <c r="M619" s="225" t="s">
        <v>19</v>
      </c>
      <c r="N619" s="226" t="s">
        <v>44</v>
      </c>
      <c r="O619" s="83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223" t="s">
        <v>285</v>
      </c>
      <c r="AT619" s="223" t="s">
        <v>155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2480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397</v>
      </c>
      <c r="G620" s="243"/>
      <c r="H620" s="246">
        <v>30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16.5" customHeight="1">
      <c r="B621" s="38"/>
      <c r="C621" s="264" t="s">
        <v>2481</v>
      </c>
      <c r="D621" s="264" t="s">
        <v>325</v>
      </c>
      <c r="E621" s="265" t="s">
        <v>1511</v>
      </c>
      <c r="F621" s="266" t="s">
        <v>2482</v>
      </c>
      <c r="G621" s="267" t="s">
        <v>1542</v>
      </c>
      <c r="H621" s="268">
        <v>2</v>
      </c>
      <c r="I621" s="269"/>
      <c r="J621" s="270">
        <f>ROUND(I621*H621,2)</f>
        <v>0</v>
      </c>
      <c r="K621" s="266" t="s">
        <v>19</v>
      </c>
      <c r="L621" s="271"/>
      <c r="M621" s="272" t="s">
        <v>19</v>
      </c>
      <c r="N621" s="273" t="s">
        <v>44</v>
      </c>
      <c r="O621" s="83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AR621" s="223" t="s">
        <v>407</v>
      </c>
      <c r="AT621" s="223" t="s">
        <v>325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2483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83</v>
      </c>
      <c r="G622" s="243"/>
      <c r="H622" s="246">
        <v>2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36" customHeight="1">
      <c r="B623" s="38"/>
      <c r="C623" s="211" t="s">
        <v>2484</v>
      </c>
      <c r="D623" s="211" t="s">
        <v>155</v>
      </c>
      <c r="E623" s="212" t="s">
        <v>2485</v>
      </c>
      <c r="F623" s="213" t="s">
        <v>2486</v>
      </c>
      <c r="G623" s="214" t="s">
        <v>223</v>
      </c>
      <c r="H623" s="215">
        <v>2</v>
      </c>
      <c r="I623" s="216"/>
      <c r="J623" s="217">
        <f>ROUND(I623*H623,2)</f>
        <v>0</v>
      </c>
      <c r="K623" s="213" t="s">
        <v>178</v>
      </c>
      <c r="L623" s="43"/>
      <c r="M623" s="225" t="s">
        <v>19</v>
      </c>
      <c r="N623" s="226" t="s">
        <v>44</v>
      </c>
      <c r="O623" s="83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AR623" s="223" t="s">
        <v>285</v>
      </c>
      <c r="AT623" s="223" t="s">
        <v>155</v>
      </c>
      <c r="AU623" s="223" t="s">
        <v>83</v>
      </c>
      <c r="AY623" s="17" t="s">
        <v>152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81</v>
      </c>
      <c r="BK623" s="224">
        <f>ROUND(I623*H623,2)</f>
        <v>0</v>
      </c>
      <c r="BL623" s="17" t="s">
        <v>285</v>
      </c>
      <c r="BM623" s="223" t="s">
        <v>2487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81</v>
      </c>
      <c r="AY624" s="252" t="s">
        <v>152</v>
      </c>
    </row>
    <row r="625" s="11" customFormat="1" ht="22.8" customHeight="1">
      <c r="B625" s="195"/>
      <c r="C625" s="196"/>
      <c r="D625" s="197" t="s">
        <v>72</v>
      </c>
      <c r="E625" s="209" t="s">
        <v>2488</v>
      </c>
      <c r="F625" s="209" t="s">
        <v>2489</v>
      </c>
      <c r="G625" s="196"/>
      <c r="H625" s="196"/>
      <c r="I625" s="199"/>
      <c r="J625" s="210">
        <f>BK625</f>
        <v>0</v>
      </c>
      <c r="K625" s="196"/>
      <c r="L625" s="201"/>
      <c r="M625" s="202"/>
      <c r="N625" s="203"/>
      <c r="O625" s="203"/>
      <c r="P625" s="204">
        <f>SUM(P626:P639)</f>
        <v>0</v>
      </c>
      <c r="Q625" s="203"/>
      <c r="R625" s="204">
        <f>SUM(R626:R639)</f>
        <v>0.039600000000000003</v>
      </c>
      <c r="S625" s="203"/>
      <c r="T625" s="205">
        <f>SUM(T626:T639)</f>
        <v>0</v>
      </c>
      <c r="AR625" s="206" t="s">
        <v>83</v>
      </c>
      <c r="AT625" s="207" t="s">
        <v>72</v>
      </c>
      <c r="AU625" s="207" t="s">
        <v>81</v>
      </c>
      <c r="AY625" s="206" t="s">
        <v>152</v>
      </c>
      <c r="BK625" s="208">
        <f>SUM(BK626:BK639)</f>
        <v>0</v>
      </c>
    </row>
    <row r="626" s="1" customFormat="1" ht="24" customHeight="1">
      <c r="B626" s="38"/>
      <c r="C626" s="211" t="s">
        <v>2490</v>
      </c>
      <c r="D626" s="211" t="s">
        <v>155</v>
      </c>
      <c r="E626" s="212" t="s">
        <v>2491</v>
      </c>
      <c r="F626" s="213" t="s">
        <v>2492</v>
      </c>
      <c r="G626" s="214" t="s">
        <v>254</v>
      </c>
      <c r="H626" s="215">
        <v>15</v>
      </c>
      <c r="I626" s="216"/>
      <c r="J626" s="217">
        <f>ROUND(I626*H626,2)</f>
        <v>0</v>
      </c>
      <c r="K626" s="213" t="s">
        <v>19</v>
      </c>
      <c r="L626" s="43"/>
      <c r="M626" s="225" t="s">
        <v>19</v>
      </c>
      <c r="N626" s="226" t="s">
        <v>44</v>
      </c>
      <c r="O626" s="83"/>
      <c r="P626" s="227">
        <f>O626*H626</f>
        <v>0</v>
      </c>
      <c r="Q626" s="227">
        <v>0.00091</v>
      </c>
      <c r="R626" s="227">
        <f>Q626*H626</f>
        <v>0.013650000000000001</v>
      </c>
      <c r="S626" s="227">
        <v>0</v>
      </c>
      <c r="T626" s="228">
        <f>S626*H626</f>
        <v>0</v>
      </c>
      <c r="AR626" s="223" t="s">
        <v>285</v>
      </c>
      <c r="AT626" s="223" t="s">
        <v>155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285</v>
      </c>
      <c r="BM626" s="223" t="s">
        <v>2493</v>
      </c>
    </row>
    <row r="627" s="13" customFormat="1">
      <c r="B627" s="242"/>
      <c r="C627" s="243"/>
      <c r="D627" s="229" t="s">
        <v>182</v>
      </c>
      <c r="E627" s="244" t="s">
        <v>19</v>
      </c>
      <c r="F627" s="245" t="s">
        <v>8</v>
      </c>
      <c r="G627" s="243"/>
      <c r="H627" s="246">
        <v>15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AT627" s="252" t="s">
        <v>182</v>
      </c>
      <c r="AU627" s="252" t="s">
        <v>83</v>
      </c>
      <c r="AV627" s="13" t="s">
        <v>83</v>
      </c>
      <c r="AW627" s="13" t="s">
        <v>35</v>
      </c>
      <c r="AX627" s="13" t="s">
        <v>81</v>
      </c>
      <c r="AY627" s="252" t="s">
        <v>152</v>
      </c>
    </row>
    <row r="628" s="1" customFormat="1" ht="24" customHeight="1">
      <c r="B628" s="38"/>
      <c r="C628" s="211" t="s">
        <v>2494</v>
      </c>
      <c r="D628" s="211" t="s">
        <v>155</v>
      </c>
      <c r="E628" s="212" t="s">
        <v>2495</v>
      </c>
      <c r="F628" s="213" t="s">
        <v>2496</v>
      </c>
      <c r="G628" s="214" t="s">
        <v>254</v>
      </c>
      <c r="H628" s="215">
        <v>15</v>
      </c>
      <c r="I628" s="216"/>
      <c r="J628" s="217">
        <f>ROUND(I628*H628,2)</f>
        <v>0</v>
      </c>
      <c r="K628" s="213" t="s">
        <v>19</v>
      </c>
      <c r="L628" s="43"/>
      <c r="M628" s="225" t="s">
        <v>19</v>
      </c>
      <c r="N628" s="226" t="s">
        <v>44</v>
      </c>
      <c r="O628" s="83"/>
      <c r="P628" s="227">
        <f>O628*H628</f>
        <v>0</v>
      </c>
      <c r="Q628" s="227">
        <v>0.0011900000000000001</v>
      </c>
      <c r="R628" s="227">
        <f>Q628*H628</f>
        <v>0.017850000000000001</v>
      </c>
      <c r="S628" s="227">
        <v>0</v>
      </c>
      <c r="T628" s="228">
        <f>S628*H628</f>
        <v>0</v>
      </c>
      <c r="AR628" s="223" t="s">
        <v>285</v>
      </c>
      <c r="AT628" s="223" t="s">
        <v>155</v>
      </c>
      <c r="AU628" s="223" t="s">
        <v>83</v>
      </c>
      <c r="AY628" s="17" t="s">
        <v>152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81</v>
      </c>
      <c r="BK628" s="224">
        <f>ROUND(I628*H628,2)</f>
        <v>0</v>
      </c>
      <c r="BL628" s="17" t="s">
        <v>285</v>
      </c>
      <c r="BM628" s="223" t="s">
        <v>2497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8</v>
      </c>
      <c r="G629" s="243"/>
      <c r="H629" s="246">
        <v>15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81</v>
      </c>
      <c r="AY629" s="252" t="s">
        <v>152</v>
      </c>
    </row>
    <row r="630" s="1" customFormat="1" ht="48" customHeight="1">
      <c r="B630" s="38"/>
      <c r="C630" s="211" t="s">
        <v>2498</v>
      </c>
      <c r="D630" s="211" t="s">
        <v>155</v>
      </c>
      <c r="E630" s="212" t="s">
        <v>2499</v>
      </c>
      <c r="F630" s="213" t="s">
        <v>2500</v>
      </c>
      <c r="G630" s="214" t="s">
        <v>254</v>
      </c>
      <c r="H630" s="215">
        <v>30</v>
      </c>
      <c r="I630" s="216"/>
      <c r="J630" s="217">
        <f>ROUND(I630*H630,2)</f>
        <v>0</v>
      </c>
      <c r="K630" s="213" t="s">
        <v>19</v>
      </c>
      <c r="L630" s="43"/>
      <c r="M630" s="225" t="s">
        <v>19</v>
      </c>
      <c r="N630" s="226" t="s">
        <v>44</v>
      </c>
      <c r="O630" s="83"/>
      <c r="P630" s="227">
        <f>O630*H630</f>
        <v>0</v>
      </c>
      <c r="Q630" s="227">
        <v>6.9999999999999994E-05</v>
      </c>
      <c r="R630" s="227">
        <f>Q630*H630</f>
        <v>0.0020999999999999999</v>
      </c>
      <c r="S630" s="227">
        <v>0</v>
      </c>
      <c r="T630" s="228">
        <f>S630*H630</f>
        <v>0</v>
      </c>
      <c r="AR630" s="223" t="s">
        <v>285</v>
      </c>
      <c r="AT630" s="223" t="s">
        <v>155</v>
      </c>
      <c r="AU630" s="223" t="s">
        <v>83</v>
      </c>
      <c r="AY630" s="17" t="s">
        <v>152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81</v>
      </c>
      <c r="BK630" s="224">
        <f>ROUND(I630*H630,2)</f>
        <v>0</v>
      </c>
      <c r="BL630" s="17" t="s">
        <v>285</v>
      </c>
      <c r="BM630" s="223" t="s">
        <v>2501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397</v>
      </c>
      <c r="G631" s="243"/>
      <c r="H631" s="246">
        <v>30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81</v>
      </c>
      <c r="AY631" s="252" t="s">
        <v>152</v>
      </c>
    </row>
    <row r="632" s="1" customFormat="1" ht="24" customHeight="1">
      <c r="B632" s="38"/>
      <c r="C632" s="211" t="s">
        <v>2502</v>
      </c>
      <c r="D632" s="211" t="s">
        <v>155</v>
      </c>
      <c r="E632" s="212" t="s">
        <v>2503</v>
      </c>
      <c r="F632" s="213" t="s">
        <v>2504</v>
      </c>
      <c r="G632" s="214" t="s">
        <v>267</v>
      </c>
      <c r="H632" s="215">
        <v>5</v>
      </c>
      <c r="I632" s="216"/>
      <c r="J632" s="217">
        <f>ROUND(I632*H632,2)</f>
        <v>0</v>
      </c>
      <c r="K632" s="213" t="s">
        <v>19</v>
      </c>
      <c r="L632" s="43"/>
      <c r="M632" s="225" t="s">
        <v>19</v>
      </c>
      <c r="N632" s="226" t="s">
        <v>44</v>
      </c>
      <c r="O632" s="83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AR632" s="223" t="s">
        <v>285</v>
      </c>
      <c r="AT632" s="223" t="s">
        <v>155</v>
      </c>
      <c r="AU632" s="223" t="s">
        <v>83</v>
      </c>
      <c r="AY632" s="17" t="s">
        <v>152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81</v>
      </c>
      <c r="BK632" s="224">
        <f>ROUND(I632*H632,2)</f>
        <v>0</v>
      </c>
      <c r="BL632" s="17" t="s">
        <v>285</v>
      </c>
      <c r="BM632" s="223" t="s">
        <v>2505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215</v>
      </c>
      <c r="G633" s="243"/>
      <c r="H633" s="246">
        <v>5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81</v>
      </c>
      <c r="AY633" s="252" t="s">
        <v>152</v>
      </c>
    </row>
    <row r="634" s="1" customFormat="1" ht="36" customHeight="1">
      <c r="B634" s="38"/>
      <c r="C634" s="211" t="s">
        <v>2506</v>
      </c>
      <c r="D634" s="211" t="s">
        <v>155</v>
      </c>
      <c r="E634" s="212" t="s">
        <v>2507</v>
      </c>
      <c r="F634" s="213" t="s">
        <v>2508</v>
      </c>
      <c r="G634" s="214" t="s">
        <v>254</v>
      </c>
      <c r="H634" s="215">
        <v>30</v>
      </c>
      <c r="I634" s="216"/>
      <c r="J634" s="217">
        <f>ROUND(I634*H634,2)</f>
        <v>0</v>
      </c>
      <c r="K634" s="213" t="s">
        <v>19</v>
      </c>
      <c r="L634" s="43"/>
      <c r="M634" s="225" t="s">
        <v>19</v>
      </c>
      <c r="N634" s="226" t="s">
        <v>44</v>
      </c>
      <c r="O634" s="83"/>
      <c r="P634" s="227">
        <f>O634*H634</f>
        <v>0</v>
      </c>
      <c r="Q634" s="227">
        <v>0.00019000000000000001</v>
      </c>
      <c r="R634" s="227">
        <f>Q634*H634</f>
        <v>0.0057000000000000002</v>
      </c>
      <c r="S634" s="227">
        <v>0</v>
      </c>
      <c r="T634" s="228">
        <f>S634*H634</f>
        <v>0</v>
      </c>
      <c r="AR634" s="223" t="s">
        <v>285</v>
      </c>
      <c r="AT634" s="223" t="s">
        <v>155</v>
      </c>
      <c r="AU634" s="223" t="s">
        <v>83</v>
      </c>
      <c r="AY634" s="17" t="s">
        <v>152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285</v>
      </c>
      <c r="BM634" s="223" t="s">
        <v>2509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397</v>
      </c>
      <c r="G635" s="243"/>
      <c r="H635" s="246">
        <v>30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81</v>
      </c>
      <c r="AY635" s="252" t="s">
        <v>152</v>
      </c>
    </row>
    <row r="636" s="1" customFormat="1" ht="24" customHeight="1">
      <c r="B636" s="38"/>
      <c r="C636" s="211" t="s">
        <v>2510</v>
      </c>
      <c r="D636" s="211" t="s">
        <v>155</v>
      </c>
      <c r="E636" s="212" t="s">
        <v>2511</v>
      </c>
      <c r="F636" s="213" t="s">
        <v>2512</v>
      </c>
      <c r="G636" s="214" t="s">
        <v>254</v>
      </c>
      <c r="H636" s="215">
        <v>30</v>
      </c>
      <c r="I636" s="216"/>
      <c r="J636" s="217">
        <f>ROUND(I636*H636,2)</f>
        <v>0</v>
      </c>
      <c r="K636" s="213" t="s">
        <v>19</v>
      </c>
      <c r="L636" s="43"/>
      <c r="M636" s="225" t="s">
        <v>19</v>
      </c>
      <c r="N636" s="226" t="s">
        <v>44</v>
      </c>
      <c r="O636" s="83"/>
      <c r="P636" s="227">
        <f>O636*H636</f>
        <v>0</v>
      </c>
      <c r="Q636" s="227">
        <v>1.0000000000000001E-05</v>
      </c>
      <c r="R636" s="227">
        <f>Q636*H636</f>
        <v>0.00030000000000000003</v>
      </c>
      <c r="S636" s="227">
        <v>0</v>
      </c>
      <c r="T636" s="228">
        <f>S636*H636</f>
        <v>0</v>
      </c>
      <c r="AR636" s="223" t="s">
        <v>285</v>
      </c>
      <c r="AT636" s="223" t="s">
        <v>155</v>
      </c>
      <c r="AU636" s="223" t="s">
        <v>83</v>
      </c>
      <c r="AY636" s="17" t="s">
        <v>152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285</v>
      </c>
      <c r="BM636" s="223" t="s">
        <v>2513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397</v>
      </c>
      <c r="G637" s="243"/>
      <c r="H637" s="246">
        <v>30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81</v>
      </c>
      <c r="AY637" s="252" t="s">
        <v>152</v>
      </c>
    </row>
    <row r="638" s="1" customFormat="1" ht="36" customHeight="1">
      <c r="B638" s="38"/>
      <c r="C638" s="211" t="s">
        <v>2514</v>
      </c>
      <c r="D638" s="211" t="s">
        <v>155</v>
      </c>
      <c r="E638" s="212" t="s">
        <v>2515</v>
      </c>
      <c r="F638" s="213" t="s">
        <v>2516</v>
      </c>
      <c r="G638" s="214" t="s">
        <v>223</v>
      </c>
      <c r="H638" s="215">
        <v>0.5</v>
      </c>
      <c r="I638" s="216"/>
      <c r="J638" s="217">
        <f>ROUND(I638*H638,2)</f>
        <v>0</v>
      </c>
      <c r="K638" s="213" t="s">
        <v>178</v>
      </c>
      <c r="L638" s="43"/>
      <c r="M638" s="225" t="s">
        <v>19</v>
      </c>
      <c r="N638" s="226" t="s">
        <v>44</v>
      </c>
      <c r="O638" s="83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AR638" s="223" t="s">
        <v>285</v>
      </c>
      <c r="AT638" s="223" t="s">
        <v>155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2517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2518</v>
      </c>
      <c r="G639" s="243"/>
      <c r="H639" s="246">
        <v>0.5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81</v>
      </c>
      <c r="AY639" s="252" t="s">
        <v>152</v>
      </c>
    </row>
    <row r="640" s="11" customFormat="1" ht="22.8" customHeight="1">
      <c r="B640" s="195"/>
      <c r="C640" s="196"/>
      <c r="D640" s="197" t="s">
        <v>72</v>
      </c>
      <c r="E640" s="209" t="s">
        <v>2519</v>
      </c>
      <c r="F640" s="209" t="s">
        <v>2520</v>
      </c>
      <c r="G640" s="196"/>
      <c r="H640" s="196"/>
      <c r="I640" s="199"/>
      <c r="J640" s="210">
        <f>BK640</f>
        <v>0</v>
      </c>
      <c r="K640" s="196"/>
      <c r="L640" s="201"/>
      <c r="M640" s="202"/>
      <c r="N640" s="203"/>
      <c r="O640" s="203"/>
      <c r="P640" s="204">
        <f>SUM(P641:P656)</f>
        <v>0</v>
      </c>
      <c r="Q640" s="203"/>
      <c r="R640" s="204">
        <f>SUM(R641:R656)</f>
        <v>0.020710000000000003</v>
      </c>
      <c r="S640" s="203"/>
      <c r="T640" s="205">
        <f>SUM(T641:T656)</f>
        <v>0</v>
      </c>
      <c r="AR640" s="206" t="s">
        <v>83</v>
      </c>
      <c r="AT640" s="207" t="s">
        <v>72</v>
      </c>
      <c r="AU640" s="207" t="s">
        <v>81</v>
      </c>
      <c r="AY640" s="206" t="s">
        <v>152</v>
      </c>
      <c r="BK640" s="208">
        <f>SUM(BK641:BK656)</f>
        <v>0</v>
      </c>
    </row>
    <row r="641" s="1" customFormat="1" ht="24" customHeight="1">
      <c r="B641" s="38"/>
      <c r="C641" s="211" t="s">
        <v>2521</v>
      </c>
      <c r="D641" s="211" t="s">
        <v>155</v>
      </c>
      <c r="E641" s="212" t="s">
        <v>2522</v>
      </c>
      <c r="F641" s="213" t="s">
        <v>2523</v>
      </c>
      <c r="G641" s="214" t="s">
        <v>2157</v>
      </c>
      <c r="H641" s="215">
        <v>4</v>
      </c>
      <c r="I641" s="216"/>
      <c r="J641" s="217">
        <f>ROUND(I641*H641,2)</f>
        <v>0</v>
      </c>
      <c r="K641" s="213" t="s">
        <v>178</v>
      </c>
      <c r="L641" s="43"/>
      <c r="M641" s="225" t="s">
        <v>19</v>
      </c>
      <c r="N641" s="226" t="s">
        <v>44</v>
      </c>
      <c r="O641" s="83"/>
      <c r="P641" s="227">
        <f>O641*H641</f>
        <v>0</v>
      </c>
      <c r="Q641" s="227">
        <v>0.00051999999999999995</v>
      </c>
      <c r="R641" s="227">
        <f>Q641*H641</f>
        <v>0.0020799999999999998</v>
      </c>
      <c r="S641" s="227">
        <v>0</v>
      </c>
      <c r="T641" s="228">
        <f>S641*H641</f>
        <v>0</v>
      </c>
      <c r="AR641" s="223" t="s">
        <v>285</v>
      </c>
      <c r="AT641" s="223" t="s">
        <v>155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285</v>
      </c>
      <c r="BM641" s="223" t="s">
        <v>2524</v>
      </c>
    </row>
    <row r="642" s="13" customFormat="1">
      <c r="B642" s="242"/>
      <c r="C642" s="243"/>
      <c r="D642" s="229" t="s">
        <v>182</v>
      </c>
      <c r="E642" s="244" t="s">
        <v>19</v>
      </c>
      <c r="F642" s="245" t="s">
        <v>151</v>
      </c>
      <c r="G642" s="243"/>
      <c r="H642" s="246">
        <v>4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AT642" s="252" t="s">
        <v>182</v>
      </c>
      <c r="AU642" s="252" t="s">
        <v>83</v>
      </c>
      <c r="AV642" s="13" t="s">
        <v>83</v>
      </c>
      <c r="AW642" s="13" t="s">
        <v>35</v>
      </c>
      <c r="AX642" s="13" t="s">
        <v>81</v>
      </c>
      <c r="AY642" s="252" t="s">
        <v>152</v>
      </c>
    </row>
    <row r="643" s="1" customFormat="1" ht="24" customHeight="1">
      <c r="B643" s="38"/>
      <c r="C643" s="211" t="s">
        <v>2525</v>
      </c>
      <c r="D643" s="211" t="s">
        <v>155</v>
      </c>
      <c r="E643" s="212" t="s">
        <v>2526</v>
      </c>
      <c r="F643" s="213" t="s">
        <v>2527</v>
      </c>
      <c r="G643" s="214" t="s">
        <v>2157</v>
      </c>
      <c r="H643" s="215">
        <v>5</v>
      </c>
      <c r="I643" s="216"/>
      <c r="J643" s="217">
        <f>ROUND(I643*H643,2)</f>
        <v>0</v>
      </c>
      <c r="K643" s="213" t="s">
        <v>178</v>
      </c>
      <c r="L643" s="43"/>
      <c r="M643" s="225" t="s">
        <v>19</v>
      </c>
      <c r="N643" s="226" t="s">
        <v>44</v>
      </c>
      <c r="O643" s="83"/>
      <c r="P643" s="227">
        <f>O643*H643</f>
        <v>0</v>
      </c>
      <c r="Q643" s="227">
        <v>0.00051999999999999995</v>
      </c>
      <c r="R643" s="227">
        <f>Q643*H643</f>
        <v>0.0025999999999999999</v>
      </c>
      <c r="S643" s="227">
        <v>0</v>
      </c>
      <c r="T643" s="228">
        <f>S643*H643</f>
        <v>0</v>
      </c>
      <c r="AR643" s="223" t="s">
        <v>285</v>
      </c>
      <c r="AT643" s="223" t="s">
        <v>155</v>
      </c>
      <c r="AU643" s="223" t="s">
        <v>83</v>
      </c>
      <c r="AY643" s="17" t="s">
        <v>152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81</v>
      </c>
      <c r="BK643" s="224">
        <f>ROUND(I643*H643,2)</f>
        <v>0</v>
      </c>
      <c r="BL643" s="17" t="s">
        <v>285</v>
      </c>
      <c r="BM643" s="223" t="s">
        <v>2528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215</v>
      </c>
      <c r="G644" s="243"/>
      <c r="H644" s="246">
        <v>5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81</v>
      </c>
      <c r="AY644" s="252" t="s">
        <v>152</v>
      </c>
    </row>
    <row r="645" s="1" customFormat="1" ht="16.5" customHeight="1">
      <c r="B645" s="38"/>
      <c r="C645" s="211" t="s">
        <v>2529</v>
      </c>
      <c r="D645" s="211" t="s">
        <v>155</v>
      </c>
      <c r="E645" s="212" t="s">
        <v>2530</v>
      </c>
      <c r="F645" s="213" t="s">
        <v>2531</v>
      </c>
      <c r="G645" s="214" t="s">
        <v>2157</v>
      </c>
      <c r="H645" s="215">
        <v>7</v>
      </c>
      <c r="I645" s="216"/>
      <c r="J645" s="217">
        <f>ROUND(I645*H645,2)</f>
        <v>0</v>
      </c>
      <c r="K645" s="213" t="s">
        <v>178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0.0015399999999999999</v>
      </c>
      <c r="R645" s="227">
        <f>Q645*H645</f>
        <v>0.01078</v>
      </c>
      <c r="S645" s="227">
        <v>0</v>
      </c>
      <c r="T645" s="228">
        <f>S645*H645</f>
        <v>0</v>
      </c>
      <c r="AR645" s="223" t="s">
        <v>285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285</v>
      </c>
      <c r="BM645" s="223" t="s">
        <v>2532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228</v>
      </c>
      <c r="G646" s="243"/>
      <c r="H646" s="246">
        <v>7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" customFormat="1" ht="24" customHeight="1">
      <c r="B647" s="38"/>
      <c r="C647" s="211" t="s">
        <v>2533</v>
      </c>
      <c r="D647" s="211" t="s">
        <v>155</v>
      </c>
      <c r="E647" s="212" t="s">
        <v>2534</v>
      </c>
      <c r="F647" s="213" t="s">
        <v>2535</v>
      </c>
      <c r="G647" s="214" t="s">
        <v>267</v>
      </c>
      <c r="H647" s="215">
        <v>5</v>
      </c>
      <c r="I647" s="216"/>
      <c r="J647" s="217">
        <f>ROUND(I647*H647,2)</f>
        <v>0</v>
      </c>
      <c r="K647" s="213" t="s">
        <v>178</v>
      </c>
      <c r="L647" s="43"/>
      <c r="M647" s="225" t="s">
        <v>19</v>
      </c>
      <c r="N647" s="226" t="s">
        <v>44</v>
      </c>
      <c r="O647" s="83"/>
      <c r="P647" s="227">
        <f>O647*H647</f>
        <v>0</v>
      </c>
      <c r="Q647" s="227">
        <v>6.0000000000000002E-05</v>
      </c>
      <c r="R647" s="227">
        <f>Q647*H647</f>
        <v>0.00030000000000000003</v>
      </c>
      <c r="S647" s="227">
        <v>0</v>
      </c>
      <c r="T647" s="228">
        <f>S647*H647</f>
        <v>0</v>
      </c>
      <c r="AR647" s="223" t="s">
        <v>285</v>
      </c>
      <c r="AT647" s="223" t="s">
        <v>155</v>
      </c>
      <c r="AU647" s="223" t="s">
        <v>83</v>
      </c>
      <c r="AY647" s="17" t="s">
        <v>152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285</v>
      </c>
      <c r="BM647" s="223" t="s">
        <v>2536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215</v>
      </c>
      <c r="G648" s="243"/>
      <c r="H648" s="246">
        <v>5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81</v>
      </c>
      <c r="AY648" s="252" t="s">
        <v>152</v>
      </c>
    </row>
    <row r="649" s="1" customFormat="1" ht="24" customHeight="1">
      <c r="B649" s="38"/>
      <c r="C649" s="264" t="s">
        <v>2537</v>
      </c>
      <c r="D649" s="264" t="s">
        <v>325</v>
      </c>
      <c r="E649" s="265" t="s">
        <v>2538</v>
      </c>
      <c r="F649" s="266" t="s">
        <v>2539</v>
      </c>
      <c r="G649" s="267" t="s">
        <v>267</v>
      </c>
      <c r="H649" s="268">
        <v>7</v>
      </c>
      <c r="I649" s="269"/>
      <c r="J649" s="270">
        <f>ROUND(I649*H649,2)</f>
        <v>0</v>
      </c>
      <c r="K649" s="266" t="s">
        <v>178</v>
      </c>
      <c r="L649" s="271"/>
      <c r="M649" s="272" t="s">
        <v>19</v>
      </c>
      <c r="N649" s="273" t="s">
        <v>44</v>
      </c>
      <c r="O649" s="83"/>
      <c r="P649" s="227">
        <f>O649*H649</f>
        <v>0</v>
      </c>
      <c r="Q649" s="227">
        <v>0.00029999999999999997</v>
      </c>
      <c r="R649" s="227">
        <f>Q649*H649</f>
        <v>0.0020999999999999999</v>
      </c>
      <c r="S649" s="227">
        <v>0</v>
      </c>
      <c r="T649" s="228">
        <f>S649*H649</f>
        <v>0</v>
      </c>
      <c r="AR649" s="223" t="s">
        <v>407</v>
      </c>
      <c r="AT649" s="223" t="s">
        <v>325</v>
      </c>
      <c r="AU649" s="223" t="s">
        <v>83</v>
      </c>
      <c r="AY649" s="17" t="s">
        <v>152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285</v>
      </c>
      <c r="BM649" s="223" t="s">
        <v>2540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228</v>
      </c>
      <c r="G650" s="243"/>
      <c r="H650" s="246">
        <v>7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81</v>
      </c>
      <c r="AY650" s="252" t="s">
        <v>152</v>
      </c>
    </row>
    <row r="651" s="1" customFormat="1" ht="24" customHeight="1">
      <c r="B651" s="38"/>
      <c r="C651" s="211" t="s">
        <v>2541</v>
      </c>
      <c r="D651" s="211" t="s">
        <v>155</v>
      </c>
      <c r="E651" s="212" t="s">
        <v>2542</v>
      </c>
      <c r="F651" s="213" t="s">
        <v>2543</v>
      </c>
      <c r="G651" s="214" t="s">
        <v>267</v>
      </c>
      <c r="H651" s="215">
        <v>7</v>
      </c>
      <c r="I651" s="216"/>
      <c r="J651" s="217">
        <f>ROUND(I651*H651,2)</f>
        <v>0</v>
      </c>
      <c r="K651" s="213" t="s">
        <v>178</v>
      </c>
      <c r="L651" s="43"/>
      <c r="M651" s="225" t="s">
        <v>19</v>
      </c>
      <c r="N651" s="226" t="s">
        <v>44</v>
      </c>
      <c r="O651" s="83"/>
      <c r="P651" s="227">
        <f>O651*H651</f>
        <v>0</v>
      </c>
      <c r="Q651" s="227">
        <v>0.00023000000000000001</v>
      </c>
      <c r="R651" s="227">
        <f>Q651*H651</f>
        <v>0.0016100000000000001</v>
      </c>
      <c r="S651" s="227">
        <v>0</v>
      </c>
      <c r="T651" s="228">
        <f>S651*H651</f>
        <v>0</v>
      </c>
      <c r="AR651" s="223" t="s">
        <v>285</v>
      </c>
      <c r="AT651" s="223" t="s">
        <v>155</v>
      </c>
      <c r="AU651" s="223" t="s">
        <v>83</v>
      </c>
      <c r="AY651" s="17" t="s">
        <v>152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81</v>
      </c>
      <c r="BK651" s="224">
        <f>ROUND(I651*H651,2)</f>
        <v>0</v>
      </c>
      <c r="BL651" s="17" t="s">
        <v>285</v>
      </c>
      <c r="BM651" s="223" t="s">
        <v>2544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228</v>
      </c>
      <c r="G652" s="243"/>
      <c r="H652" s="246">
        <v>7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81</v>
      </c>
      <c r="AY652" s="252" t="s">
        <v>152</v>
      </c>
    </row>
    <row r="653" s="1" customFormat="1" ht="16.5" customHeight="1">
      <c r="B653" s="38"/>
      <c r="C653" s="211" t="s">
        <v>2545</v>
      </c>
      <c r="D653" s="211" t="s">
        <v>155</v>
      </c>
      <c r="E653" s="212" t="s">
        <v>2546</v>
      </c>
      <c r="F653" s="213" t="s">
        <v>2547</v>
      </c>
      <c r="G653" s="214" t="s">
        <v>267</v>
      </c>
      <c r="H653" s="215">
        <v>4</v>
      </c>
      <c r="I653" s="216"/>
      <c r="J653" s="217">
        <f>ROUND(I653*H653,2)</f>
        <v>0</v>
      </c>
      <c r="K653" s="213" t="s">
        <v>178</v>
      </c>
      <c r="L653" s="43"/>
      <c r="M653" s="225" t="s">
        <v>19</v>
      </c>
      <c r="N653" s="226" t="s">
        <v>44</v>
      </c>
      <c r="O653" s="83"/>
      <c r="P653" s="227">
        <f>O653*H653</f>
        <v>0</v>
      </c>
      <c r="Q653" s="227">
        <v>0.00031</v>
      </c>
      <c r="R653" s="227">
        <f>Q653*H653</f>
        <v>0.00124</v>
      </c>
      <c r="S653" s="227">
        <v>0</v>
      </c>
      <c r="T653" s="228">
        <f>S653*H653</f>
        <v>0</v>
      </c>
      <c r="AR653" s="223" t="s">
        <v>285</v>
      </c>
      <c r="AT653" s="223" t="s">
        <v>155</v>
      </c>
      <c r="AU653" s="223" t="s">
        <v>83</v>
      </c>
      <c r="AY653" s="17" t="s">
        <v>152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81</v>
      </c>
      <c r="BK653" s="224">
        <f>ROUND(I653*H653,2)</f>
        <v>0</v>
      </c>
      <c r="BL653" s="17" t="s">
        <v>285</v>
      </c>
      <c r="BM653" s="223" t="s">
        <v>2548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151</v>
      </c>
      <c r="G654" s="243"/>
      <c r="H654" s="246">
        <v>4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81</v>
      </c>
      <c r="AY654" s="252" t="s">
        <v>152</v>
      </c>
    </row>
    <row r="655" s="1" customFormat="1" ht="36" customHeight="1">
      <c r="B655" s="38"/>
      <c r="C655" s="211" t="s">
        <v>2549</v>
      </c>
      <c r="D655" s="211" t="s">
        <v>155</v>
      </c>
      <c r="E655" s="212" t="s">
        <v>2550</v>
      </c>
      <c r="F655" s="213" t="s">
        <v>2551</v>
      </c>
      <c r="G655" s="214" t="s">
        <v>223</v>
      </c>
      <c r="H655" s="215">
        <v>1</v>
      </c>
      <c r="I655" s="216"/>
      <c r="J655" s="217">
        <f>ROUND(I655*H655,2)</f>
        <v>0</v>
      </c>
      <c r="K655" s="213" t="s">
        <v>178</v>
      </c>
      <c r="L655" s="43"/>
      <c r="M655" s="225" t="s">
        <v>19</v>
      </c>
      <c r="N655" s="226" t="s">
        <v>44</v>
      </c>
      <c r="O655" s="83"/>
      <c r="P655" s="227">
        <f>O655*H655</f>
        <v>0</v>
      </c>
      <c r="Q655" s="227">
        <v>0</v>
      </c>
      <c r="R655" s="227">
        <f>Q655*H655</f>
        <v>0</v>
      </c>
      <c r="S655" s="227">
        <v>0</v>
      </c>
      <c r="T655" s="228">
        <f>S655*H655</f>
        <v>0</v>
      </c>
      <c r="AR655" s="223" t="s">
        <v>285</v>
      </c>
      <c r="AT655" s="223" t="s">
        <v>155</v>
      </c>
      <c r="AU655" s="223" t="s">
        <v>83</v>
      </c>
      <c r="AY655" s="17" t="s">
        <v>152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81</v>
      </c>
      <c r="BK655" s="224">
        <f>ROUND(I655*H655,2)</f>
        <v>0</v>
      </c>
      <c r="BL655" s="17" t="s">
        <v>285</v>
      </c>
      <c r="BM655" s="223" t="s">
        <v>2552</v>
      </c>
    </row>
    <row r="656" s="13" customFormat="1">
      <c r="B656" s="242"/>
      <c r="C656" s="243"/>
      <c r="D656" s="229" t="s">
        <v>182</v>
      </c>
      <c r="E656" s="244" t="s">
        <v>19</v>
      </c>
      <c r="F656" s="245" t="s">
        <v>81</v>
      </c>
      <c r="G656" s="243"/>
      <c r="H656" s="246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AT656" s="252" t="s">
        <v>182</v>
      </c>
      <c r="AU656" s="252" t="s">
        <v>83</v>
      </c>
      <c r="AV656" s="13" t="s">
        <v>83</v>
      </c>
      <c r="AW656" s="13" t="s">
        <v>35</v>
      </c>
      <c r="AX656" s="13" t="s">
        <v>81</v>
      </c>
      <c r="AY656" s="252" t="s">
        <v>152</v>
      </c>
    </row>
    <row r="657" s="11" customFormat="1" ht="22.8" customHeight="1">
      <c r="B657" s="195"/>
      <c r="C657" s="196"/>
      <c r="D657" s="197" t="s">
        <v>72</v>
      </c>
      <c r="E657" s="209" t="s">
        <v>2553</v>
      </c>
      <c r="F657" s="209" t="s">
        <v>2554</v>
      </c>
      <c r="G657" s="196"/>
      <c r="H657" s="196"/>
      <c r="I657" s="199"/>
      <c r="J657" s="210">
        <f>BK657</f>
        <v>0</v>
      </c>
      <c r="K657" s="196"/>
      <c r="L657" s="201"/>
      <c r="M657" s="202"/>
      <c r="N657" s="203"/>
      <c r="O657" s="203"/>
      <c r="P657" s="204">
        <f>SUM(P658:P663)</f>
        <v>0</v>
      </c>
      <c r="Q657" s="203"/>
      <c r="R657" s="204">
        <f>SUM(R658:R663)</f>
        <v>0.0206</v>
      </c>
      <c r="S657" s="203"/>
      <c r="T657" s="205">
        <f>SUM(T658:T663)</f>
        <v>0</v>
      </c>
      <c r="AR657" s="206" t="s">
        <v>83</v>
      </c>
      <c r="AT657" s="207" t="s">
        <v>72</v>
      </c>
      <c r="AU657" s="207" t="s">
        <v>81</v>
      </c>
      <c r="AY657" s="206" t="s">
        <v>152</v>
      </c>
      <c r="BK657" s="208">
        <f>SUM(BK658:BK663)</f>
        <v>0</v>
      </c>
    </row>
    <row r="658" s="1" customFormat="1" ht="16.5" customHeight="1">
      <c r="B658" s="38"/>
      <c r="C658" s="211" t="s">
        <v>2555</v>
      </c>
      <c r="D658" s="211" t="s">
        <v>155</v>
      </c>
      <c r="E658" s="212" t="s">
        <v>2556</v>
      </c>
      <c r="F658" s="213" t="s">
        <v>2557</v>
      </c>
      <c r="G658" s="214" t="s">
        <v>267</v>
      </c>
      <c r="H658" s="215">
        <v>4</v>
      </c>
      <c r="I658" s="216"/>
      <c r="J658" s="217">
        <f>ROUND(I658*H658,2)</f>
        <v>0</v>
      </c>
      <c r="K658" s="213" t="s">
        <v>178</v>
      </c>
      <c r="L658" s="43"/>
      <c r="M658" s="225" t="s">
        <v>19</v>
      </c>
      <c r="N658" s="226" t="s">
        <v>44</v>
      </c>
      <c r="O658" s="83"/>
      <c r="P658" s="227">
        <f>O658*H658</f>
        <v>0</v>
      </c>
      <c r="Q658" s="227">
        <v>0.0050000000000000001</v>
      </c>
      <c r="R658" s="227">
        <f>Q658*H658</f>
        <v>0.02</v>
      </c>
      <c r="S658" s="227">
        <v>0</v>
      </c>
      <c r="T658" s="228">
        <f>S658*H658</f>
        <v>0</v>
      </c>
      <c r="AR658" s="223" t="s">
        <v>285</v>
      </c>
      <c r="AT658" s="223" t="s">
        <v>155</v>
      </c>
      <c r="AU658" s="223" t="s">
        <v>83</v>
      </c>
      <c r="AY658" s="17" t="s">
        <v>152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285</v>
      </c>
      <c r="BM658" s="223" t="s">
        <v>2558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151</v>
      </c>
      <c r="G659" s="243"/>
      <c r="H659" s="246">
        <v>4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81</v>
      </c>
      <c r="AY659" s="252" t="s">
        <v>152</v>
      </c>
    </row>
    <row r="660" s="1" customFormat="1" ht="16.5" customHeight="1">
      <c r="B660" s="38"/>
      <c r="C660" s="264" t="s">
        <v>2559</v>
      </c>
      <c r="D660" s="264" t="s">
        <v>325</v>
      </c>
      <c r="E660" s="265" t="s">
        <v>2560</v>
      </c>
      <c r="F660" s="266" t="s">
        <v>2561</v>
      </c>
      <c r="G660" s="267" t="s">
        <v>267</v>
      </c>
      <c r="H660" s="268">
        <v>4</v>
      </c>
      <c r="I660" s="269"/>
      <c r="J660" s="270">
        <f>ROUND(I660*H660,2)</f>
        <v>0</v>
      </c>
      <c r="K660" s="266" t="s">
        <v>19</v>
      </c>
      <c r="L660" s="271"/>
      <c r="M660" s="272" t="s">
        <v>19</v>
      </c>
      <c r="N660" s="273" t="s">
        <v>44</v>
      </c>
      <c r="O660" s="83"/>
      <c r="P660" s="227">
        <f>O660*H660</f>
        <v>0</v>
      </c>
      <c r="Q660" s="227">
        <v>0.00014999999999999999</v>
      </c>
      <c r="R660" s="227">
        <f>Q660*H660</f>
        <v>0.00059999999999999995</v>
      </c>
      <c r="S660" s="227">
        <v>0</v>
      </c>
      <c r="T660" s="228">
        <f>S660*H660</f>
        <v>0</v>
      </c>
      <c r="AR660" s="223" t="s">
        <v>407</v>
      </c>
      <c r="AT660" s="223" t="s">
        <v>325</v>
      </c>
      <c r="AU660" s="223" t="s">
        <v>83</v>
      </c>
      <c r="AY660" s="17" t="s">
        <v>152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285</v>
      </c>
      <c r="BM660" s="223" t="s">
        <v>2562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151</v>
      </c>
      <c r="G661" s="243"/>
      <c r="H661" s="246">
        <v>4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81</v>
      </c>
      <c r="AY661" s="252" t="s">
        <v>152</v>
      </c>
    </row>
    <row r="662" s="1" customFormat="1" ht="36" customHeight="1">
      <c r="B662" s="38"/>
      <c r="C662" s="211" t="s">
        <v>2563</v>
      </c>
      <c r="D662" s="211" t="s">
        <v>155</v>
      </c>
      <c r="E662" s="212" t="s">
        <v>2564</v>
      </c>
      <c r="F662" s="213" t="s">
        <v>2565</v>
      </c>
      <c r="G662" s="214" t="s">
        <v>223</v>
      </c>
      <c r="H662" s="215">
        <v>0.025000000000000001</v>
      </c>
      <c r="I662" s="216"/>
      <c r="J662" s="217">
        <f>ROUND(I662*H662,2)</f>
        <v>0</v>
      </c>
      <c r="K662" s="213" t="s">
        <v>178</v>
      </c>
      <c r="L662" s="43"/>
      <c r="M662" s="225" t="s">
        <v>19</v>
      </c>
      <c r="N662" s="226" t="s">
        <v>44</v>
      </c>
      <c r="O662" s="83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AR662" s="223" t="s">
        <v>285</v>
      </c>
      <c r="AT662" s="223" t="s">
        <v>155</v>
      </c>
      <c r="AU662" s="223" t="s">
        <v>83</v>
      </c>
      <c r="AY662" s="17" t="s">
        <v>152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81</v>
      </c>
      <c r="BK662" s="224">
        <f>ROUND(I662*H662,2)</f>
        <v>0</v>
      </c>
      <c r="BL662" s="17" t="s">
        <v>285</v>
      </c>
      <c r="BM662" s="223" t="s">
        <v>2566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2567</v>
      </c>
      <c r="G663" s="243"/>
      <c r="H663" s="246">
        <v>0.025000000000000001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81</v>
      </c>
      <c r="AY663" s="252" t="s">
        <v>152</v>
      </c>
    </row>
    <row r="664" s="11" customFormat="1" ht="22.8" customHeight="1">
      <c r="B664" s="195"/>
      <c r="C664" s="196"/>
      <c r="D664" s="197" t="s">
        <v>72</v>
      </c>
      <c r="E664" s="209" t="s">
        <v>2568</v>
      </c>
      <c r="F664" s="209" t="s">
        <v>2569</v>
      </c>
      <c r="G664" s="196"/>
      <c r="H664" s="196"/>
      <c r="I664" s="199"/>
      <c r="J664" s="210">
        <f>BK664</f>
        <v>0</v>
      </c>
      <c r="K664" s="196"/>
      <c r="L664" s="201"/>
      <c r="M664" s="202"/>
      <c r="N664" s="203"/>
      <c r="O664" s="203"/>
      <c r="P664" s="204">
        <f>SUM(P665:P673)</f>
        <v>0</v>
      </c>
      <c r="Q664" s="203"/>
      <c r="R664" s="204">
        <f>SUM(R665:R673)</f>
        <v>0.41020000000000001</v>
      </c>
      <c r="S664" s="203"/>
      <c r="T664" s="205">
        <f>SUM(T665:T673)</f>
        <v>0</v>
      </c>
      <c r="AR664" s="206" t="s">
        <v>83</v>
      </c>
      <c r="AT664" s="207" t="s">
        <v>72</v>
      </c>
      <c r="AU664" s="207" t="s">
        <v>81</v>
      </c>
      <c r="AY664" s="206" t="s">
        <v>152</v>
      </c>
      <c r="BK664" s="208">
        <f>SUM(BK665:BK673)</f>
        <v>0</v>
      </c>
    </row>
    <row r="665" s="1" customFormat="1" ht="24" customHeight="1">
      <c r="B665" s="38"/>
      <c r="C665" s="211" t="s">
        <v>2570</v>
      </c>
      <c r="D665" s="211" t="s">
        <v>155</v>
      </c>
      <c r="E665" s="212" t="s">
        <v>2571</v>
      </c>
      <c r="F665" s="213" t="s">
        <v>2572</v>
      </c>
      <c r="G665" s="214" t="s">
        <v>267</v>
      </c>
      <c r="H665" s="215">
        <v>5</v>
      </c>
      <c r="I665" s="216"/>
      <c r="J665" s="217">
        <f>ROUND(I665*H665,2)</f>
        <v>0</v>
      </c>
      <c r="K665" s="213" t="s">
        <v>178</v>
      </c>
      <c r="L665" s="43"/>
      <c r="M665" s="225" t="s">
        <v>19</v>
      </c>
      <c r="N665" s="226" t="s">
        <v>44</v>
      </c>
      <c r="O665" s="83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AR665" s="223" t="s">
        <v>285</v>
      </c>
      <c r="AT665" s="223" t="s">
        <v>155</v>
      </c>
      <c r="AU665" s="223" t="s">
        <v>83</v>
      </c>
      <c r="AY665" s="17" t="s">
        <v>152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285</v>
      </c>
      <c r="BM665" s="223" t="s">
        <v>2573</v>
      </c>
    </row>
    <row r="666" s="13" customFormat="1">
      <c r="B666" s="242"/>
      <c r="C666" s="243"/>
      <c r="D666" s="229" t="s">
        <v>182</v>
      </c>
      <c r="E666" s="244" t="s">
        <v>19</v>
      </c>
      <c r="F666" s="245" t="s">
        <v>215</v>
      </c>
      <c r="G666" s="243"/>
      <c r="H666" s="246">
        <v>5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182</v>
      </c>
      <c r="AU666" s="252" t="s">
        <v>83</v>
      </c>
      <c r="AV666" s="13" t="s">
        <v>83</v>
      </c>
      <c r="AW666" s="13" t="s">
        <v>35</v>
      </c>
      <c r="AX666" s="13" t="s">
        <v>81</v>
      </c>
      <c r="AY666" s="252" t="s">
        <v>152</v>
      </c>
    </row>
    <row r="667" s="1" customFormat="1" ht="16.5" customHeight="1">
      <c r="B667" s="38"/>
      <c r="C667" s="264" t="s">
        <v>2574</v>
      </c>
      <c r="D667" s="264" t="s">
        <v>325</v>
      </c>
      <c r="E667" s="265" t="s">
        <v>2575</v>
      </c>
      <c r="F667" s="266" t="s">
        <v>2576</v>
      </c>
      <c r="G667" s="267" t="s">
        <v>267</v>
      </c>
      <c r="H667" s="268">
        <v>5</v>
      </c>
      <c r="I667" s="269"/>
      <c r="J667" s="270">
        <f>ROUND(I667*H667,2)</f>
        <v>0</v>
      </c>
      <c r="K667" s="266" t="s">
        <v>2577</v>
      </c>
      <c r="L667" s="271"/>
      <c r="M667" s="272" t="s">
        <v>19</v>
      </c>
      <c r="N667" s="273" t="s">
        <v>44</v>
      </c>
      <c r="O667" s="83"/>
      <c r="P667" s="227">
        <f>O667*H667</f>
        <v>0</v>
      </c>
      <c r="Q667" s="227">
        <v>0.029999999999999999</v>
      </c>
      <c r="R667" s="227">
        <f>Q667*H667</f>
        <v>0.14999999999999999</v>
      </c>
      <c r="S667" s="227">
        <v>0</v>
      </c>
      <c r="T667" s="228">
        <f>S667*H667</f>
        <v>0</v>
      </c>
      <c r="AR667" s="223" t="s">
        <v>407</v>
      </c>
      <c r="AT667" s="223" t="s">
        <v>325</v>
      </c>
      <c r="AU667" s="223" t="s">
        <v>83</v>
      </c>
      <c r="AY667" s="17" t="s">
        <v>152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285</v>
      </c>
      <c r="BM667" s="223" t="s">
        <v>2578</v>
      </c>
    </row>
    <row r="668" s="1" customFormat="1" ht="16.5" customHeight="1">
      <c r="B668" s="38"/>
      <c r="C668" s="264" t="s">
        <v>2579</v>
      </c>
      <c r="D668" s="264" t="s">
        <v>325</v>
      </c>
      <c r="E668" s="265" t="s">
        <v>2580</v>
      </c>
      <c r="F668" s="266" t="s">
        <v>2581</v>
      </c>
      <c r="G668" s="267" t="s">
        <v>267</v>
      </c>
      <c r="H668" s="268">
        <v>5</v>
      </c>
      <c r="I668" s="269"/>
      <c r="J668" s="270">
        <f>ROUND(I668*H668,2)</f>
        <v>0</v>
      </c>
      <c r="K668" s="266" t="s">
        <v>2577</v>
      </c>
      <c r="L668" s="271"/>
      <c r="M668" s="272" t="s">
        <v>19</v>
      </c>
      <c r="N668" s="273" t="s">
        <v>44</v>
      </c>
      <c r="O668" s="83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AR668" s="223" t="s">
        <v>407</v>
      </c>
      <c r="AT668" s="223" t="s">
        <v>325</v>
      </c>
      <c r="AU668" s="223" t="s">
        <v>83</v>
      </c>
      <c r="AY668" s="17" t="s">
        <v>152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81</v>
      </c>
      <c r="BK668" s="224">
        <f>ROUND(I668*H668,2)</f>
        <v>0</v>
      </c>
      <c r="BL668" s="17" t="s">
        <v>285</v>
      </c>
      <c r="BM668" s="223" t="s">
        <v>2582</v>
      </c>
    </row>
    <row r="669" s="1" customFormat="1" ht="16.5" customHeight="1">
      <c r="B669" s="38"/>
      <c r="C669" s="264" t="s">
        <v>2583</v>
      </c>
      <c r="D669" s="264" t="s">
        <v>325</v>
      </c>
      <c r="E669" s="265" t="s">
        <v>2584</v>
      </c>
      <c r="F669" s="266" t="s">
        <v>2585</v>
      </c>
      <c r="G669" s="267" t="s">
        <v>267</v>
      </c>
      <c r="H669" s="268">
        <v>5</v>
      </c>
      <c r="I669" s="269"/>
      <c r="J669" s="270">
        <f>ROUND(I669*H669,2)</f>
        <v>0</v>
      </c>
      <c r="K669" s="266" t="s">
        <v>2577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407</v>
      </c>
      <c r="AT669" s="223" t="s">
        <v>325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285</v>
      </c>
      <c r="BM669" s="223" t="s">
        <v>2586</v>
      </c>
    </row>
    <row r="670" s="1" customFormat="1" ht="24" customHeight="1">
      <c r="B670" s="38"/>
      <c r="C670" s="211" t="s">
        <v>2587</v>
      </c>
      <c r="D670" s="211" t="s">
        <v>155</v>
      </c>
      <c r="E670" s="212" t="s">
        <v>2588</v>
      </c>
      <c r="F670" s="213" t="s">
        <v>2589</v>
      </c>
      <c r="G670" s="214" t="s">
        <v>254</v>
      </c>
      <c r="H670" s="215">
        <v>20</v>
      </c>
      <c r="I670" s="216"/>
      <c r="J670" s="217">
        <f>ROUND(I670*H670,2)</f>
        <v>0</v>
      </c>
      <c r="K670" s="213" t="s">
        <v>178</v>
      </c>
      <c r="L670" s="43"/>
      <c r="M670" s="225" t="s">
        <v>19</v>
      </c>
      <c r="N670" s="226" t="s">
        <v>44</v>
      </c>
      <c r="O670" s="83"/>
      <c r="P670" s="227">
        <f>O670*H670</f>
        <v>0</v>
      </c>
      <c r="Q670" s="227">
        <v>0.013010000000000001</v>
      </c>
      <c r="R670" s="227">
        <f>Q670*H670</f>
        <v>0.26019999999999999</v>
      </c>
      <c r="S670" s="227">
        <v>0</v>
      </c>
      <c r="T670" s="228">
        <f>S670*H670</f>
        <v>0</v>
      </c>
      <c r="AR670" s="223" t="s">
        <v>285</v>
      </c>
      <c r="AT670" s="223" t="s">
        <v>155</v>
      </c>
      <c r="AU670" s="223" t="s">
        <v>83</v>
      </c>
      <c r="AY670" s="17" t="s">
        <v>152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81</v>
      </c>
      <c r="BK670" s="224">
        <f>ROUND(I670*H670,2)</f>
        <v>0</v>
      </c>
      <c r="BL670" s="17" t="s">
        <v>285</v>
      </c>
      <c r="BM670" s="223" t="s">
        <v>2590</v>
      </c>
    </row>
    <row r="671" s="13" customFormat="1">
      <c r="B671" s="242"/>
      <c r="C671" s="243"/>
      <c r="D671" s="229" t="s">
        <v>182</v>
      </c>
      <c r="E671" s="244" t="s">
        <v>19</v>
      </c>
      <c r="F671" s="245" t="s">
        <v>324</v>
      </c>
      <c r="G671" s="243"/>
      <c r="H671" s="246">
        <v>20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182</v>
      </c>
      <c r="AU671" s="252" t="s">
        <v>83</v>
      </c>
      <c r="AV671" s="13" t="s">
        <v>83</v>
      </c>
      <c r="AW671" s="13" t="s">
        <v>35</v>
      </c>
      <c r="AX671" s="13" t="s">
        <v>81</v>
      </c>
      <c r="AY671" s="252" t="s">
        <v>152</v>
      </c>
    </row>
    <row r="672" s="1" customFormat="1" ht="48" customHeight="1">
      <c r="B672" s="38"/>
      <c r="C672" s="211" t="s">
        <v>2591</v>
      </c>
      <c r="D672" s="211" t="s">
        <v>155</v>
      </c>
      <c r="E672" s="212" t="s">
        <v>2592</v>
      </c>
      <c r="F672" s="213" t="s">
        <v>2593</v>
      </c>
      <c r="G672" s="214" t="s">
        <v>223</v>
      </c>
      <c r="H672" s="215">
        <v>0.5</v>
      </c>
      <c r="I672" s="216"/>
      <c r="J672" s="217">
        <f>ROUND(I672*H672,2)</f>
        <v>0</v>
      </c>
      <c r="K672" s="213" t="s">
        <v>178</v>
      </c>
      <c r="L672" s="43"/>
      <c r="M672" s="225" t="s">
        <v>19</v>
      </c>
      <c r="N672" s="226" t="s">
        <v>44</v>
      </c>
      <c r="O672" s="83"/>
      <c r="P672" s="227">
        <f>O672*H672</f>
        <v>0</v>
      </c>
      <c r="Q672" s="227">
        <v>0</v>
      </c>
      <c r="R672" s="227">
        <f>Q672*H672</f>
        <v>0</v>
      </c>
      <c r="S672" s="227">
        <v>0</v>
      </c>
      <c r="T672" s="228">
        <f>S672*H672</f>
        <v>0</v>
      </c>
      <c r="AR672" s="223" t="s">
        <v>285</v>
      </c>
      <c r="AT672" s="223" t="s">
        <v>155</v>
      </c>
      <c r="AU672" s="223" t="s">
        <v>83</v>
      </c>
      <c r="AY672" s="17" t="s">
        <v>152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81</v>
      </c>
      <c r="BK672" s="224">
        <f>ROUND(I672*H672,2)</f>
        <v>0</v>
      </c>
      <c r="BL672" s="17" t="s">
        <v>285</v>
      </c>
      <c r="BM672" s="223" t="s">
        <v>2594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2518</v>
      </c>
      <c r="G673" s="243"/>
      <c r="H673" s="246">
        <v>0.5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81</v>
      </c>
      <c r="AY673" s="252" t="s">
        <v>152</v>
      </c>
    </row>
    <row r="674" s="11" customFormat="1" ht="22.8" customHeight="1">
      <c r="B674" s="195"/>
      <c r="C674" s="196"/>
      <c r="D674" s="197" t="s">
        <v>72</v>
      </c>
      <c r="E674" s="209" t="s">
        <v>2595</v>
      </c>
      <c r="F674" s="209" t="s">
        <v>2596</v>
      </c>
      <c r="G674" s="196"/>
      <c r="H674" s="196"/>
      <c r="I674" s="199"/>
      <c r="J674" s="210">
        <f>BK674</f>
        <v>0</v>
      </c>
      <c r="K674" s="196"/>
      <c r="L674" s="201"/>
      <c r="M674" s="202"/>
      <c r="N674" s="203"/>
      <c r="O674" s="203"/>
      <c r="P674" s="204">
        <f>SUM(P675:P695)</f>
        <v>0</v>
      </c>
      <c r="Q674" s="203"/>
      <c r="R674" s="204">
        <f>SUM(R675:R695)</f>
        <v>0</v>
      </c>
      <c r="S674" s="203"/>
      <c r="T674" s="205">
        <f>SUM(T675:T695)</f>
        <v>0</v>
      </c>
      <c r="AR674" s="206" t="s">
        <v>83</v>
      </c>
      <c r="AT674" s="207" t="s">
        <v>72</v>
      </c>
      <c r="AU674" s="207" t="s">
        <v>81</v>
      </c>
      <c r="AY674" s="206" t="s">
        <v>152</v>
      </c>
      <c r="BK674" s="208">
        <f>SUM(BK675:BK695)</f>
        <v>0</v>
      </c>
    </row>
    <row r="675" s="1" customFormat="1" ht="24" customHeight="1">
      <c r="B675" s="38"/>
      <c r="C675" s="211" t="s">
        <v>2597</v>
      </c>
      <c r="D675" s="211" t="s">
        <v>155</v>
      </c>
      <c r="E675" s="212" t="s">
        <v>2598</v>
      </c>
      <c r="F675" s="213" t="s">
        <v>2599</v>
      </c>
      <c r="G675" s="214" t="s">
        <v>2038</v>
      </c>
      <c r="H675" s="215">
        <v>5</v>
      </c>
      <c r="I675" s="216"/>
      <c r="J675" s="217">
        <f>ROUND(I675*H675,2)</f>
        <v>0</v>
      </c>
      <c r="K675" s="213" t="s">
        <v>1836</v>
      </c>
      <c r="L675" s="43"/>
      <c r="M675" s="225" t="s">
        <v>19</v>
      </c>
      <c r="N675" s="226" t="s">
        <v>44</v>
      </c>
      <c r="O675" s="83"/>
      <c r="P675" s="227">
        <f>O675*H675</f>
        <v>0</v>
      </c>
      <c r="Q675" s="227">
        <v>0</v>
      </c>
      <c r="R675" s="227">
        <f>Q675*H675</f>
        <v>0</v>
      </c>
      <c r="S675" s="227">
        <v>0</v>
      </c>
      <c r="T675" s="228">
        <f>S675*H675</f>
        <v>0</v>
      </c>
      <c r="AR675" s="223" t="s">
        <v>285</v>
      </c>
      <c r="AT675" s="223" t="s">
        <v>155</v>
      </c>
      <c r="AU675" s="223" t="s">
        <v>83</v>
      </c>
      <c r="AY675" s="17" t="s">
        <v>152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81</v>
      </c>
      <c r="BK675" s="224">
        <f>ROUND(I675*H675,2)</f>
        <v>0</v>
      </c>
      <c r="BL675" s="17" t="s">
        <v>285</v>
      </c>
      <c r="BM675" s="223" t="s">
        <v>2600</v>
      </c>
    </row>
    <row r="676" s="12" customFormat="1">
      <c r="B676" s="232"/>
      <c r="C676" s="233"/>
      <c r="D676" s="229" t="s">
        <v>182</v>
      </c>
      <c r="E676" s="234" t="s">
        <v>19</v>
      </c>
      <c r="F676" s="235" t="s">
        <v>2040</v>
      </c>
      <c r="G676" s="233"/>
      <c r="H676" s="234" t="s">
        <v>19</v>
      </c>
      <c r="I676" s="236"/>
      <c r="J676" s="233"/>
      <c r="K676" s="233"/>
      <c r="L676" s="237"/>
      <c r="M676" s="238"/>
      <c r="N676" s="239"/>
      <c r="O676" s="239"/>
      <c r="P676" s="239"/>
      <c r="Q676" s="239"/>
      <c r="R676" s="239"/>
      <c r="S676" s="239"/>
      <c r="T676" s="240"/>
      <c r="AT676" s="241" t="s">
        <v>182</v>
      </c>
      <c r="AU676" s="241" t="s">
        <v>83</v>
      </c>
      <c r="AV676" s="12" t="s">
        <v>81</v>
      </c>
      <c r="AW676" s="12" t="s">
        <v>35</v>
      </c>
      <c r="AX676" s="12" t="s">
        <v>73</v>
      </c>
      <c r="AY676" s="241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2601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2" customFormat="1">
      <c r="B678" s="232"/>
      <c r="C678" s="233"/>
      <c r="D678" s="229" t="s">
        <v>182</v>
      </c>
      <c r="E678" s="234" t="s">
        <v>19</v>
      </c>
      <c r="F678" s="235" t="s">
        <v>2602</v>
      </c>
      <c r="G678" s="233"/>
      <c r="H678" s="234" t="s">
        <v>19</v>
      </c>
      <c r="I678" s="236"/>
      <c r="J678" s="233"/>
      <c r="K678" s="233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182</v>
      </c>
      <c r="AU678" s="241" t="s">
        <v>83</v>
      </c>
      <c r="AV678" s="12" t="s">
        <v>81</v>
      </c>
      <c r="AW678" s="12" t="s">
        <v>35</v>
      </c>
      <c r="AX678" s="12" t="s">
        <v>73</v>
      </c>
      <c r="AY678" s="241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2603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2" customFormat="1">
      <c r="B680" s="232"/>
      <c r="C680" s="233"/>
      <c r="D680" s="229" t="s">
        <v>182</v>
      </c>
      <c r="E680" s="234" t="s">
        <v>19</v>
      </c>
      <c r="F680" s="235" t="s">
        <v>2604</v>
      </c>
      <c r="G680" s="233"/>
      <c r="H680" s="234" t="s">
        <v>19</v>
      </c>
      <c r="I680" s="236"/>
      <c r="J680" s="233"/>
      <c r="K680" s="233"/>
      <c r="L680" s="237"/>
      <c r="M680" s="238"/>
      <c r="N680" s="239"/>
      <c r="O680" s="239"/>
      <c r="P680" s="239"/>
      <c r="Q680" s="239"/>
      <c r="R680" s="239"/>
      <c r="S680" s="239"/>
      <c r="T680" s="240"/>
      <c r="AT680" s="241" t="s">
        <v>182</v>
      </c>
      <c r="AU680" s="241" t="s">
        <v>83</v>
      </c>
      <c r="AV680" s="12" t="s">
        <v>81</v>
      </c>
      <c r="AW680" s="12" t="s">
        <v>35</v>
      </c>
      <c r="AX680" s="12" t="s">
        <v>73</v>
      </c>
      <c r="AY680" s="241" t="s">
        <v>152</v>
      </c>
    </row>
    <row r="681" s="12" customFormat="1">
      <c r="B681" s="232"/>
      <c r="C681" s="233"/>
      <c r="D681" s="229" t="s">
        <v>182</v>
      </c>
      <c r="E681" s="234" t="s">
        <v>19</v>
      </c>
      <c r="F681" s="235" t="s">
        <v>2605</v>
      </c>
      <c r="G681" s="233"/>
      <c r="H681" s="234" t="s">
        <v>19</v>
      </c>
      <c r="I681" s="236"/>
      <c r="J681" s="233"/>
      <c r="K681" s="233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182</v>
      </c>
      <c r="AU681" s="241" t="s">
        <v>83</v>
      </c>
      <c r="AV681" s="12" t="s">
        <v>81</v>
      </c>
      <c r="AW681" s="12" t="s">
        <v>35</v>
      </c>
      <c r="AX681" s="12" t="s">
        <v>73</v>
      </c>
      <c r="AY681" s="241" t="s">
        <v>152</v>
      </c>
    </row>
    <row r="682" s="12" customFormat="1">
      <c r="B682" s="232"/>
      <c r="C682" s="233"/>
      <c r="D682" s="229" t="s">
        <v>182</v>
      </c>
      <c r="E682" s="234" t="s">
        <v>19</v>
      </c>
      <c r="F682" s="235" t="s">
        <v>2606</v>
      </c>
      <c r="G682" s="233"/>
      <c r="H682" s="234" t="s">
        <v>19</v>
      </c>
      <c r="I682" s="236"/>
      <c r="J682" s="233"/>
      <c r="K682" s="233"/>
      <c r="L682" s="237"/>
      <c r="M682" s="238"/>
      <c r="N682" s="239"/>
      <c r="O682" s="239"/>
      <c r="P682" s="239"/>
      <c r="Q682" s="239"/>
      <c r="R682" s="239"/>
      <c r="S682" s="239"/>
      <c r="T682" s="240"/>
      <c r="AT682" s="241" t="s">
        <v>182</v>
      </c>
      <c r="AU682" s="241" t="s">
        <v>83</v>
      </c>
      <c r="AV682" s="12" t="s">
        <v>81</v>
      </c>
      <c r="AW682" s="12" t="s">
        <v>35</v>
      </c>
      <c r="AX682" s="12" t="s">
        <v>73</v>
      </c>
      <c r="AY682" s="241" t="s">
        <v>152</v>
      </c>
    </row>
    <row r="683" s="12" customFormat="1">
      <c r="B683" s="232"/>
      <c r="C683" s="233"/>
      <c r="D683" s="229" t="s">
        <v>182</v>
      </c>
      <c r="E683" s="234" t="s">
        <v>19</v>
      </c>
      <c r="F683" s="235" t="s">
        <v>2607</v>
      </c>
      <c r="G683" s="233"/>
      <c r="H683" s="234" t="s">
        <v>19</v>
      </c>
      <c r="I683" s="236"/>
      <c r="J683" s="233"/>
      <c r="K683" s="233"/>
      <c r="L683" s="237"/>
      <c r="M683" s="238"/>
      <c r="N683" s="239"/>
      <c r="O683" s="239"/>
      <c r="P683" s="239"/>
      <c r="Q683" s="239"/>
      <c r="R683" s="239"/>
      <c r="S683" s="239"/>
      <c r="T683" s="240"/>
      <c r="AT683" s="241" t="s">
        <v>182</v>
      </c>
      <c r="AU683" s="241" t="s">
        <v>83</v>
      </c>
      <c r="AV683" s="12" t="s">
        <v>81</v>
      </c>
      <c r="AW683" s="12" t="s">
        <v>35</v>
      </c>
      <c r="AX683" s="12" t="s">
        <v>73</v>
      </c>
      <c r="AY683" s="241" t="s">
        <v>152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2608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2609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2610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215</v>
      </c>
      <c r="G687" s="243"/>
      <c r="H687" s="246">
        <v>5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11" t="s">
        <v>2611</v>
      </c>
      <c r="D688" s="211" t="s">
        <v>155</v>
      </c>
      <c r="E688" s="212" t="s">
        <v>2612</v>
      </c>
      <c r="F688" s="213" t="s">
        <v>2613</v>
      </c>
      <c r="G688" s="214" t="s">
        <v>2614</v>
      </c>
      <c r="H688" s="215">
        <v>100</v>
      </c>
      <c r="I688" s="216"/>
      <c r="J688" s="217">
        <f>ROUND(I688*H688,2)</f>
        <v>0</v>
      </c>
      <c r="K688" s="213" t="s">
        <v>1836</v>
      </c>
      <c r="L688" s="43"/>
      <c r="M688" s="225" t="s">
        <v>19</v>
      </c>
      <c r="N688" s="226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285</v>
      </c>
      <c r="AT688" s="223" t="s">
        <v>155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285</v>
      </c>
      <c r="BM688" s="223" t="s">
        <v>2615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2616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2617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2618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2" customFormat="1">
      <c r="B692" s="232"/>
      <c r="C692" s="233"/>
      <c r="D692" s="229" t="s">
        <v>182</v>
      </c>
      <c r="E692" s="234" t="s">
        <v>19</v>
      </c>
      <c r="F692" s="235" t="s">
        <v>2619</v>
      </c>
      <c r="G692" s="233"/>
      <c r="H692" s="234" t="s">
        <v>19</v>
      </c>
      <c r="I692" s="236"/>
      <c r="J692" s="233"/>
      <c r="K692" s="233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182</v>
      </c>
      <c r="AU692" s="241" t="s">
        <v>83</v>
      </c>
      <c r="AV692" s="12" t="s">
        <v>81</v>
      </c>
      <c r="AW692" s="12" t="s">
        <v>35</v>
      </c>
      <c r="AX692" s="12" t="s">
        <v>73</v>
      </c>
      <c r="AY692" s="241" t="s">
        <v>152</v>
      </c>
    </row>
    <row r="693" s="13" customFormat="1">
      <c r="B693" s="242"/>
      <c r="C693" s="243"/>
      <c r="D693" s="229" t="s">
        <v>182</v>
      </c>
      <c r="E693" s="244" t="s">
        <v>19</v>
      </c>
      <c r="F693" s="245" t="s">
        <v>2620</v>
      </c>
      <c r="G693" s="243"/>
      <c r="H693" s="246">
        <v>100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182</v>
      </c>
      <c r="AU693" s="252" t="s">
        <v>83</v>
      </c>
      <c r="AV693" s="13" t="s">
        <v>83</v>
      </c>
      <c r="AW693" s="13" t="s">
        <v>35</v>
      </c>
      <c r="AX693" s="13" t="s">
        <v>81</v>
      </c>
      <c r="AY693" s="252" t="s">
        <v>152</v>
      </c>
    </row>
    <row r="694" s="1" customFormat="1" ht="36" customHeight="1">
      <c r="B694" s="38"/>
      <c r="C694" s="211" t="s">
        <v>2621</v>
      </c>
      <c r="D694" s="211" t="s">
        <v>155</v>
      </c>
      <c r="E694" s="212" t="s">
        <v>2622</v>
      </c>
      <c r="F694" s="213" t="s">
        <v>2623</v>
      </c>
      <c r="G694" s="214" t="s">
        <v>223</v>
      </c>
      <c r="H694" s="215">
        <v>4</v>
      </c>
      <c r="I694" s="216"/>
      <c r="J694" s="217">
        <f>ROUND(I694*H694,2)</f>
        <v>0</v>
      </c>
      <c r="K694" s="213" t="s">
        <v>178</v>
      </c>
      <c r="L694" s="43"/>
      <c r="M694" s="225" t="s">
        <v>19</v>
      </c>
      <c r="N694" s="226" t="s">
        <v>44</v>
      </c>
      <c r="O694" s="83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AR694" s="223" t="s">
        <v>285</v>
      </c>
      <c r="AT694" s="223" t="s">
        <v>155</v>
      </c>
      <c r="AU694" s="223" t="s">
        <v>83</v>
      </c>
      <c r="AY694" s="17" t="s">
        <v>152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81</v>
      </c>
      <c r="BK694" s="224">
        <f>ROUND(I694*H694,2)</f>
        <v>0</v>
      </c>
      <c r="BL694" s="17" t="s">
        <v>285</v>
      </c>
      <c r="BM694" s="223" t="s">
        <v>2624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2625</v>
      </c>
      <c r="G695" s="243"/>
      <c r="H695" s="246">
        <v>4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81</v>
      </c>
      <c r="AY695" s="252" t="s">
        <v>152</v>
      </c>
    </row>
    <row r="696" s="11" customFormat="1" ht="22.8" customHeight="1">
      <c r="B696" s="195"/>
      <c r="C696" s="196"/>
      <c r="D696" s="197" t="s">
        <v>72</v>
      </c>
      <c r="E696" s="209" t="s">
        <v>2626</v>
      </c>
      <c r="F696" s="209" t="s">
        <v>2627</v>
      </c>
      <c r="G696" s="196"/>
      <c r="H696" s="196"/>
      <c r="I696" s="199"/>
      <c r="J696" s="210">
        <f>BK696</f>
        <v>0</v>
      </c>
      <c r="K696" s="196"/>
      <c r="L696" s="201"/>
      <c r="M696" s="202"/>
      <c r="N696" s="203"/>
      <c r="O696" s="203"/>
      <c r="P696" s="204">
        <f>SUM(P697:P702)</f>
        <v>0</v>
      </c>
      <c r="Q696" s="203"/>
      <c r="R696" s="204">
        <f>SUM(R697:R702)</f>
        <v>0.46237499999999998</v>
      </c>
      <c r="S696" s="203"/>
      <c r="T696" s="205">
        <f>SUM(T697:T702)</f>
        <v>0</v>
      </c>
      <c r="AR696" s="206" t="s">
        <v>83</v>
      </c>
      <c r="AT696" s="207" t="s">
        <v>72</v>
      </c>
      <c r="AU696" s="207" t="s">
        <v>81</v>
      </c>
      <c r="AY696" s="206" t="s">
        <v>152</v>
      </c>
      <c r="BK696" s="208">
        <f>SUM(BK697:BK702)</f>
        <v>0</v>
      </c>
    </row>
    <row r="697" s="1" customFormat="1" ht="48" customHeight="1">
      <c r="B697" s="38"/>
      <c r="C697" s="211" t="s">
        <v>2628</v>
      </c>
      <c r="D697" s="211" t="s">
        <v>155</v>
      </c>
      <c r="E697" s="212" t="s">
        <v>2629</v>
      </c>
      <c r="F697" s="213" t="s">
        <v>2630</v>
      </c>
      <c r="G697" s="214" t="s">
        <v>236</v>
      </c>
      <c r="H697" s="215">
        <v>37.5</v>
      </c>
      <c r="I697" s="216"/>
      <c r="J697" s="217">
        <f>ROUND(I697*H697,2)</f>
        <v>0</v>
      </c>
      <c r="K697" s="213" t="s">
        <v>178</v>
      </c>
      <c r="L697" s="43"/>
      <c r="M697" s="225" t="s">
        <v>19</v>
      </c>
      <c r="N697" s="226" t="s">
        <v>44</v>
      </c>
      <c r="O697" s="83"/>
      <c r="P697" s="227">
        <f>O697*H697</f>
        <v>0</v>
      </c>
      <c r="Q697" s="227">
        <v>0.01223</v>
      </c>
      <c r="R697" s="227">
        <f>Q697*H697</f>
        <v>0.458625</v>
      </c>
      <c r="S697" s="227">
        <v>0</v>
      </c>
      <c r="T697" s="228">
        <f>S697*H697</f>
        <v>0</v>
      </c>
      <c r="AR697" s="223" t="s">
        <v>285</v>
      </c>
      <c r="AT697" s="223" t="s">
        <v>155</v>
      </c>
      <c r="AU697" s="223" t="s">
        <v>83</v>
      </c>
      <c r="AY697" s="17" t="s">
        <v>152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285</v>
      </c>
      <c r="BM697" s="223" t="s">
        <v>2631</v>
      </c>
    </row>
    <row r="698" s="13" customFormat="1">
      <c r="B698" s="242"/>
      <c r="C698" s="243"/>
      <c r="D698" s="229" t="s">
        <v>182</v>
      </c>
      <c r="E698" s="244" t="s">
        <v>19</v>
      </c>
      <c r="F698" s="245" t="s">
        <v>2632</v>
      </c>
      <c r="G698" s="243"/>
      <c r="H698" s="246">
        <v>37.5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AT698" s="252" t="s">
        <v>182</v>
      </c>
      <c r="AU698" s="252" t="s">
        <v>83</v>
      </c>
      <c r="AV698" s="13" t="s">
        <v>83</v>
      </c>
      <c r="AW698" s="13" t="s">
        <v>35</v>
      </c>
      <c r="AX698" s="13" t="s">
        <v>81</v>
      </c>
      <c r="AY698" s="252" t="s">
        <v>152</v>
      </c>
    </row>
    <row r="699" s="1" customFormat="1" ht="36" customHeight="1">
      <c r="B699" s="38"/>
      <c r="C699" s="211" t="s">
        <v>2633</v>
      </c>
      <c r="D699" s="211" t="s">
        <v>155</v>
      </c>
      <c r="E699" s="212" t="s">
        <v>2634</v>
      </c>
      <c r="F699" s="213" t="s">
        <v>2635</v>
      </c>
      <c r="G699" s="214" t="s">
        <v>236</v>
      </c>
      <c r="H699" s="215">
        <v>37.5</v>
      </c>
      <c r="I699" s="216"/>
      <c r="J699" s="217">
        <f>ROUND(I699*H699,2)</f>
        <v>0</v>
      </c>
      <c r="K699" s="213" t="s">
        <v>178</v>
      </c>
      <c r="L699" s="43"/>
      <c r="M699" s="225" t="s">
        <v>19</v>
      </c>
      <c r="N699" s="226" t="s">
        <v>44</v>
      </c>
      <c r="O699" s="83"/>
      <c r="P699" s="227">
        <f>O699*H699</f>
        <v>0</v>
      </c>
      <c r="Q699" s="227">
        <v>0.00010000000000000001</v>
      </c>
      <c r="R699" s="227">
        <f>Q699*H699</f>
        <v>0.0037500000000000003</v>
      </c>
      <c r="S699" s="227">
        <v>0</v>
      </c>
      <c r="T699" s="228">
        <f>S699*H699</f>
        <v>0</v>
      </c>
      <c r="AR699" s="223" t="s">
        <v>285</v>
      </c>
      <c r="AT699" s="223" t="s">
        <v>155</v>
      </c>
      <c r="AU699" s="223" t="s">
        <v>83</v>
      </c>
      <c r="AY699" s="17" t="s">
        <v>152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81</v>
      </c>
      <c r="BK699" s="224">
        <f>ROUND(I699*H699,2)</f>
        <v>0</v>
      </c>
      <c r="BL699" s="17" t="s">
        <v>285</v>
      </c>
      <c r="BM699" s="223" t="s">
        <v>2636</v>
      </c>
    </row>
    <row r="700" s="13" customFormat="1">
      <c r="B700" s="242"/>
      <c r="C700" s="243"/>
      <c r="D700" s="229" t="s">
        <v>182</v>
      </c>
      <c r="E700" s="244" t="s">
        <v>19</v>
      </c>
      <c r="F700" s="245" t="s">
        <v>2632</v>
      </c>
      <c r="G700" s="243"/>
      <c r="H700" s="246">
        <v>37.5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182</v>
      </c>
      <c r="AU700" s="252" t="s">
        <v>83</v>
      </c>
      <c r="AV700" s="13" t="s">
        <v>83</v>
      </c>
      <c r="AW700" s="13" t="s">
        <v>35</v>
      </c>
      <c r="AX700" s="13" t="s">
        <v>81</v>
      </c>
      <c r="AY700" s="252" t="s">
        <v>152</v>
      </c>
    </row>
    <row r="701" s="1" customFormat="1" ht="60" customHeight="1">
      <c r="B701" s="38"/>
      <c r="C701" s="211" t="s">
        <v>2637</v>
      </c>
      <c r="D701" s="211" t="s">
        <v>155</v>
      </c>
      <c r="E701" s="212" t="s">
        <v>2638</v>
      </c>
      <c r="F701" s="213" t="s">
        <v>2639</v>
      </c>
      <c r="G701" s="214" t="s">
        <v>223</v>
      </c>
      <c r="H701" s="215">
        <v>1</v>
      </c>
      <c r="I701" s="216"/>
      <c r="J701" s="217">
        <f>ROUND(I701*H701,2)</f>
        <v>0</v>
      </c>
      <c r="K701" s="213" t="s">
        <v>178</v>
      </c>
      <c r="L701" s="43"/>
      <c r="M701" s="225" t="s">
        <v>19</v>
      </c>
      <c r="N701" s="226" t="s">
        <v>44</v>
      </c>
      <c r="O701" s="83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AR701" s="223" t="s">
        <v>285</v>
      </c>
      <c r="AT701" s="223" t="s">
        <v>155</v>
      </c>
      <c r="AU701" s="223" t="s">
        <v>83</v>
      </c>
      <c r="AY701" s="17" t="s">
        <v>152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285</v>
      </c>
      <c r="BM701" s="223" t="s">
        <v>2640</v>
      </c>
    </row>
    <row r="702" s="13" customFormat="1">
      <c r="B702" s="242"/>
      <c r="C702" s="243"/>
      <c r="D702" s="229" t="s">
        <v>182</v>
      </c>
      <c r="E702" s="244" t="s">
        <v>19</v>
      </c>
      <c r="F702" s="245" t="s">
        <v>81</v>
      </c>
      <c r="G702" s="243"/>
      <c r="H702" s="246">
        <v>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AT702" s="252" t="s">
        <v>182</v>
      </c>
      <c r="AU702" s="252" t="s">
        <v>83</v>
      </c>
      <c r="AV702" s="13" t="s">
        <v>83</v>
      </c>
      <c r="AW702" s="13" t="s">
        <v>35</v>
      </c>
      <c r="AX702" s="13" t="s">
        <v>81</v>
      </c>
      <c r="AY702" s="252" t="s">
        <v>152</v>
      </c>
    </row>
    <row r="703" s="11" customFormat="1" ht="22.8" customHeight="1">
      <c r="B703" s="195"/>
      <c r="C703" s="196"/>
      <c r="D703" s="197" t="s">
        <v>72</v>
      </c>
      <c r="E703" s="209" t="s">
        <v>1524</v>
      </c>
      <c r="F703" s="209" t="s">
        <v>1525</v>
      </c>
      <c r="G703" s="196"/>
      <c r="H703" s="196"/>
      <c r="I703" s="199"/>
      <c r="J703" s="210">
        <f>BK703</f>
        <v>0</v>
      </c>
      <c r="K703" s="196"/>
      <c r="L703" s="201"/>
      <c r="M703" s="202"/>
      <c r="N703" s="203"/>
      <c r="O703" s="203"/>
      <c r="P703" s="204">
        <f>SUM(P704:P715)</f>
        <v>0</v>
      </c>
      <c r="Q703" s="203"/>
      <c r="R703" s="204">
        <f>SUM(R704:R715)</f>
        <v>0.0070800000000000004</v>
      </c>
      <c r="S703" s="203"/>
      <c r="T703" s="205">
        <f>SUM(T704:T715)</f>
        <v>0</v>
      </c>
      <c r="AR703" s="206" t="s">
        <v>83</v>
      </c>
      <c r="AT703" s="207" t="s">
        <v>72</v>
      </c>
      <c r="AU703" s="207" t="s">
        <v>81</v>
      </c>
      <c r="AY703" s="206" t="s">
        <v>152</v>
      </c>
      <c r="BK703" s="208">
        <f>SUM(BK704:BK715)</f>
        <v>0</v>
      </c>
    </row>
    <row r="704" s="1" customFormat="1" ht="24" customHeight="1">
      <c r="B704" s="38"/>
      <c r="C704" s="211" t="s">
        <v>2641</v>
      </c>
      <c r="D704" s="211" t="s">
        <v>155</v>
      </c>
      <c r="E704" s="212" t="s">
        <v>1526</v>
      </c>
      <c r="F704" s="213" t="s">
        <v>1527</v>
      </c>
      <c r="G704" s="214" t="s">
        <v>254</v>
      </c>
      <c r="H704" s="215">
        <v>3</v>
      </c>
      <c r="I704" s="216"/>
      <c r="J704" s="217">
        <f>ROUND(I704*H704,2)</f>
        <v>0</v>
      </c>
      <c r="K704" s="213" t="s">
        <v>1382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0.0023600000000000001</v>
      </c>
      <c r="R704" s="227">
        <f>Q704*H704</f>
        <v>0.0070800000000000004</v>
      </c>
      <c r="S704" s="227">
        <v>0</v>
      </c>
      <c r="T704" s="228">
        <f>S704*H704</f>
        <v>0</v>
      </c>
      <c r="AR704" s="223" t="s">
        <v>285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285</v>
      </c>
      <c r="BM704" s="223" t="s">
        <v>2642</v>
      </c>
    </row>
    <row r="705" s="13" customFormat="1">
      <c r="B705" s="242"/>
      <c r="C705" s="243"/>
      <c r="D705" s="229" t="s">
        <v>182</v>
      </c>
      <c r="E705" s="244" t="s">
        <v>19</v>
      </c>
      <c r="F705" s="245" t="s">
        <v>196</v>
      </c>
      <c r="G705" s="243"/>
      <c r="H705" s="246">
        <v>3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182</v>
      </c>
      <c r="AU705" s="252" t="s">
        <v>83</v>
      </c>
      <c r="AV705" s="13" t="s">
        <v>83</v>
      </c>
      <c r="AW705" s="13" t="s">
        <v>35</v>
      </c>
      <c r="AX705" s="13" t="s">
        <v>81</v>
      </c>
      <c r="AY705" s="252" t="s">
        <v>152</v>
      </c>
    </row>
    <row r="706" s="1" customFormat="1" ht="24" customHeight="1">
      <c r="B706" s="38"/>
      <c r="C706" s="211" t="s">
        <v>2643</v>
      </c>
      <c r="D706" s="211" t="s">
        <v>155</v>
      </c>
      <c r="E706" s="212" t="s">
        <v>2644</v>
      </c>
      <c r="F706" s="213" t="s">
        <v>2645</v>
      </c>
      <c r="G706" s="214" t="s">
        <v>254</v>
      </c>
      <c r="H706" s="215">
        <v>45</v>
      </c>
      <c r="I706" s="216"/>
      <c r="J706" s="217">
        <f>ROUND(I706*H706,2)</f>
        <v>0</v>
      </c>
      <c r="K706" s="213" t="s">
        <v>19</v>
      </c>
      <c r="L706" s="43"/>
      <c r="M706" s="225" t="s">
        <v>19</v>
      </c>
      <c r="N706" s="226" t="s">
        <v>44</v>
      </c>
      <c r="O706" s="83"/>
      <c r="P706" s="227">
        <f>O706*H706</f>
        <v>0</v>
      </c>
      <c r="Q706" s="227">
        <v>0</v>
      </c>
      <c r="R706" s="227">
        <f>Q706*H706</f>
        <v>0</v>
      </c>
      <c r="S706" s="227">
        <v>0</v>
      </c>
      <c r="T706" s="228">
        <f>S706*H706</f>
        <v>0</v>
      </c>
      <c r="AR706" s="223" t="s">
        <v>151</v>
      </c>
      <c r="AT706" s="223" t="s">
        <v>155</v>
      </c>
      <c r="AU706" s="223" t="s">
        <v>83</v>
      </c>
      <c r="AY706" s="17" t="s">
        <v>152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151</v>
      </c>
      <c r="BM706" s="223" t="s">
        <v>2646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2647</v>
      </c>
      <c r="G707" s="243"/>
      <c r="H707" s="246">
        <v>45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81</v>
      </c>
      <c r="AY707" s="252" t="s">
        <v>152</v>
      </c>
    </row>
    <row r="708" s="1" customFormat="1" ht="24" customHeight="1">
      <c r="B708" s="38"/>
      <c r="C708" s="211" t="s">
        <v>2648</v>
      </c>
      <c r="D708" s="211" t="s">
        <v>155</v>
      </c>
      <c r="E708" s="212" t="s">
        <v>2649</v>
      </c>
      <c r="F708" s="213" t="s">
        <v>2650</v>
      </c>
      <c r="G708" s="214" t="s">
        <v>254</v>
      </c>
      <c r="H708" s="215">
        <v>40</v>
      </c>
      <c r="I708" s="216"/>
      <c r="J708" s="217">
        <f>ROUND(I708*H708,2)</f>
        <v>0</v>
      </c>
      <c r="K708" s="213" t="s">
        <v>19</v>
      </c>
      <c r="L708" s="43"/>
      <c r="M708" s="225" t="s">
        <v>19</v>
      </c>
      <c r="N708" s="226" t="s">
        <v>44</v>
      </c>
      <c r="O708" s="83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AR708" s="223" t="s">
        <v>151</v>
      </c>
      <c r="AT708" s="223" t="s">
        <v>155</v>
      </c>
      <c r="AU708" s="223" t="s">
        <v>83</v>
      </c>
      <c r="AY708" s="17" t="s">
        <v>152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81</v>
      </c>
      <c r="BK708" s="224">
        <f>ROUND(I708*H708,2)</f>
        <v>0</v>
      </c>
      <c r="BL708" s="17" t="s">
        <v>151</v>
      </c>
      <c r="BM708" s="223" t="s">
        <v>2651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473</v>
      </c>
      <c r="G709" s="243"/>
      <c r="H709" s="246">
        <v>40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81</v>
      </c>
      <c r="AY709" s="252" t="s">
        <v>152</v>
      </c>
    </row>
    <row r="710" s="1" customFormat="1" ht="16.5" customHeight="1">
      <c r="B710" s="38"/>
      <c r="C710" s="211" t="s">
        <v>2652</v>
      </c>
      <c r="D710" s="211" t="s">
        <v>155</v>
      </c>
      <c r="E710" s="212" t="s">
        <v>2653</v>
      </c>
      <c r="F710" s="213" t="s">
        <v>2654</v>
      </c>
      <c r="G710" s="214" t="s">
        <v>254</v>
      </c>
      <c r="H710" s="215">
        <v>80</v>
      </c>
      <c r="I710" s="216"/>
      <c r="J710" s="217">
        <f>ROUND(I710*H710,2)</f>
        <v>0</v>
      </c>
      <c r="K710" s="213" t="s">
        <v>19</v>
      </c>
      <c r="L710" s="43"/>
      <c r="M710" s="225" t="s">
        <v>19</v>
      </c>
      <c r="N710" s="226" t="s">
        <v>44</v>
      </c>
      <c r="O710" s="83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AR710" s="223" t="s">
        <v>151</v>
      </c>
      <c r="AT710" s="223" t="s">
        <v>155</v>
      </c>
      <c r="AU710" s="223" t="s">
        <v>83</v>
      </c>
      <c r="AY710" s="17" t="s">
        <v>152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81</v>
      </c>
      <c r="BK710" s="224">
        <f>ROUND(I710*H710,2)</f>
        <v>0</v>
      </c>
      <c r="BL710" s="17" t="s">
        <v>151</v>
      </c>
      <c r="BM710" s="223" t="s">
        <v>2655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2656</v>
      </c>
      <c r="G711" s="243"/>
      <c r="H711" s="246">
        <v>80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81</v>
      </c>
      <c r="AY711" s="252" t="s">
        <v>152</v>
      </c>
    </row>
    <row r="712" s="1" customFormat="1" ht="16.5" customHeight="1">
      <c r="B712" s="38"/>
      <c r="C712" s="211" t="s">
        <v>2657</v>
      </c>
      <c r="D712" s="211" t="s">
        <v>155</v>
      </c>
      <c r="E712" s="212" t="s">
        <v>2658</v>
      </c>
      <c r="F712" s="213" t="s">
        <v>2659</v>
      </c>
      <c r="G712" s="214" t="s">
        <v>254</v>
      </c>
      <c r="H712" s="215">
        <v>6</v>
      </c>
      <c r="I712" s="216"/>
      <c r="J712" s="217">
        <f>ROUND(I712*H712,2)</f>
        <v>0</v>
      </c>
      <c r="K712" s="213" t="s">
        <v>19</v>
      </c>
      <c r="L712" s="43"/>
      <c r="M712" s="225" t="s">
        <v>19</v>
      </c>
      <c r="N712" s="226" t="s">
        <v>44</v>
      </c>
      <c r="O712" s="83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AR712" s="223" t="s">
        <v>151</v>
      </c>
      <c r="AT712" s="223" t="s">
        <v>155</v>
      </c>
      <c r="AU712" s="223" t="s">
        <v>83</v>
      </c>
      <c r="AY712" s="17" t="s">
        <v>152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81</v>
      </c>
      <c r="BK712" s="224">
        <f>ROUND(I712*H712,2)</f>
        <v>0</v>
      </c>
      <c r="BL712" s="17" t="s">
        <v>151</v>
      </c>
      <c r="BM712" s="223" t="s">
        <v>2660</v>
      </c>
    </row>
    <row r="713" s="13" customFormat="1">
      <c r="B713" s="242"/>
      <c r="C713" s="243"/>
      <c r="D713" s="229" t="s">
        <v>182</v>
      </c>
      <c r="E713" s="244" t="s">
        <v>19</v>
      </c>
      <c r="F713" s="245" t="s">
        <v>220</v>
      </c>
      <c r="G713" s="243"/>
      <c r="H713" s="246">
        <v>6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AT713" s="252" t="s">
        <v>182</v>
      </c>
      <c r="AU713" s="252" t="s">
        <v>83</v>
      </c>
      <c r="AV713" s="13" t="s">
        <v>83</v>
      </c>
      <c r="AW713" s="13" t="s">
        <v>35</v>
      </c>
      <c r="AX713" s="13" t="s">
        <v>81</v>
      </c>
      <c r="AY713" s="252" t="s">
        <v>152</v>
      </c>
    </row>
    <row r="714" s="1" customFormat="1" ht="36" customHeight="1">
      <c r="B714" s="38"/>
      <c r="C714" s="211" t="s">
        <v>2661</v>
      </c>
      <c r="D714" s="211" t="s">
        <v>155</v>
      </c>
      <c r="E714" s="212" t="s">
        <v>2662</v>
      </c>
      <c r="F714" s="213" t="s">
        <v>2663</v>
      </c>
      <c r="G714" s="214" t="s">
        <v>223</v>
      </c>
      <c r="H714" s="215">
        <v>3</v>
      </c>
      <c r="I714" s="216"/>
      <c r="J714" s="217">
        <f>ROUND(I714*H714,2)</f>
        <v>0</v>
      </c>
      <c r="K714" s="213" t="s">
        <v>178</v>
      </c>
      <c r="L714" s="43"/>
      <c r="M714" s="225" t="s">
        <v>19</v>
      </c>
      <c r="N714" s="226" t="s">
        <v>44</v>
      </c>
      <c r="O714" s="83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AR714" s="223" t="s">
        <v>285</v>
      </c>
      <c r="AT714" s="223" t="s">
        <v>155</v>
      </c>
      <c r="AU714" s="223" t="s">
        <v>83</v>
      </c>
      <c r="AY714" s="17" t="s">
        <v>152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81</v>
      </c>
      <c r="BK714" s="224">
        <f>ROUND(I714*H714,2)</f>
        <v>0</v>
      </c>
      <c r="BL714" s="17" t="s">
        <v>285</v>
      </c>
      <c r="BM714" s="223" t="s">
        <v>2664</v>
      </c>
    </row>
    <row r="715" s="13" customFormat="1">
      <c r="B715" s="242"/>
      <c r="C715" s="243"/>
      <c r="D715" s="229" t="s">
        <v>182</v>
      </c>
      <c r="E715" s="244" t="s">
        <v>19</v>
      </c>
      <c r="F715" s="245" t="s">
        <v>196</v>
      </c>
      <c r="G715" s="243"/>
      <c r="H715" s="246">
        <v>3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AT715" s="252" t="s">
        <v>182</v>
      </c>
      <c r="AU715" s="252" t="s">
        <v>83</v>
      </c>
      <c r="AV715" s="13" t="s">
        <v>83</v>
      </c>
      <c r="AW715" s="13" t="s">
        <v>35</v>
      </c>
      <c r="AX715" s="13" t="s">
        <v>81</v>
      </c>
      <c r="AY715" s="252" t="s">
        <v>152</v>
      </c>
    </row>
    <row r="716" s="11" customFormat="1" ht="22.8" customHeight="1">
      <c r="B716" s="195"/>
      <c r="C716" s="196"/>
      <c r="D716" s="197" t="s">
        <v>72</v>
      </c>
      <c r="E716" s="209" t="s">
        <v>1538</v>
      </c>
      <c r="F716" s="209" t="s">
        <v>1539</v>
      </c>
      <c r="G716" s="196"/>
      <c r="H716" s="196"/>
      <c r="I716" s="199"/>
      <c r="J716" s="210">
        <f>BK716</f>
        <v>0</v>
      </c>
      <c r="K716" s="196"/>
      <c r="L716" s="201"/>
      <c r="M716" s="202"/>
      <c r="N716" s="203"/>
      <c r="O716" s="203"/>
      <c r="P716" s="204">
        <f>SUM(P717:P747)</f>
        <v>0</v>
      </c>
      <c r="Q716" s="203"/>
      <c r="R716" s="204">
        <f>SUM(R717:R747)</f>
        <v>1.6834599999999997</v>
      </c>
      <c r="S716" s="203"/>
      <c r="T716" s="205">
        <f>SUM(T717:T747)</f>
        <v>0</v>
      </c>
      <c r="AR716" s="206" t="s">
        <v>83</v>
      </c>
      <c r="AT716" s="207" t="s">
        <v>72</v>
      </c>
      <c r="AU716" s="207" t="s">
        <v>81</v>
      </c>
      <c r="AY716" s="206" t="s">
        <v>152</v>
      </c>
      <c r="BK716" s="208">
        <f>SUM(BK717:BK747)</f>
        <v>0</v>
      </c>
    </row>
    <row r="717" s="1" customFormat="1" ht="60" customHeight="1">
      <c r="B717" s="38"/>
      <c r="C717" s="264" t="s">
        <v>2665</v>
      </c>
      <c r="D717" s="264" t="s">
        <v>325</v>
      </c>
      <c r="E717" s="265" t="s">
        <v>2666</v>
      </c>
      <c r="F717" s="266" t="s">
        <v>2667</v>
      </c>
      <c r="G717" s="267" t="s">
        <v>267</v>
      </c>
      <c r="H717" s="268">
        <v>6</v>
      </c>
      <c r="I717" s="269"/>
      <c r="J717" s="270">
        <f>ROUND(I717*H717,2)</f>
        <v>0</v>
      </c>
      <c r="K717" s="266" t="s">
        <v>19</v>
      </c>
      <c r="L717" s="271"/>
      <c r="M717" s="272" t="s">
        <v>19</v>
      </c>
      <c r="N717" s="273" t="s">
        <v>44</v>
      </c>
      <c r="O717" s="83"/>
      <c r="P717" s="227">
        <f>O717*H717</f>
        <v>0</v>
      </c>
      <c r="Q717" s="227">
        <v>0.056250000000000001</v>
      </c>
      <c r="R717" s="227">
        <f>Q717*H717</f>
        <v>0.33750000000000002</v>
      </c>
      <c r="S717" s="227">
        <v>0</v>
      </c>
      <c r="T717" s="228">
        <f>S717*H717</f>
        <v>0</v>
      </c>
      <c r="AR717" s="223" t="s">
        <v>407</v>
      </c>
      <c r="AT717" s="223" t="s">
        <v>325</v>
      </c>
      <c r="AU717" s="223" t="s">
        <v>83</v>
      </c>
      <c r="AY717" s="17" t="s">
        <v>152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7" t="s">
        <v>81</v>
      </c>
      <c r="BK717" s="224">
        <f>ROUND(I717*H717,2)</f>
        <v>0</v>
      </c>
      <c r="BL717" s="17" t="s">
        <v>285</v>
      </c>
      <c r="BM717" s="223" t="s">
        <v>2668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220</v>
      </c>
      <c r="G718" s="243"/>
      <c r="H718" s="246">
        <v>6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81</v>
      </c>
      <c r="AY718" s="252" t="s">
        <v>152</v>
      </c>
    </row>
    <row r="719" s="1" customFormat="1" ht="60" customHeight="1">
      <c r="B719" s="38"/>
      <c r="C719" s="264" t="s">
        <v>2669</v>
      </c>
      <c r="D719" s="264" t="s">
        <v>325</v>
      </c>
      <c r="E719" s="265" t="s">
        <v>2670</v>
      </c>
      <c r="F719" s="266" t="s">
        <v>2671</v>
      </c>
      <c r="G719" s="267" t="s">
        <v>267</v>
      </c>
      <c r="H719" s="268">
        <v>3</v>
      </c>
      <c r="I719" s="269"/>
      <c r="J719" s="270">
        <f>ROUND(I719*H719,2)</f>
        <v>0</v>
      </c>
      <c r="K719" s="266" t="s">
        <v>19</v>
      </c>
      <c r="L719" s="271"/>
      <c r="M719" s="272" t="s">
        <v>19</v>
      </c>
      <c r="N719" s="273" t="s">
        <v>44</v>
      </c>
      <c r="O719" s="83"/>
      <c r="P719" s="227">
        <f>O719*H719</f>
        <v>0</v>
      </c>
      <c r="Q719" s="227">
        <v>0.040500000000000001</v>
      </c>
      <c r="R719" s="227">
        <f>Q719*H719</f>
        <v>0.1215</v>
      </c>
      <c r="S719" s="227">
        <v>0</v>
      </c>
      <c r="T719" s="228">
        <f>S719*H719</f>
        <v>0</v>
      </c>
      <c r="AR719" s="223" t="s">
        <v>407</v>
      </c>
      <c r="AT719" s="223" t="s">
        <v>325</v>
      </c>
      <c r="AU719" s="223" t="s">
        <v>83</v>
      </c>
      <c r="AY719" s="17" t="s">
        <v>152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81</v>
      </c>
      <c r="BK719" s="224">
        <f>ROUND(I719*H719,2)</f>
        <v>0</v>
      </c>
      <c r="BL719" s="17" t="s">
        <v>285</v>
      </c>
      <c r="BM719" s="223" t="s">
        <v>2672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196</v>
      </c>
      <c r="G720" s="243"/>
      <c r="H720" s="246">
        <v>3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81</v>
      </c>
      <c r="AY720" s="252" t="s">
        <v>152</v>
      </c>
    </row>
    <row r="721" s="1" customFormat="1" ht="60" customHeight="1">
      <c r="B721" s="38"/>
      <c r="C721" s="264" t="s">
        <v>2673</v>
      </c>
      <c r="D721" s="264" t="s">
        <v>325</v>
      </c>
      <c r="E721" s="265" t="s">
        <v>2674</v>
      </c>
      <c r="F721" s="266" t="s">
        <v>2675</v>
      </c>
      <c r="G721" s="267" t="s">
        <v>267</v>
      </c>
      <c r="H721" s="268">
        <v>1</v>
      </c>
      <c r="I721" s="269"/>
      <c r="J721" s="270">
        <f>ROUND(I721*H721,2)</f>
        <v>0</v>
      </c>
      <c r="K721" s="266" t="s">
        <v>2676</v>
      </c>
      <c r="L721" s="271"/>
      <c r="M721" s="272" t="s">
        <v>19</v>
      </c>
      <c r="N721" s="273" t="s">
        <v>44</v>
      </c>
      <c r="O721" s="83"/>
      <c r="P721" s="227">
        <f>O721*H721</f>
        <v>0</v>
      </c>
      <c r="Q721" s="227">
        <v>0.067500000000000004</v>
      </c>
      <c r="R721" s="227">
        <f>Q721*H721</f>
        <v>0.067500000000000004</v>
      </c>
      <c r="S721" s="227">
        <v>0</v>
      </c>
      <c r="T721" s="228">
        <f>S721*H721</f>
        <v>0</v>
      </c>
      <c r="AR721" s="223" t="s">
        <v>407</v>
      </c>
      <c r="AT721" s="223" t="s">
        <v>325</v>
      </c>
      <c r="AU721" s="223" t="s">
        <v>83</v>
      </c>
      <c r="AY721" s="17" t="s">
        <v>152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285</v>
      </c>
      <c r="BM721" s="223" t="s">
        <v>2677</v>
      </c>
    </row>
    <row r="722" s="13" customFormat="1">
      <c r="B722" s="242"/>
      <c r="C722" s="243"/>
      <c r="D722" s="229" t="s">
        <v>182</v>
      </c>
      <c r="E722" s="244" t="s">
        <v>19</v>
      </c>
      <c r="F722" s="245" t="s">
        <v>81</v>
      </c>
      <c r="G722" s="243"/>
      <c r="H722" s="246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182</v>
      </c>
      <c r="AU722" s="252" t="s">
        <v>83</v>
      </c>
      <c r="AV722" s="13" t="s">
        <v>83</v>
      </c>
      <c r="AW722" s="13" t="s">
        <v>35</v>
      </c>
      <c r="AX722" s="13" t="s">
        <v>81</v>
      </c>
      <c r="AY722" s="252" t="s">
        <v>152</v>
      </c>
    </row>
    <row r="723" s="1" customFormat="1" ht="60" customHeight="1">
      <c r="B723" s="38"/>
      <c r="C723" s="264" t="s">
        <v>2678</v>
      </c>
      <c r="D723" s="264" t="s">
        <v>325</v>
      </c>
      <c r="E723" s="265" t="s">
        <v>2679</v>
      </c>
      <c r="F723" s="266" t="s">
        <v>2680</v>
      </c>
      <c r="G723" s="267" t="s">
        <v>1542</v>
      </c>
      <c r="H723" s="268">
        <v>2</v>
      </c>
      <c r="I723" s="269"/>
      <c r="J723" s="270">
        <f>ROUND(I723*H723,2)</f>
        <v>0</v>
      </c>
      <c r="K723" s="266" t="s">
        <v>19</v>
      </c>
      <c r="L723" s="271"/>
      <c r="M723" s="272" t="s">
        <v>19</v>
      </c>
      <c r="N723" s="273" t="s">
        <v>44</v>
      </c>
      <c r="O723" s="83"/>
      <c r="P723" s="227">
        <f>O723*H723</f>
        <v>0</v>
      </c>
      <c r="Q723" s="227">
        <v>0</v>
      </c>
      <c r="R723" s="227">
        <f>Q723*H723</f>
        <v>0</v>
      </c>
      <c r="S723" s="227">
        <v>0</v>
      </c>
      <c r="T723" s="228">
        <f>S723*H723</f>
        <v>0</v>
      </c>
      <c r="AR723" s="223" t="s">
        <v>407</v>
      </c>
      <c r="AT723" s="223" t="s">
        <v>325</v>
      </c>
      <c r="AU723" s="223" t="s">
        <v>83</v>
      </c>
      <c r="AY723" s="17" t="s">
        <v>152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81</v>
      </c>
      <c r="BK723" s="224">
        <f>ROUND(I723*H723,2)</f>
        <v>0</v>
      </c>
      <c r="BL723" s="17" t="s">
        <v>285</v>
      </c>
      <c r="BM723" s="223" t="s">
        <v>2681</v>
      </c>
    </row>
    <row r="724" s="13" customFormat="1">
      <c r="B724" s="242"/>
      <c r="C724" s="243"/>
      <c r="D724" s="229" t="s">
        <v>182</v>
      </c>
      <c r="E724" s="244" t="s">
        <v>19</v>
      </c>
      <c r="F724" s="245" t="s">
        <v>83</v>
      </c>
      <c r="G724" s="243"/>
      <c r="H724" s="246">
        <v>2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AT724" s="252" t="s">
        <v>182</v>
      </c>
      <c r="AU724" s="252" t="s">
        <v>83</v>
      </c>
      <c r="AV724" s="13" t="s">
        <v>83</v>
      </c>
      <c r="AW724" s="13" t="s">
        <v>35</v>
      </c>
      <c r="AX724" s="13" t="s">
        <v>81</v>
      </c>
      <c r="AY724" s="252" t="s">
        <v>152</v>
      </c>
    </row>
    <row r="725" s="1" customFormat="1" ht="24" customHeight="1">
      <c r="B725" s="38"/>
      <c r="C725" s="211" t="s">
        <v>2682</v>
      </c>
      <c r="D725" s="211" t="s">
        <v>155</v>
      </c>
      <c r="E725" s="212" t="s">
        <v>2683</v>
      </c>
      <c r="F725" s="213" t="s">
        <v>2684</v>
      </c>
      <c r="G725" s="214" t="s">
        <v>267</v>
      </c>
      <c r="H725" s="215">
        <v>12</v>
      </c>
      <c r="I725" s="216"/>
      <c r="J725" s="217">
        <f>ROUND(I725*H725,2)</f>
        <v>0</v>
      </c>
      <c r="K725" s="213" t="s">
        <v>178</v>
      </c>
      <c r="L725" s="43"/>
      <c r="M725" s="225" t="s">
        <v>19</v>
      </c>
      <c r="N725" s="226" t="s">
        <v>44</v>
      </c>
      <c r="O725" s="83"/>
      <c r="P725" s="227">
        <f>O725*H725</f>
        <v>0</v>
      </c>
      <c r="Q725" s="227">
        <v>0.00025999999999999998</v>
      </c>
      <c r="R725" s="227">
        <f>Q725*H725</f>
        <v>0.0031199999999999995</v>
      </c>
      <c r="S725" s="227">
        <v>0</v>
      </c>
      <c r="T725" s="228">
        <f>S725*H725</f>
        <v>0</v>
      </c>
      <c r="AR725" s="223" t="s">
        <v>285</v>
      </c>
      <c r="AT725" s="223" t="s">
        <v>155</v>
      </c>
      <c r="AU725" s="223" t="s">
        <v>83</v>
      </c>
      <c r="AY725" s="17" t="s">
        <v>152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285</v>
      </c>
      <c r="BM725" s="223" t="s">
        <v>2685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264</v>
      </c>
      <c r="G726" s="243"/>
      <c r="H726" s="246">
        <v>12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81</v>
      </c>
      <c r="AY726" s="252" t="s">
        <v>152</v>
      </c>
    </row>
    <row r="727" s="1" customFormat="1" ht="36" customHeight="1">
      <c r="B727" s="38"/>
      <c r="C727" s="211" t="s">
        <v>2686</v>
      </c>
      <c r="D727" s="211" t="s">
        <v>155</v>
      </c>
      <c r="E727" s="212" t="s">
        <v>2687</v>
      </c>
      <c r="F727" s="213" t="s">
        <v>2688</v>
      </c>
      <c r="G727" s="214" t="s">
        <v>254</v>
      </c>
      <c r="H727" s="215">
        <v>78</v>
      </c>
      <c r="I727" s="216"/>
      <c r="J727" s="217">
        <f>ROUND(I727*H727,2)</f>
        <v>0</v>
      </c>
      <c r="K727" s="213" t="s">
        <v>1387</v>
      </c>
      <c r="L727" s="43"/>
      <c r="M727" s="225" t="s">
        <v>19</v>
      </c>
      <c r="N727" s="226" t="s">
        <v>44</v>
      </c>
      <c r="O727" s="83"/>
      <c r="P727" s="227">
        <f>O727*H727</f>
        <v>0</v>
      </c>
      <c r="Q727" s="227">
        <v>0.00027999999999999998</v>
      </c>
      <c r="R727" s="227">
        <f>Q727*H727</f>
        <v>0.021839999999999998</v>
      </c>
      <c r="S727" s="227">
        <v>0</v>
      </c>
      <c r="T727" s="228">
        <f>S727*H727</f>
        <v>0</v>
      </c>
      <c r="AR727" s="223" t="s">
        <v>285</v>
      </c>
      <c r="AT727" s="223" t="s">
        <v>155</v>
      </c>
      <c r="AU727" s="223" t="s">
        <v>83</v>
      </c>
      <c r="AY727" s="17" t="s">
        <v>152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285</v>
      </c>
      <c r="BM727" s="223" t="s">
        <v>2689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2690</v>
      </c>
      <c r="G728" s="243"/>
      <c r="H728" s="246">
        <v>69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3" customFormat="1">
      <c r="B729" s="242"/>
      <c r="C729" s="243"/>
      <c r="D729" s="229" t="s">
        <v>182</v>
      </c>
      <c r="E729" s="244" t="s">
        <v>19</v>
      </c>
      <c r="F729" s="245" t="s">
        <v>2691</v>
      </c>
      <c r="G729" s="243"/>
      <c r="H729" s="246">
        <v>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AT729" s="252" t="s">
        <v>182</v>
      </c>
      <c r="AU729" s="252" t="s">
        <v>83</v>
      </c>
      <c r="AV729" s="13" t="s">
        <v>83</v>
      </c>
      <c r="AW729" s="13" t="s">
        <v>35</v>
      </c>
      <c r="AX729" s="13" t="s">
        <v>73</v>
      </c>
      <c r="AY729" s="252" t="s">
        <v>152</v>
      </c>
    </row>
    <row r="730" s="14" customFormat="1">
      <c r="B730" s="253"/>
      <c r="C730" s="254"/>
      <c r="D730" s="229" t="s">
        <v>182</v>
      </c>
      <c r="E730" s="255" t="s">
        <v>19</v>
      </c>
      <c r="F730" s="256" t="s">
        <v>189</v>
      </c>
      <c r="G730" s="254"/>
      <c r="H730" s="257">
        <v>78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182</v>
      </c>
      <c r="AU730" s="263" t="s">
        <v>83</v>
      </c>
      <c r="AV730" s="14" t="s">
        <v>151</v>
      </c>
      <c r="AW730" s="14" t="s">
        <v>35</v>
      </c>
      <c r="AX730" s="14" t="s">
        <v>81</v>
      </c>
      <c r="AY730" s="263" t="s">
        <v>152</v>
      </c>
    </row>
    <row r="731" s="1" customFormat="1" ht="36" customHeight="1">
      <c r="B731" s="38"/>
      <c r="C731" s="211" t="s">
        <v>2692</v>
      </c>
      <c r="D731" s="211" t="s">
        <v>155</v>
      </c>
      <c r="E731" s="212" t="s">
        <v>2693</v>
      </c>
      <c r="F731" s="213" t="s">
        <v>2694</v>
      </c>
      <c r="G731" s="214" t="s">
        <v>267</v>
      </c>
      <c r="H731" s="215">
        <v>13</v>
      </c>
      <c r="I731" s="216"/>
      <c r="J731" s="217">
        <f>ROUND(I731*H731,2)</f>
        <v>0</v>
      </c>
      <c r="K731" s="213" t="s">
        <v>1382</v>
      </c>
      <c r="L731" s="43"/>
      <c r="M731" s="225" t="s">
        <v>19</v>
      </c>
      <c r="N731" s="226" t="s">
        <v>44</v>
      </c>
      <c r="O731" s="83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AR731" s="223" t="s">
        <v>285</v>
      </c>
      <c r="AT731" s="223" t="s">
        <v>155</v>
      </c>
      <c r="AU731" s="223" t="s">
        <v>83</v>
      </c>
      <c r="AY731" s="17" t="s">
        <v>152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81</v>
      </c>
      <c r="BK731" s="224">
        <f>ROUND(I731*H731,2)</f>
        <v>0</v>
      </c>
      <c r="BL731" s="17" t="s">
        <v>285</v>
      </c>
      <c r="BM731" s="223" t="s">
        <v>2695</v>
      </c>
    </row>
    <row r="732" s="13" customFormat="1">
      <c r="B732" s="242"/>
      <c r="C732" s="243"/>
      <c r="D732" s="229" t="s">
        <v>182</v>
      </c>
      <c r="E732" s="244" t="s">
        <v>19</v>
      </c>
      <c r="F732" s="245" t="s">
        <v>269</v>
      </c>
      <c r="G732" s="243"/>
      <c r="H732" s="246">
        <v>13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AT732" s="252" t="s">
        <v>182</v>
      </c>
      <c r="AU732" s="252" t="s">
        <v>83</v>
      </c>
      <c r="AV732" s="13" t="s">
        <v>83</v>
      </c>
      <c r="AW732" s="13" t="s">
        <v>35</v>
      </c>
      <c r="AX732" s="13" t="s">
        <v>81</v>
      </c>
      <c r="AY732" s="252" t="s">
        <v>152</v>
      </c>
    </row>
    <row r="733" s="1" customFormat="1" ht="24" customHeight="1">
      <c r="B733" s="38"/>
      <c r="C733" s="264" t="s">
        <v>2696</v>
      </c>
      <c r="D733" s="264" t="s">
        <v>325</v>
      </c>
      <c r="E733" s="265" t="s">
        <v>2697</v>
      </c>
      <c r="F733" s="266" t="s">
        <v>2698</v>
      </c>
      <c r="G733" s="267" t="s">
        <v>267</v>
      </c>
      <c r="H733" s="268">
        <v>13</v>
      </c>
      <c r="I733" s="269"/>
      <c r="J733" s="270">
        <f>ROUND(I733*H733,2)</f>
        <v>0</v>
      </c>
      <c r="K733" s="266" t="s">
        <v>1382</v>
      </c>
      <c r="L733" s="271"/>
      <c r="M733" s="272" t="s">
        <v>19</v>
      </c>
      <c r="N733" s="273" t="s">
        <v>44</v>
      </c>
      <c r="O733" s="83"/>
      <c r="P733" s="227">
        <f>O733*H733</f>
        <v>0</v>
      </c>
      <c r="Q733" s="227">
        <v>0.025999999999999999</v>
      </c>
      <c r="R733" s="227">
        <f>Q733*H733</f>
        <v>0.33799999999999997</v>
      </c>
      <c r="S733" s="227">
        <v>0</v>
      </c>
      <c r="T733" s="228">
        <f>S733*H733</f>
        <v>0</v>
      </c>
      <c r="AR733" s="223" t="s">
        <v>407</v>
      </c>
      <c r="AT733" s="223" t="s">
        <v>325</v>
      </c>
      <c r="AU733" s="223" t="s">
        <v>83</v>
      </c>
      <c r="AY733" s="17" t="s">
        <v>152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285</v>
      </c>
      <c r="BM733" s="223" t="s">
        <v>2699</v>
      </c>
    </row>
    <row r="734" s="13" customFormat="1">
      <c r="B734" s="242"/>
      <c r="C734" s="243"/>
      <c r="D734" s="229" t="s">
        <v>182</v>
      </c>
      <c r="E734" s="244" t="s">
        <v>19</v>
      </c>
      <c r="F734" s="245" t="s">
        <v>269</v>
      </c>
      <c r="G734" s="243"/>
      <c r="H734" s="246">
        <v>13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AT734" s="252" t="s">
        <v>182</v>
      </c>
      <c r="AU734" s="252" t="s">
        <v>83</v>
      </c>
      <c r="AV734" s="13" t="s">
        <v>83</v>
      </c>
      <c r="AW734" s="13" t="s">
        <v>35</v>
      </c>
      <c r="AX734" s="13" t="s">
        <v>81</v>
      </c>
      <c r="AY734" s="252" t="s">
        <v>152</v>
      </c>
    </row>
    <row r="735" s="1" customFormat="1" ht="24" customHeight="1">
      <c r="B735" s="38"/>
      <c r="C735" s="264" t="s">
        <v>2700</v>
      </c>
      <c r="D735" s="264" t="s">
        <v>325</v>
      </c>
      <c r="E735" s="265" t="s">
        <v>2701</v>
      </c>
      <c r="F735" s="266" t="s">
        <v>2702</v>
      </c>
      <c r="G735" s="267" t="s">
        <v>267</v>
      </c>
      <c r="H735" s="268">
        <v>8</v>
      </c>
      <c r="I735" s="269"/>
      <c r="J735" s="270">
        <f>ROUND(I735*H735,2)</f>
        <v>0</v>
      </c>
      <c r="K735" s="266" t="s">
        <v>19</v>
      </c>
      <c r="L735" s="271"/>
      <c r="M735" s="272" t="s">
        <v>19</v>
      </c>
      <c r="N735" s="273" t="s">
        <v>44</v>
      </c>
      <c r="O735" s="83"/>
      <c r="P735" s="227">
        <f>O735*H735</f>
        <v>0</v>
      </c>
      <c r="Q735" s="227">
        <v>0</v>
      </c>
      <c r="R735" s="227">
        <f>Q735*H735</f>
        <v>0</v>
      </c>
      <c r="S735" s="227">
        <v>0</v>
      </c>
      <c r="T735" s="228">
        <f>S735*H735</f>
        <v>0</v>
      </c>
      <c r="AR735" s="223" t="s">
        <v>407</v>
      </c>
      <c r="AT735" s="223" t="s">
        <v>325</v>
      </c>
      <c r="AU735" s="223" t="s">
        <v>83</v>
      </c>
      <c r="AY735" s="17" t="s">
        <v>152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81</v>
      </c>
      <c r="BK735" s="224">
        <f>ROUND(I735*H735,2)</f>
        <v>0</v>
      </c>
      <c r="BL735" s="17" t="s">
        <v>285</v>
      </c>
      <c r="BM735" s="223" t="s">
        <v>2703</v>
      </c>
    </row>
    <row r="736" s="13" customFormat="1">
      <c r="B736" s="242"/>
      <c r="C736" s="243"/>
      <c r="D736" s="229" t="s">
        <v>182</v>
      </c>
      <c r="E736" s="244" t="s">
        <v>19</v>
      </c>
      <c r="F736" s="245" t="s">
        <v>233</v>
      </c>
      <c r="G736" s="243"/>
      <c r="H736" s="246">
        <v>8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AT736" s="252" t="s">
        <v>182</v>
      </c>
      <c r="AU736" s="252" t="s">
        <v>83</v>
      </c>
      <c r="AV736" s="13" t="s">
        <v>83</v>
      </c>
      <c r="AW736" s="13" t="s">
        <v>35</v>
      </c>
      <c r="AX736" s="13" t="s">
        <v>81</v>
      </c>
      <c r="AY736" s="252" t="s">
        <v>152</v>
      </c>
    </row>
    <row r="737" s="1" customFormat="1" ht="36" customHeight="1">
      <c r="B737" s="38"/>
      <c r="C737" s="211" t="s">
        <v>2704</v>
      </c>
      <c r="D737" s="211" t="s">
        <v>155</v>
      </c>
      <c r="E737" s="212" t="s">
        <v>2705</v>
      </c>
      <c r="F737" s="213" t="s">
        <v>2706</v>
      </c>
      <c r="G737" s="214" t="s">
        <v>267</v>
      </c>
      <c r="H737" s="215">
        <v>5</v>
      </c>
      <c r="I737" s="216"/>
      <c r="J737" s="217">
        <f>ROUND(I737*H737,2)</f>
        <v>0</v>
      </c>
      <c r="K737" s="213" t="s">
        <v>178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0.00088000000000000003</v>
      </c>
      <c r="R737" s="227">
        <f>Q737*H737</f>
        <v>0.0044000000000000003</v>
      </c>
      <c r="S737" s="227">
        <v>0</v>
      </c>
      <c r="T737" s="228">
        <f>S737*H737</f>
        <v>0</v>
      </c>
      <c r="AR737" s="223" t="s">
        <v>285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285</v>
      </c>
      <c r="BM737" s="223" t="s">
        <v>2707</v>
      </c>
    </row>
    <row r="738" s="13" customFormat="1">
      <c r="B738" s="242"/>
      <c r="C738" s="243"/>
      <c r="D738" s="229" t="s">
        <v>182</v>
      </c>
      <c r="E738" s="244" t="s">
        <v>19</v>
      </c>
      <c r="F738" s="245" t="s">
        <v>215</v>
      </c>
      <c r="G738" s="243"/>
      <c r="H738" s="246">
        <v>5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AT738" s="252" t="s">
        <v>182</v>
      </c>
      <c r="AU738" s="252" t="s">
        <v>83</v>
      </c>
      <c r="AV738" s="13" t="s">
        <v>83</v>
      </c>
      <c r="AW738" s="13" t="s">
        <v>35</v>
      </c>
      <c r="AX738" s="13" t="s">
        <v>81</v>
      </c>
      <c r="AY738" s="252" t="s">
        <v>152</v>
      </c>
    </row>
    <row r="739" s="1" customFormat="1" ht="24" customHeight="1">
      <c r="B739" s="38"/>
      <c r="C739" s="264" t="s">
        <v>2708</v>
      </c>
      <c r="D739" s="264" t="s">
        <v>325</v>
      </c>
      <c r="E739" s="265" t="s">
        <v>2709</v>
      </c>
      <c r="F739" s="266" t="s">
        <v>2710</v>
      </c>
      <c r="G739" s="267" t="s">
        <v>267</v>
      </c>
      <c r="H739" s="268">
        <v>5</v>
      </c>
      <c r="I739" s="269"/>
      <c r="J739" s="270">
        <f>ROUND(I739*H739,2)</f>
        <v>0</v>
      </c>
      <c r="K739" s="266" t="s">
        <v>19</v>
      </c>
      <c r="L739" s="271"/>
      <c r="M739" s="272" t="s">
        <v>19</v>
      </c>
      <c r="N739" s="273" t="s">
        <v>44</v>
      </c>
      <c r="O739" s="83"/>
      <c r="P739" s="227">
        <f>O739*H739</f>
        <v>0</v>
      </c>
      <c r="Q739" s="227">
        <v>0.13200000000000001</v>
      </c>
      <c r="R739" s="227">
        <f>Q739*H739</f>
        <v>0.66000000000000003</v>
      </c>
      <c r="S739" s="227">
        <v>0</v>
      </c>
      <c r="T739" s="228">
        <f>S739*H739</f>
        <v>0</v>
      </c>
      <c r="AR739" s="223" t="s">
        <v>407</v>
      </c>
      <c r="AT739" s="223" t="s">
        <v>325</v>
      </c>
      <c r="AU739" s="223" t="s">
        <v>83</v>
      </c>
      <c r="AY739" s="17" t="s">
        <v>152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81</v>
      </c>
      <c r="BK739" s="224">
        <f>ROUND(I739*H739,2)</f>
        <v>0</v>
      </c>
      <c r="BL739" s="17" t="s">
        <v>285</v>
      </c>
      <c r="BM739" s="223" t="s">
        <v>2711</v>
      </c>
    </row>
    <row r="740" s="13" customFormat="1">
      <c r="B740" s="242"/>
      <c r="C740" s="243"/>
      <c r="D740" s="229" t="s">
        <v>182</v>
      </c>
      <c r="E740" s="244" t="s">
        <v>19</v>
      </c>
      <c r="F740" s="245" t="s">
        <v>215</v>
      </c>
      <c r="G740" s="243"/>
      <c r="H740" s="246">
        <v>5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182</v>
      </c>
      <c r="AU740" s="252" t="s">
        <v>83</v>
      </c>
      <c r="AV740" s="13" t="s">
        <v>83</v>
      </c>
      <c r="AW740" s="13" t="s">
        <v>35</v>
      </c>
      <c r="AX740" s="13" t="s">
        <v>81</v>
      </c>
      <c r="AY740" s="252" t="s">
        <v>152</v>
      </c>
    </row>
    <row r="741" s="1" customFormat="1" ht="36" customHeight="1">
      <c r="B741" s="38"/>
      <c r="C741" s="211" t="s">
        <v>2712</v>
      </c>
      <c r="D741" s="211" t="s">
        <v>155</v>
      </c>
      <c r="E741" s="212" t="s">
        <v>2713</v>
      </c>
      <c r="F741" s="213" t="s">
        <v>2714</v>
      </c>
      <c r="G741" s="214" t="s">
        <v>267</v>
      </c>
      <c r="H741" s="215">
        <v>15</v>
      </c>
      <c r="I741" s="216"/>
      <c r="J741" s="217">
        <f>ROUND(I741*H741,2)</f>
        <v>0</v>
      </c>
      <c r="K741" s="213" t="s">
        <v>178</v>
      </c>
      <c r="L741" s="43"/>
      <c r="M741" s="225" t="s">
        <v>19</v>
      </c>
      <c r="N741" s="226" t="s">
        <v>44</v>
      </c>
      <c r="O741" s="83"/>
      <c r="P741" s="227">
        <f>O741*H741</f>
        <v>0</v>
      </c>
      <c r="Q741" s="227">
        <v>0</v>
      </c>
      <c r="R741" s="227">
        <f>Q741*H741</f>
        <v>0</v>
      </c>
      <c r="S741" s="227">
        <v>0</v>
      </c>
      <c r="T741" s="228">
        <f>S741*H741</f>
        <v>0</v>
      </c>
      <c r="AR741" s="223" t="s">
        <v>285</v>
      </c>
      <c r="AT741" s="223" t="s">
        <v>155</v>
      </c>
      <c r="AU741" s="223" t="s">
        <v>83</v>
      </c>
      <c r="AY741" s="17" t="s">
        <v>152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81</v>
      </c>
      <c r="BK741" s="224">
        <f>ROUND(I741*H741,2)</f>
        <v>0</v>
      </c>
      <c r="BL741" s="17" t="s">
        <v>285</v>
      </c>
      <c r="BM741" s="223" t="s">
        <v>2715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2716</v>
      </c>
      <c r="G742" s="243"/>
      <c r="H742" s="246">
        <v>15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16.5" customHeight="1">
      <c r="B743" s="38"/>
      <c r="C743" s="264" t="s">
        <v>2717</v>
      </c>
      <c r="D743" s="264" t="s">
        <v>325</v>
      </c>
      <c r="E743" s="265" t="s">
        <v>2718</v>
      </c>
      <c r="F743" s="266" t="s">
        <v>2719</v>
      </c>
      <c r="G743" s="267" t="s">
        <v>254</v>
      </c>
      <c r="H743" s="268">
        <v>32.399999999999999</v>
      </c>
      <c r="I743" s="269"/>
      <c r="J743" s="270">
        <f>ROUND(I743*H743,2)</f>
        <v>0</v>
      </c>
      <c r="K743" s="266" t="s">
        <v>178</v>
      </c>
      <c r="L743" s="271"/>
      <c r="M743" s="272" t="s">
        <v>19</v>
      </c>
      <c r="N743" s="273" t="s">
        <v>44</v>
      </c>
      <c r="O743" s="83"/>
      <c r="P743" s="227">
        <f>O743*H743</f>
        <v>0</v>
      </c>
      <c r="Q743" s="227">
        <v>0.0040000000000000001</v>
      </c>
      <c r="R743" s="227">
        <f>Q743*H743</f>
        <v>0.12959999999999999</v>
      </c>
      <c r="S743" s="227">
        <v>0</v>
      </c>
      <c r="T743" s="228">
        <f>S743*H743</f>
        <v>0</v>
      </c>
      <c r="AR743" s="223" t="s">
        <v>407</v>
      </c>
      <c r="AT743" s="223" t="s">
        <v>325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285</v>
      </c>
      <c r="BM743" s="223" t="s">
        <v>2720</v>
      </c>
    </row>
    <row r="744" s="13" customFormat="1">
      <c r="B744" s="242"/>
      <c r="C744" s="243"/>
      <c r="D744" s="229" t="s">
        <v>182</v>
      </c>
      <c r="E744" s="244" t="s">
        <v>19</v>
      </c>
      <c r="F744" s="245" t="s">
        <v>2721</v>
      </c>
      <c r="G744" s="243"/>
      <c r="H744" s="246">
        <v>32.399999999999999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AT744" s="252" t="s">
        <v>182</v>
      </c>
      <c r="AU744" s="252" t="s">
        <v>83</v>
      </c>
      <c r="AV744" s="13" t="s">
        <v>83</v>
      </c>
      <c r="AW744" s="13" t="s">
        <v>35</v>
      </c>
      <c r="AX744" s="13" t="s">
        <v>81</v>
      </c>
      <c r="AY744" s="252" t="s">
        <v>152</v>
      </c>
    </row>
    <row r="745" s="1" customFormat="1" ht="24" customHeight="1">
      <c r="B745" s="38"/>
      <c r="C745" s="211" t="s">
        <v>2722</v>
      </c>
      <c r="D745" s="211" t="s">
        <v>155</v>
      </c>
      <c r="E745" s="212" t="s">
        <v>1571</v>
      </c>
      <c r="F745" s="213" t="s">
        <v>1572</v>
      </c>
      <c r="G745" s="214" t="s">
        <v>236</v>
      </c>
      <c r="H745" s="215">
        <v>14.025</v>
      </c>
      <c r="I745" s="216"/>
      <c r="J745" s="217">
        <f>ROUND(I745*H745,2)</f>
        <v>0</v>
      </c>
      <c r="K745" s="213" t="s">
        <v>1382</v>
      </c>
      <c r="L745" s="43"/>
      <c r="M745" s="225" t="s">
        <v>19</v>
      </c>
      <c r="N745" s="226" t="s">
        <v>44</v>
      </c>
      <c r="O745" s="83"/>
      <c r="P745" s="227">
        <f>O745*H745</f>
        <v>0</v>
      </c>
      <c r="Q745" s="227">
        <v>0</v>
      </c>
      <c r="R745" s="227">
        <f>Q745*H745</f>
        <v>0</v>
      </c>
      <c r="S745" s="227">
        <v>0</v>
      </c>
      <c r="T745" s="228">
        <f>S745*H745</f>
        <v>0</v>
      </c>
      <c r="AR745" s="223" t="s">
        <v>645</v>
      </c>
      <c r="AT745" s="223" t="s">
        <v>155</v>
      </c>
      <c r="AU745" s="223" t="s">
        <v>83</v>
      </c>
      <c r="AY745" s="17" t="s">
        <v>152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645</v>
      </c>
      <c r="BM745" s="223" t="s">
        <v>2723</v>
      </c>
    </row>
    <row r="746" s="1" customFormat="1" ht="36" customHeight="1">
      <c r="B746" s="38"/>
      <c r="C746" s="211" t="s">
        <v>2724</v>
      </c>
      <c r="D746" s="211" t="s">
        <v>155</v>
      </c>
      <c r="E746" s="212" t="s">
        <v>2725</v>
      </c>
      <c r="F746" s="213" t="s">
        <v>2726</v>
      </c>
      <c r="G746" s="214" t="s">
        <v>223</v>
      </c>
      <c r="H746" s="215">
        <v>1</v>
      </c>
      <c r="I746" s="216"/>
      <c r="J746" s="217">
        <f>ROUND(I746*H746,2)</f>
        <v>0</v>
      </c>
      <c r="K746" s="213" t="s">
        <v>178</v>
      </c>
      <c r="L746" s="43"/>
      <c r="M746" s="225" t="s">
        <v>19</v>
      </c>
      <c r="N746" s="226" t="s">
        <v>44</v>
      </c>
      <c r="O746" s="83"/>
      <c r="P746" s="227">
        <f>O746*H746</f>
        <v>0</v>
      </c>
      <c r="Q746" s="227">
        <v>0</v>
      </c>
      <c r="R746" s="227">
        <f>Q746*H746</f>
        <v>0</v>
      </c>
      <c r="S746" s="227">
        <v>0</v>
      </c>
      <c r="T746" s="228">
        <f>S746*H746</f>
        <v>0</v>
      </c>
      <c r="AR746" s="223" t="s">
        <v>285</v>
      </c>
      <c r="AT746" s="223" t="s">
        <v>155</v>
      </c>
      <c r="AU746" s="223" t="s">
        <v>83</v>
      </c>
      <c r="AY746" s="17" t="s">
        <v>152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81</v>
      </c>
      <c r="BK746" s="224">
        <f>ROUND(I746*H746,2)</f>
        <v>0</v>
      </c>
      <c r="BL746" s="17" t="s">
        <v>285</v>
      </c>
      <c r="BM746" s="223" t="s">
        <v>2727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81</v>
      </c>
      <c r="G747" s="243"/>
      <c r="H747" s="246">
        <v>1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1" customFormat="1" ht="22.8" customHeight="1">
      <c r="B748" s="195"/>
      <c r="C748" s="196"/>
      <c r="D748" s="197" t="s">
        <v>72</v>
      </c>
      <c r="E748" s="209" t="s">
        <v>1547</v>
      </c>
      <c r="F748" s="209" t="s">
        <v>1548</v>
      </c>
      <c r="G748" s="196"/>
      <c r="H748" s="196"/>
      <c r="I748" s="199"/>
      <c r="J748" s="210">
        <f>BK748</f>
        <v>0</v>
      </c>
      <c r="K748" s="196"/>
      <c r="L748" s="201"/>
      <c r="M748" s="202"/>
      <c r="N748" s="203"/>
      <c r="O748" s="203"/>
      <c r="P748" s="204">
        <f>SUM(P749:P758)</f>
        <v>0</v>
      </c>
      <c r="Q748" s="203"/>
      <c r="R748" s="204">
        <f>SUM(R749:R758)</f>
        <v>2.0257125</v>
      </c>
      <c r="S748" s="203"/>
      <c r="T748" s="205">
        <f>SUM(T749:T758)</f>
        <v>0</v>
      </c>
      <c r="AR748" s="206" t="s">
        <v>83</v>
      </c>
      <c r="AT748" s="207" t="s">
        <v>72</v>
      </c>
      <c r="AU748" s="207" t="s">
        <v>81</v>
      </c>
      <c r="AY748" s="206" t="s">
        <v>152</v>
      </c>
      <c r="BK748" s="208">
        <f>SUM(BK749:BK758)</f>
        <v>0</v>
      </c>
    </row>
    <row r="749" s="1" customFormat="1" ht="24" customHeight="1">
      <c r="B749" s="38"/>
      <c r="C749" s="211" t="s">
        <v>2728</v>
      </c>
      <c r="D749" s="211" t="s">
        <v>155</v>
      </c>
      <c r="E749" s="212" t="s">
        <v>2729</v>
      </c>
      <c r="F749" s="213" t="s">
        <v>2730</v>
      </c>
      <c r="G749" s="214" t="s">
        <v>1074</v>
      </c>
      <c r="H749" s="215">
        <v>1929.25</v>
      </c>
      <c r="I749" s="216"/>
      <c r="J749" s="217">
        <f>ROUND(I749*H749,2)</f>
        <v>0</v>
      </c>
      <c r="K749" s="213" t="s">
        <v>1382</v>
      </c>
      <c r="L749" s="43"/>
      <c r="M749" s="225" t="s">
        <v>19</v>
      </c>
      <c r="N749" s="226" t="s">
        <v>44</v>
      </c>
      <c r="O749" s="83"/>
      <c r="P749" s="227">
        <f>O749*H749</f>
        <v>0</v>
      </c>
      <c r="Q749" s="227">
        <v>5.0000000000000002E-05</v>
      </c>
      <c r="R749" s="227">
        <f>Q749*H749</f>
        <v>0.096462500000000007</v>
      </c>
      <c r="S749" s="227">
        <v>0</v>
      </c>
      <c r="T749" s="228">
        <f>S749*H749</f>
        <v>0</v>
      </c>
      <c r="AR749" s="223" t="s">
        <v>151</v>
      </c>
      <c r="AT749" s="223" t="s">
        <v>155</v>
      </c>
      <c r="AU749" s="223" t="s">
        <v>83</v>
      </c>
      <c r="AY749" s="17" t="s">
        <v>152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151</v>
      </c>
      <c r="BM749" s="223" t="s">
        <v>2731</v>
      </c>
    </row>
    <row r="750" s="13" customFormat="1">
      <c r="B750" s="242"/>
      <c r="C750" s="243"/>
      <c r="D750" s="229" t="s">
        <v>182</v>
      </c>
      <c r="E750" s="244" t="s">
        <v>19</v>
      </c>
      <c r="F750" s="245" t="s">
        <v>2732</v>
      </c>
      <c r="G750" s="243"/>
      <c r="H750" s="246">
        <v>125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182</v>
      </c>
      <c r="AU750" s="252" t="s">
        <v>83</v>
      </c>
      <c r="AV750" s="13" t="s">
        <v>83</v>
      </c>
      <c r="AW750" s="13" t="s">
        <v>35</v>
      </c>
      <c r="AX750" s="13" t="s">
        <v>73</v>
      </c>
      <c r="AY750" s="252" t="s">
        <v>152</v>
      </c>
    </row>
    <row r="751" s="13" customFormat="1">
      <c r="B751" s="242"/>
      <c r="C751" s="243"/>
      <c r="D751" s="229" t="s">
        <v>182</v>
      </c>
      <c r="E751" s="244" t="s">
        <v>19</v>
      </c>
      <c r="F751" s="245" t="s">
        <v>2733</v>
      </c>
      <c r="G751" s="243"/>
      <c r="H751" s="246">
        <v>1800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AT751" s="252" t="s">
        <v>182</v>
      </c>
      <c r="AU751" s="252" t="s">
        <v>83</v>
      </c>
      <c r="AV751" s="13" t="s">
        <v>83</v>
      </c>
      <c r="AW751" s="13" t="s">
        <v>35</v>
      </c>
      <c r="AX751" s="13" t="s">
        <v>73</v>
      </c>
      <c r="AY751" s="252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2734</v>
      </c>
      <c r="G752" s="243"/>
      <c r="H752" s="246">
        <v>4.25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73</v>
      </c>
      <c r="AY752" s="252" t="s">
        <v>152</v>
      </c>
    </row>
    <row r="753" s="14" customFormat="1">
      <c r="B753" s="253"/>
      <c r="C753" s="254"/>
      <c r="D753" s="229" t="s">
        <v>182</v>
      </c>
      <c r="E753" s="255" t="s">
        <v>19</v>
      </c>
      <c r="F753" s="256" t="s">
        <v>189</v>
      </c>
      <c r="G753" s="254"/>
      <c r="H753" s="257">
        <v>1929.25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182</v>
      </c>
      <c r="AU753" s="263" t="s">
        <v>83</v>
      </c>
      <c r="AV753" s="14" t="s">
        <v>151</v>
      </c>
      <c r="AW753" s="14" t="s">
        <v>35</v>
      </c>
      <c r="AX753" s="14" t="s">
        <v>81</v>
      </c>
      <c r="AY753" s="263" t="s">
        <v>152</v>
      </c>
    </row>
    <row r="754" s="1" customFormat="1" ht="24" customHeight="1">
      <c r="B754" s="38"/>
      <c r="C754" s="264" t="s">
        <v>2735</v>
      </c>
      <c r="D754" s="264" t="s">
        <v>325</v>
      </c>
      <c r="E754" s="265" t="s">
        <v>2736</v>
      </c>
      <c r="F754" s="266" t="s">
        <v>2737</v>
      </c>
      <c r="G754" s="267" t="s">
        <v>1074</v>
      </c>
      <c r="H754" s="268">
        <v>1929.25</v>
      </c>
      <c r="I754" s="269"/>
      <c r="J754" s="270">
        <f>ROUND(I754*H754,2)</f>
        <v>0</v>
      </c>
      <c r="K754" s="266" t="s">
        <v>19</v>
      </c>
      <c r="L754" s="271"/>
      <c r="M754" s="272" t="s">
        <v>19</v>
      </c>
      <c r="N754" s="273" t="s">
        <v>44</v>
      </c>
      <c r="O754" s="83"/>
      <c r="P754" s="227">
        <f>O754*H754</f>
        <v>0</v>
      </c>
      <c r="Q754" s="227">
        <v>0.001</v>
      </c>
      <c r="R754" s="227">
        <f>Q754*H754</f>
        <v>1.9292500000000001</v>
      </c>
      <c r="S754" s="227">
        <v>0</v>
      </c>
      <c r="T754" s="228">
        <f>S754*H754</f>
        <v>0</v>
      </c>
      <c r="AR754" s="223" t="s">
        <v>407</v>
      </c>
      <c r="AT754" s="223" t="s">
        <v>325</v>
      </c>
      <c r="AU754" s="223" t="s">
        <v>83</v>
      </c>
      <c r="AY754" s="17" t="s">
        <v>152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81</v>
      </c>
      <c r="BK754" s="224">
        <f>ROUND(I754*H754,2)</f>
        <v>0</v>
      </c>
      <c r="BL754" s="17" t="s">
        <v>285</v>
      </c>
      <c r="BM754" s="223" t="s">
        <v>2738</v>
      </c>
    </row>
    <row r="755" s="13" customFormat="1">
      <c r="B755" s="242"/>
      <c r="C755" s="243"/>
      <c r="D755" s="229" t="s">
        <v>182</v>
      </c>
      <c r="E755" s="244" t="s">
        <v>19</v>
      </c>
      <c r="F755" s="245" t="s">
        <v>2732</v>
      </c>
      <c r="G755" s="243"/>
      <c r="H755" s="246">
        <v>125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182</v>
      </c>
      <c r="AU755" s="252" t="s">
        <v>83</v>
      </c>
      <c r="AV755" s="13" t="s">
        <v>83</v>
      </c>
      <c r="AW755" s="13" t="s">
        <v>35</v>
      </c>
      <c r="AX755" s="13" t="s">
        <v>73</v>
      </c>
      <c r="AY755" s="252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2733</v>
      </c>
      <c r="G756" s="243"/>
      <c r="H756" s="246">
        <v>1800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73</v>
      </c>
      <c r="AY756" s="252" t="s">
        <v>152</v>
      </c>
    </row>
    <row r="757" s="13" customFormat="1">
      <c r="B757" s="242"/>
      <c r="C757" s="243"/>
      <c r="D757" s="229" t="s">
        <v>182</v>
      </c>
      <c r="E757" s="244" t="s">
        <v>19</v>
      </c>
      <c r="F757" s="245" t="s">
        <v>2734</v>
      </c>
      <c r="G757" s="243"/>
      <c r="H757" s="246">
        <v>4.25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AT757" s="252" t="s">
        <v>182</v>
      </c>
      <c r="AU757" s="252" t="s">
        <v>83</v>
      </c>
      <c r="AV757" s="13" t="s">
        <v>83</v>
      </c>
      <c r="AW757" s="13" t="s">
        <v>35</v>
      </c>
      <c r="AX757" s="13" t="s">
        <v>73</v>
      </c>
      <c r="AY757" s="252" t="s">
        <v>152</v>
      </c>
    </row>
    <row r="758" s="14" customFormat="1">
      <c r="B758" s="253"/>
      <c r="C758" s="254"/>
      <c r="D758" s="229" t="s">
        <v>182</v>
      </c>
      <c r="E758" s="255" t="s">
        <v>19</v>
      </c>
      <c r="F758" s="256" t="s">
        <v>189</v>
      </c>
      <c r="G758" s="254"/>
      <c r="H758" s="257">
        <v>1929.25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182</v>
      </c>
      <c r="AU758" s="263" t="s">
        <v>83</v>
      </c>
      <c r="AV758" s="14" t="s">
        <v>151</v>
      </c>
      <c r="AW758" s="14" t="s">
        <v>35</v>
      </c>
      <c r="AX758" s="14" t="s">
        <v>81</v>
      </c>
      <c r="AY758" s="263" t="s">
        <v>152</v>
      </c>
    </row>
    <row r="759" s="11" customFormat="1" ht="22.8" customHeight="1">
      <c r="B759" s="195"/>
      <c r="C759" s="196"/>
      <c r="D759" s="197" t="s">
        <v>72</v>
      </c>
      <c r="E759" s="209" t="s">
        <v>2739</v>
      </c>
      <c r="F759" s="209" t="s">
        <v>2740</v>
      </c>
      <c r="G759" s="196"/>
      <c r="H759" s="196"/>
      <c r="I759" s="199"/>
      <c r="J759" s="210">
        <f>BK759</f>
        <v>0</v>
      </c>
      <c r="K759" s="196"/>
      <c r="L759" s="201"/>
      <c r="M759" s="202"/>
      <c r="N759" s="203"/>
      <c r="O759" s="203"/>
      <c r="P759" s="204">
        <f>SUM(P760:P797)</f>
        <v>0</v>
      </c>
      <c r="Q759" s="203"/>
      <c r="R759" s="204">
        <f>SUM(R760:R797)</f>
        <v>2.5561350300000001</v>
      </c>
      <c r="S759" s="203"/>
      <c r="T759" s="205">
        <f>SUM(T760:T797)</f>
        <v>0.96106500000000006</v>
      </c>
      <c r="AR759" s="206" t="s">
        <v>83</v>
      </c>
      <c r="AT759" s="207" t="s">
        <v>72</v>
      </c>
      <c r="AU759" s="207" t="s">
        <v>81</v>
      </c>
      <c r="AY759" s="206" t="s">
        <v>152</v>
      </c>
      <c r="BK759" s="208">
        <f>SUM(BK760:BK797)</f>
        <v>0</v>
      </c>
    </row>
    <row r="760" s="1" customFormat="1" ht="24" customHeight="1">
      <c r="B760" s="38"/>
      <c r="C760" s="211" t="s">
        <v>2741</v>
      </c>
      <c r="D760" s="211" t="s">
        <v>155</v>
      </c>
      <c r="E760" s="212" t="s">
        <v>2742</v>
      </c>
      <c r="F760" s="213" t="s">
        <v>2743</v>
      </c>
      <c r="G760" s="214" t="s">
        <v>1835</v>
      </c>
      <c r="H760" s="215">
        <v>85.5</v>
      </c>
      <c r="I760" s="216"/>
      <c r="J760" s="217">
        <f>ROUND(I760*H760,2)</f>
        <v>0</v>
      </c>
      <c r="K760" s="213" t="s">
        <v>1836</v>
      </c>
      <c r="L760" s="43"/>
      <c r="M760" s="225" t="s">
        <v>19</v>
      </c>
      <c r="N760" s="226" t="s">
        <v>44</v>
      </c>
      <c r="O760" s="83"/>
      <c r="P760" s="227">
        <f>O760*H760</f>
        <v>0</v>
      </c>
      <c r="Q760" s="227">
        <v>0</v>
      </c>
      <c r="R760" s="227">
        <f>Q760*H760</f>
        <v>0</v>
      </c>
      <c r="S760" s="227">
        <v>0</v>
      </c>
      <c r="T760" s="228">
        <f>S760*H760</f>
        <v>0</v>
      </c>
      <c r="AR760" s="223" t="s">
        <v>285</v>
      </c>
      <c r="AT760" s="223" t="s">
        <v>155</v>
      </c>
      <c r="AU760" s="223" t="s">
        <v>83</v>
      </c>
      <c r="AY760" s="17" t="s">
        <v>152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81</v>
      </c>
      <c r="BK760" s="224">
        <f>ROUND(I760*H760,2)</f>
        <v>0</v>
      </c>
      <c r="BL760" s="17" t="s">
        <v>285</v>
      </c>
      <c r="BM760" s="223" t="s">
        <v>2744</v>
      </c>
    </row>
    <row r="761" s="12" customFormat="1">
      <c r="B761" s="232"/>
      <c r="C761" s="233"/>
      <c r="D761" s="229" t="s">
        <v>182</v>
      </c>
      <c r="E761" s="234" t="s">
        <v>19</v>
      </c>
      <c r="F761" s="235" t="s">
        <v>2745</v>
      </c>
      <c r="G761" s="233"/>
      <c r="H761" s="234" t="s">
        <v>19</v>
      </c>
      <c r="I761" s="236"/>
      <c r="J761" s="233"/>
      <c r="K761" s="233"/>
      <c r="L761" s="237"/>
      <c r="M761" s="238"/>
      <c r="N761" s="239"/>
      <c r="O761" s="239"/>
      <c r="P761" s="239"/>
      <c r="Q761" s="239"/>
      <c r="R761" s="239"/>
      <c r="S761" s="239"/>
      <c r="T761" s="240"/>
      <c r="AT761" s="241" t="s">
        <v>182</v>
      </c>
      <c r="AU761" s="241" t="s">
        <v>83</v>
      </c>
      <c r="AV761" s="12" t="s">
        <v>81</v>
      </c>
      <c r="AW761" s="12" t="s">
        <v>35</v>
      </c>
      <c r="AX761" s="12" t="s">
        <v>73</v>
      </c>
      <c r="AY761" s="241" t="s">
        <v>152</v>
      </c>
    </row>
    <row r="762" s="12" customFormat="1">
      <c r="B762" s="232"/>
      <c r="C762" s="233"/>
      <c r="D762" s="229" t="s">
        <v>182</v>
      </c>
      <c r="E762" s="234" t="s">
        <v>19</v>
      </c>
      <c r="F762" s="235" t="s">
        <v>2746</v>
      </c>
      <c r="G762" s="233"/>
      <c r="H762" s="234" t="s">
        <v>19</v>
      </c>
      <c r="I762" s="236"/>
      <c r="J762" s="233"/>
      <c r="K762" s="233"/>
      <c r="L762" s="237"/>
      <c r="M762" s="238"/>
      <c r="N762" s="239"/>
      <c r="O762" s="239"/>
      <c r="P762" s="239"/>
      <c r="Q762" s="239"/>
      <c r="R762" s="239"/>
      <c r="S762" s="239"/>
      <c r="T762" s="240"/>
      <c r="AT762" s="241" t="s">
        <v>182</v>
      </c>
      <c r="AU762" s="241" t="s">
        <v>83</v>
      </c>
      <c r="AV762" s="12" t="s">
        <v>81</v>
      </c>
      <c r="AW762" s="12" t="s">
        <v>35</v>
      </c>
      <c r="AX762" s="12" t="s">
        <v>73</v>
      </c>
      <c r="AY762" s="241" t="s">
        <v>152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2747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2748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2749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2" customFormat="1">
      <c r="B766" s="232"/>
      <c r="C766" s="233"/>
      <c r="D766" s="229" t="s">
        <v>182</v>
      </c>
      <c r="E766" s="234" t="s">
        <v>19</v>
      </c>
      <c r="F766" s="235" t="s">
        <v>2750</v>
      </c>
      <c r="G766" s="233"/>
      <c r="H766" s="234" t="s">
        <v>19</v>
      </c>
      <c r="I766" s="236"/>
      <c r="J766" s="233"/>
      <c r="K766" s="233"/>
      <c r="L766" s="237"/>
      <c r="M766" s="238"/>
      <c r="N766" s="239"/>
      <c r="O766" s="239"/>
      <c r="P766" s="239"/>
      <c r="Q766" s="239"/>
      <c r="R766" s="239"/>
      <c r="S766" s="239"/>
      <c r="T766" s="240"/>
      <c r="AT766" s="241" t="s">
        <v>182</v>
      </c>
      <c r="AU766" s="241" t="s">
        <v>83</v>
      </c>
      <c r="AV766" s="12" t="s">
        <v>81</v>
      </c>
      <c r="AW766" s="12" t="s">
        <v>35</v>
      </c>
      <c r="AX766" s="12" t="s">
        <v>73</v>
      </c>
      <c r="AY766" s="241" t="s">
        <v>152</v>
      </c>
    </row>
    <row r="767" s="12" customFormat="1">
      <c r="B767" s="232"/>
      <c r="C767" s="233"/>
      <c r="D767" s="229" t="s">
        <v>182</v>
      </c>
      <c r="E767" s="234" t="s">
        <v>19</v>
      </c>
      <c r="F767" s="235" t="s">
        <v>2751</v>
      </c>
      <c r="G767" s="233"/>
      <c r="H767" s="234" t="s">
        <v>19</v>
      </c>
      <c r="I767" s="236"/>
      <c r="J767" s="233"/>
      <c r="K767" s="233"/>
      <c r="L767" s="237"/>
      <c r="M767" s="238"/>
      <c r="N767" s="239"/>
      <c r="O767" s="239"/>
      <c r="P767" s="239"/>
      <c r="Q767" s="239"/>
      <c r="R767" s="239"/>
      <c r="S767" s="239"/>
      <c r="T767" s="240"/>
      <c r="AT767" s="241" t="s">
        <v>182</v>
      </c>
      <c r="AU767" s="241" t="s">
        <v>83</v>
      </c>
      <c r="AV767" s="12" t="s">
        <v>81</v>
      </c>
      <c r="AW767" s="12" t="s">
        <v>35</v>
      </c>
      <c r="AX767" s="12" t="s">
        <v>73</v>
      </c>
      <c r="AY767" s="241" t="s">
        <v>152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2752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2753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2754</v>
      </c>
      <c r="G770" s="243"/>
      <c r="H770" s="246">
        <v>75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73</v>
      </c>
      <c r="AY770" s="252" t="s">
        <v>152</v>
      </c>
    </row>
    <row r="771" s="13" customFormat="1">
      <c r="B771" s="242"/>
      <c r="C771" s="243"/>
      <c r="D771" s="229" t="s">
        <v>182</v>
      </c>
      <c r="E771" s="244" t="s">
        <v>19</v>
      </c>
      <c r="F771" s="245" t="s">
        <v>2755</v>
      </c>
      <c r="G771" s="243"/>
      <c r="H771" s="246">
        <v>10.5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AT771" s="252" t="s">
        <v>182</v>
      </c>
      <c r="AU771" s="252" t="s">
        <v>83</v>
      </c>
      <c r="AV771" s="13" t="s">
        <v>83</v>
      </c>
      <c r="AW771" s="13" t="s">
        <v>35</v>
      </c>
      <c r="AX771" s="13" t="s">
        <v>73</v>
      </c>
      <c r="AY771" s="252" t="s">
        <v>152</v>
      </c>
    </row>
    <row r="772" s="14" customFormat="1">
      <c r="B772" s="253"/>
      <c r="C772" s="254"/>
      <c r="D772" s="229" t="s">
        <v>182</v>
      </c>
      <c r="E772" s="255" t="s">
        <v>19</v>
      </c>
      <c r="F772" s="256" t="s">
        <v>189</v>
      </c>
      <c r="G772" s="254"/>
      <c r="H772" s="257">
        <v>85.5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182</v>
      </c>
      <c r="AU772" s="263" t="s">
        <v>83</v>
      </c>
      <c r="AV772" s="14" t="s">
        <v>151</v>
      </c>
      <c r="AW772" s="14" t="s">
        <v>35</v>
      </c>
      <c r="AX772" s="14" t="s">
        <v>81</v>
      </c>
      <c r="AY772" s="263" t="s">
        <v>152</v>
      </c>
    </row>
    <row r="773" s="1" customFormat="1" ht="16.5" customHeight="1">
      <c r="B773" s="38"/>
      <c r="C773" s="211" t="s">
        <v>2756</v>
      </c>
      <c r="D773" s="211" t="s">
        <v>155</v>
      </c>
      <c r="E773" s="212" t="s">
        <v>2757</v>
      </c>
      <c r="F773" s="213" t="s">
        <v>2758</v>
      </c>
      <c r="G773" s="214" t="s">
        <v>236</v>
      </c>
      <c r="H773" s="215">
        <v>56.700000000000003</v>
      </c>
      <c r="I773" s="216"/>
      <c r="J773" s="217">
        <f>ROUND(I773*H773,2)</f>
        <v>0</v>
      </c>
      <c r="K773" s="213" t="s">
        <v>1382</v>
      </c>
      <c r="L773" s="43"/>
      <c r="M773" s="225" t="s">
        <v>19</v>
      </c>
      <c r="N773" s="226" t="s">
        <v>44</v>
      </c>
      <c r="O773" s="83"/>
      <c r="P773" s="227">
        <f>O773*H773</f>
        <v>0</v>
      </c>
      <c r="Q773" s="227">
        <v>0</v>
      </c>
      <c r="R773" s="227">
        <f>Q773*H773</f>
        <v>0</v>
      </c>
      <c r="S773" s="227">
        <v>0.01695</v>
      </c>
      <c r="T773" s="228">
        <f>S773*H773</f>
        <v>0.96106500000000006</v>
      </c>
      <c r="AR773" s="223" t="s">
        <v>285</v>
      </c>
      <c r="AT773" s="223" t="s">
        <v>155</v>
      </c>
      <c r="AU773" s="223" t="s">
        <v>83</v>
      </c>
      <c r="AY773" s="17" t="s">
        <v>152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17" t="s">
        <v>81</v>
      </c>
      <c r="BK773" s="224">
        <f>ROUND(I773*H773,2)</f>
        <v>0</v>
      </c>
      <c r="BL773" s="17" t="s">
        <v>285</v>
      </c>
      <c r="BM773" s="223" t="s">
        <v>2759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2760</v>
      </c>
      <c r="G774" s="243"/>
      <c r="H774" s="246">
        <v>56.700000000000003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24" customHeight="1">
      <c r="B775" s="38"/>
      <c r="C775" s="211" t="s">
        <v>2761</v>
      </c>
      <c r="D775" s="211" t="s">
        <v>155</v>
      </c>
      <c r="E775" s="212" t="s">
        <v>2762</v>
      </c>
      <c r="F775" s="213" t="s">
        <v>2763</v>
      </c>
      <c r="G775" s="214" t="s">
        <v>236</v>
      </c>
      <c r="H775" s="215">
        <v>85.5</v>
      </c>
      <c r="I775" s="216"/>
      <c r="J775" s="217">
        <f>ROUND(I775*H775,2)</f>
        <v>0</v>
      </c>
      <c r="K775" s="213" t="s">
        <v>178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0.00029999999999999997</v>
      </c>
      <c r="R775" s="227">
        <f>Q775*H775</f>
        <v>0.025649999999999999</v>
      </c>
      <c r="S775" s="227">
        <v>0</v>
      </c>
      <c r="T775" s="228">
        <f>S775*H775</f>
        <v>0</v>
      </c>
      <c r="AR775" s="223" t="s">
        <v>285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285</v>
      </c>
      <c r="BM775" s="223" t="s">
        <v>2764</v>
      </c>
    </row>
    <row r="776" s="13" customFormat="1">
      <c r="B776" s="242"/>
      <c r="C776" s="243"/>
      <c r="D776" s="229" t="s">
        <v>182</v>
      </c>
      <c r="E776" s="244" t="s">
        <v>19</v>
      </c>
      <c r="F776" s="245" t="s">
        <v>2754</v>
      </c>
      <c r="G776" s="243"/>
      <c r="H776" s="246">
        <v>75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AT776" s="252" t="s">
        <v>182</v>
      </c>
      <c r="AU776" s="252" t="s">
        <v>83</v>
      </c>
      <c r="AV776" s="13" t="s">
        <v>83</v>
      </c>
      <c r="AW776" s="13" t="s">
        <v>35</v>
      </c>
      <c r="AX776" s="13" t="s">
        <v>73</v>
      </c>
      <c r="AY776" s="252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2755</v>
      </c>
      <c r="G777" s="243"/>
      <c r="H777" s="246">
        <v>10.5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73</v>
      </c>
      <c r="AY777" s="252" t="s">
        <v>152</v>
      </c>
    </row>
    <row r="778" s="14" customFormat="1">
      <c r="B778" s="253"/>
      <c r="C778" s="254"/>
      <c r="D778" s="229" t="s">
        <v>182</v>
      </c>
      <c r="E778" s="255" t="s">
        <v>19</v>
      </c>
      <c r="F778" s="256" t="s">
        <v>189</v>
      </c>
      <c r="G778" s="254"/>
      <c r="H778" s="257">
        <v>85.5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182</v>
      </c>
      <c r="AU778" s="263" t="s">
        <v>83</v>
      </c>
      <c r="AV778" s="14" t="s">
        <v>151</v>
      </c>
      <c r="AW778" s="14" t="s">
        <v>35</v>
      </c>
      <c r="AX778" s="14" t="s">
        <v>81</v>
      </c>
      <c r="AY778" s="263" t="s">
        <v>152</v>
      </c>
    </row>
    <row r="779" s="1" customFormat="1" ht="24" customHeight="1">
      <c r="B779" s="38"/>
      <c r="C779" s="211" t="s">
        <v>2765</v>
      </c>
      <c r="D779" s="211" t="s">
        <v>155</v>
      </c>
      <c r="E779" s="212" t="s">
        <v>2766</v>
      </c>
      <c r="F779" s="213" t="s">
        <v>2767</v>
      </c>
      <c r="G779" s="214" t="s">
        <v>254</v>
      </c>
      <c r="H779" s="215">
        <v>119.83799999999999</v>
      </c>
      <c r="I779" s="216"/>
      <c r="J779" s="217">
        <f>ROUND(I779*H779,2)</f>
        <v>0</v>
      </c>
      <c r="K779" s="213" t="s">
        <v>1387</v>
      </c>
      <c r="L779" s="43"/>
      <c r="M779" s="225" t="s">
        <v>19</v>
      </c>
      <c r="N779" s="226" t="s">
        <v>44</v>
      </c>
      <c r="O779" s="83"/>
      <c r="P779" s="227">
        <f>O779*H779</f>
        <v>0</v>
      </c>
      <c r="Q779" s="227">
        <v>0.00046000000000000001</v>
      </c>
      <c r="R779" s="227">
        <f>Q779*H779</f>
        <v>0.055125479999999998</v>
      </c>
      <c r="S779" s="227">
        <v>0</v>
      </c>
      <c r="T779" s="228">
        <f>S779*H779</f>
        <v>0</v>
      </c>
      <c r="AR779" s="223" t="s">
        <v>285</v>
      </c>
      <c r="AT779" s="223" t="s">
        <v>155</v>
      </c>
      <c r="AU779" s="223" t="s">
        <v>83</v>
      </c>
      <c r="AY779" s="17" t="s">
        <v>152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7" t="s">
        <v>81</v>
      </c>
      <c r="BK779" s="224">
        <f>ROUND(I779*H779,2)</f>
        <v>0</v>
      </c>
      <c r="BL779" s="17" t="s">
        <v>285</v>
      </c>
      <c r="BM779" s="223" t="s">
        <v>2768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2769</v>
      </c>
      <c r="G780" s="243"/>
      <c r="H780" s="246">
        <v>67.5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73</v>
      </c>
      <c r="AY780" s="252" t="s">
        <v>152</v>
      </c>
    </row>
    <row r="781" s="13" customFormat="1">
      <c r="B781" s="242"/>
      <c r="C781" s="243"/>
      <c r="D781" s="229" t="s">
        <v>182</v>
      </c>
      <c r="E781" s="244" t="s">
        <v>19</v>
      </c>
      <c r="F781" s="245" t="s">
        <v>2770</v>
      </c>
      <c r="G781" s="243"/>
      <c r="H781" s="246">
        <v>32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AT781" s="252" t="s">
        <v>182</v>
      </c>
      <c r="AU781" s="252" t="s">
        <v>83</v>
      </c>
      <c r="AV781" s="13" t="s">
        <v>83</v>
      </c>
      <c r="AW781" s="13" t="s">
        <v>35</v>
      </c>
      <c r="AX781" s="13" t="s">
        <v>73</v>
      </c>
      <c r="AY781" s="252" t="s">
        <v>152</v>
      </c>
    </row>
    <row r="782" s="13" customFormat="1">
      <c r="B782" s="242"/>
      <c r="C782" s="243"/>
      <c r="D782" s="229" t="s">
        <v>182</v>
      </c>
      <c r="E782" s="244" t="s">
        <v>19</v>
      </c>
      <c r="F782" s="245" t="s">
        <v>2771</v>
      </c>
      <c r="G782" s="243"/>
      <c r="H782" s="246">
        <v>9.5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AT782" s="252" t="s">
        <v>182</v>
      </c>
      <c r="AU782" s="252" t="s">
        <v>83</v>
      </c>
      <c r="AV782" s="13" t="s">
        <v>83</v>
      </c>
      <c r="AW782" s="13" t="s">
        <v>35</v>
      </c>
      <c r="AX782" s="13" t="s">
        <v>73</v>
      </c>
      <c r="AY782" s="252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2772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3" customFormat="1">
      <c r="B784" s="242"/>
      <c r="C784" s="243"/>
      <c r="D784" s="229" t="s">
        <v>182</v>
      </c>
      <c r="E784" s="244" t="s">
        <v>19</v>
      </c>
      <c r="F784" s="245" t="s">
        <v>2773</v>
      </c>
      <c r="G784" s="243"/>
      <c r="H784" s="246">
        <v>10.837999999999999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AT784" s="252" t="s">
        <v>182</v>
      </c>
      <c r="AU784" s="252" t="s">
        <v>83</v>
      </c>
      <c r="AV784" s="13" t="s">
        <v>83</v>
      </c>
      <c r="AW784" s="13" t="s">
        <v>35</v>
      </c>
      <c r="AX784" s="13" t="s">
        <v>73</v>
      </c>
      <c r="AY784" s="252" t="s">
        <v>152</v>
      </c>
    </row>
    <row r="785" s="14" customFormat="1">
      <c r="B785" s="253"/>
      <c r="C785" s="254"/>
      <c r="D785" s="229" t="s">
        <v>182</v>
      </c>
      <c r="E785" s="255" t="s">
        <v>19</v>
      </c>
      <c r="F785" s="256" t="s">
        <v>189</v>
      </c>
      <c r="G785" s="254"/>
      <c r="H785" s="257">
        <v>119.83799999999999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182</v>
      </c>
      <c r="AU785" s="263" t="s">
        <v>83</v>
      </c>
      <c r="AV785" s="14" t="s">
        <v>151</v>
      </c>
      <c r="AW785" s="14" t="s">
        <v>35</v>
      </c>
      <c r="AX785" s="14" t="s">
        <v>81</v>
      </c>
      <c r="AY785" s="263" t="s">
        <v>152</v>
      </c>
    </row>
    <row r="786" s="1" customFormat="1" ht="24" customHeight="1">
      <c r="B786" s="38"/>
      <c r="C786" s="264" t="s">
        <v>1149</v>
      </c>
      <c r="D786" s="264" t="s">
        <v>325</v>
      </c>
      <c r="E786" s="265" t="s">
        <v>2774</v>
      </c>
      <c r="F786" s="266" t="s">
        <v>2775</v>
      </c>
      <c r="G786" s="267" t="s">
        <v>267</v>
      </c>
      <c r="H786" s="268">
        <v>389.79899999999998</v>
      </c>
      <c r="I786" s="269"/>
      <c r="J786" s="270">
        <f>ROUND(I786*H786,2)</f>
        <v>0</v>
      </c>
      <c r="K786" s="266" t="s">
        <v>178</v>
      </c>
      <c r="L786" s="271"/>
      <c r="M786" s="272" t="s">
        <v>19</v>
      </c>
      <c r="N786" s="273" t="s">
        <v>44</v>
      </c>
      <c r="O786" s="83"/>
      <c r="P786" s="227">
        <f>O786*H786</f>
        <v>0</v>
      </c>
      <c r="Q786" s="227">
        <v>0.00044999999999999999</v>
      </c>
      <c r="R786" s="227">
        <f>Q786*H786</f>
        <v>0.17540955</v>
      </c>
      <c r="S786" s="227">
        <v>0</v>
      </c>
      <c r="T786" s="228">
        <f>S786*H786</f>
        <v>0</v>
      </c>
      <c r="AR786" s="223" t="s">
        <v>407</v>
      </c>
      <c r="AT786" s="223" t="s">
        <v>325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285</v>
      </c>
      <c r="BM786" s="223" t="s">
        <v>2776</v>
      </c>
    </row>
    <row r="787" s="13" customFormat="1">
      <c r="B787" s="242"/>
      <c r="C787" s="243"/>
      <c r="D787" s="229" t="s">
        <v>182</v>
      </c>
      <c r="E787" s="244" t="s">
        <v>19</v>
      </c>
      <c r="F787" s="245" t="s">
        <v>2777</v>
      </c>
      <c r="G787" s="243"/>
      <c r="H787" s="246">
        <v>389.79899999999998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AT787" s="252" t="s">
        <v>182</v>
      </c>
      <c r="AU787" s="252" t="s">
        <v>83</v>
      </c>
      <c r="AV787" s="13" t="s">
        <v>83</v>
      </c>
      <c r="AW787" s="13" t="s">
        <v>35</v>
      </c>
      <c r="AX787" s="13" t="s">
        <v>81</v>
      </c>
      <c r="AY787" s="252" t="s">
        <v>152</v>
      </c>
    </row>
    <row r="788" s="1" customFormat="1" ht="48" customHeight="1">
      <c r="B788" s="38"/>
      <c r="C788" s="264" t="s">
        <v>2778</v>
      </c>
      <c r="D788" s="264" t="s">
        <v>325</v>
      </c>
      <c r="E788" s="265" t="s">
        <v>2779</v>
      </c>
      <c r="F788" s="266" t="s">
        <v>2780</v>
      </c>
      <c r="G788" s="267" t="s">
        <v>236</v>
      </c>
      <c r="H788" s="268">
        <v>85.5</v>
      </c>
      <c r="I788" s="269"/>
      <c r="J788" s="270">
        <f>ROUND(I788*H788,2)</f>
        <v>0</v>
      </c>
      <c r="K788" s="266" t="s">
        <v>1387</v>
      </c>
      <c r="L788" s="271"/>
      <c r="M788" s="272" t="s">
        <v>19</v>
      </c>
      <c r="N788" s="273" t="s">
        <v>44</v>
      </c>
      <c r="O788" s="83"/>
      <c r="P788" s="227">
        <f>O788*H788</f>
        <v>0</v>
      </c>
      <c r="Q788" s="227">
        <v>0.019199999999999998</v>
      </c>
      <c r="R788" s="227">
        <f>Q788*H788</f>
        <v>1.6416</v>
      </c>
      <c r="S788" s="227">
        <v>0</v>
      </c>
      <c r="T788" s="228">
        <f>S788*H788</f>
        <v>0</v>
      </c>
      <c r="AR788" s="223" t="s">
        <v>407</v>
      </c>
      <c r="AT788" s="223" t="s">
        <v>325</v>
      </c>
      <c r="AU788" s="223" t="s">
        <v>83</v>
      </c>
      <c r="AY788" s="17" t="s">
        <v>152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81</v>
      </c>
      <c r="BK788" s="224">
        <f>ROUND(I788*H788,2)</f>
        <v>0</v>
      </c>
      <c r="BL788" s="17" t="s">
        <v>285</v>
      </c>
      <c r="BM788" s="223" t="s">
        <v>2781</v>
      </c>
    </row>
    <row r="789" s="13" customFormat="1">
      <c r="B789" s="242"/>
      <c r="C789" s="243"/>
      <c r="D789" s="229" t="s">
        <v>182</v>
      </c>
      <c r="E789" s="244" t="s">
        <v>19</v>
      </c>
      <c r="F789" s="245" t="s">
        <v>2754</v>
      </c>
      <c r="G789" s="243"/>
      <c r="H789" s="246">
        <v>75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AT789" s="252" t="s">
        <v>182</v>
      </c>
      <c r="AU789" s="252" t="s">
        <v>83</v>
      </c>
      <c r="AV789" s="13" t="s">
        <v>83</v>
      </c>
      <c r="AW789" s="13" t="s">
        <v>35</v>
      </c>
      <c r="AX789" s="13" t="s">
        <v>73</v>
      </c>
      <c r="AY789" s="252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2755</v>
      </c>
      <c r="G790" s="243"/>
      <c r="H790" s="246">
        <v>10.5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73</v>
      </c>
      <c r="AY790" s="252" t="s">
        <v>152</v>
      </c>
    </row>
    <row r="791" s="14" customFormat="1">
      <c r="B791" s="253"/>
      <c r="C791" s="254"/>
      <c r="D791" s="229" t="s">
        <v>182</v>
      </c>
      <c r="E791" s="255" t="s">
        <v>19</v>
      </c>
      <c r="F791" s="256" t="s">
        <v>189</v>
      </c>
      <c r="G791" s="254"/>
      <c r="H791" s="257">
        <v>85.5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182</v>
      </c>
      <c r="AU791" s="263" t="s">
        <v>83</v>
      </c>
      <c r="AV791" s="14" t="s">
        <v>151</v>
      </c>
      <c r="AW791" s="14" t="s">
        <v>35</v>
      </c>
      <c r="AX791" s="14" t="s">
        <v>81</v>
      </c>
      <c r="AY791" s="263" t="s">
        <v>152</v>
      </c>
    </row>
    <row r="792" s="1" customFormat="1" ht="24" customHeight="1">
      <c r="B792" s="38"/>
      <c r="C792" s="211" t="s">
        <v>2782</v>
      </c>
      <c r="D792" s="211" t="s">
        <v>155</v>
      </c>
      <c r="E792" s="212" t="s">
        <v>2783</v>
      </c>
      <c r="F792" s="213" t="s">
        <v>2784</v>
      </c>
      <c r="G792" s="214" t="s">
        <v>236</v>
      </c>
      <c r="H792" s="215">
        <v>85.5</v>
      </c>
      <c r="I792" s="216"/>
      <c r="J792" s="217">
        <f>ROUND(I792*H792,2)</f>
        <v>0</v>
      </c>
      <c r="K792" s="213" t="s">
        <v>1382</v>
      </c>
      <c r="L792" s="43"/>
      <c r="M792" s="225" t="s">
        <v>19</v>
      </c>
      <c r="N792" s="226" t="s">
        <v>44</v>
      </c>
      <c r="O792" s="83"/>
      <c r="P792" s="227">
        <f>O792*H792</f>
        <v>0</v>
      </c>
      <c r="Q792" s="227">
        <v>0.0077000000000000002</v>
      </c>
      <c r="R792" s="227">
        <f>Q792*H792</f>
        <v>0.65834999999999999</v>
      </c>
      <c r="S792" s="227">
        <v>0</v>
      </c>
      <c r="T792" s="228">
        <f>S792*H792</f>
        <v>0</v>
      </c>
      <c r="AR792" s="223" t="s">
        <v>285</v>
      </c>
      <c r="AT792" s="223" t="s">
        <v>155</v>
      </c>
      <c r="AU792" s="223" t="s">
        <v>83</v>
      </c>
      <c r="AY792" s="17" t="s">
        <v>152</v>
      </c>
      <c r="BE792" s="224">
        <f>IF(N792="základní",J792,0)</f>
        <v>0</v>
      </c>
      <c r="BF792" s="224">
        <f>IF(N792="snížená",J792,0)</f>
        <v>0</v>
      </c>
      <c r="BG792" s="224">
        <f>IF(N792="zákl. přenesená",J792,0)</f>
        <v>0</v>
      </c>
      <c r="BH792" s="224">
        <f>IF(N792="sníž. přenesená",J792,0)</f>
        <v>0</v>
      </c>
      <c r="BI792" s="224">
        <f>IF(N792="nulová",J792,0)</f>
        <v>0</v>
      </c>
      <c r="BJ792" s="17" t="s">
        <v>81</v>
      </c>
      <c r="BK792" s="224">
        <f>ROUND(I792*H792,2)</f>
        <v>0</v>
      </c>
      <c r="BL792" s="17" t="s">
        <v>285</v>
      </c>
      <c r="BM792" s="223" t="s">
        <v>2785</v>
      </c>
    </row>
    <row r="793" s="13" customFormat="1">
      <c r="B793" s="242"/>
      <c r="C793" s="243"/>
      <c r="D793" s="229" t="s">
        <v>182</v>
      </c>
      <c r="E793" s="244" t="s">
        <v>19</v>
      </c>
      <c r="F793" s="245" t="s">
        <v>2754</v>
      </c>
      <c r="G793" s="243"/>
      <c r="H793" s="246">
        <v>75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AT793" s="252" t="s">
        <v>182</v>
      </c>
      <c r="AU793" s="252" t="s">
        <v>83</v>
      </c>
      <c r="AV793" s="13" t="s">
        <v>83</v>
      </c>
      <c r="AW793" s="13" t="s">
        <v>35</v>
      </c>
      <c r="AX793" s="13" t="s">
        <v>73</v>
      </c>
      <c r="AY793" s="252" t="s">
        <v>152</v>
      </c>
    </row>
    <row r="794" s="13" customFormat="1">
      <c r="B794" s="242"/>
      <c r="C794" s="243"/>
      <c r="D794" s="229" t="s">
        <v>182</v>
      </c>
      <c r="E794" s="244" t="s">
        <v>19</v>
      </c>
      <c r="F794" s="245" t="s">
        <v>2755</v>
      </c>
      <c r="G794" s="243"/>
      <c r="H794" s="246">
        <v>10.5</v>
      </c>
      <c r="I794" s="247"/>
      <c r="J794" s="243"/>
      <c r="K794" s="243"/>
      <c r="L794" s="248"/>
      <c r="M794" s="249"/>
      <c r="N794" s="250"/>
      <c r="O794" s="250"/>
      <c r="P794" s="250"/>
      <c r="Q794" s="250"/>
      <c r="R794" s="250"/>
      <c r="S794" s="250"/>
      <c r="T794" s="251"/>
      <c r="AT794" s="252" t="s">
        <v>182</v>
      </c>
      <c r="AU794" s="252" t="s">
        <v>83</v>
      </c>
      <c r="AV794" s="13" t="s">
        <v>83</v>
      </c>
      <c r="AW794" s="13" t="s">
        <v>35</v>
      </c>
      <c r="AX794" s="13" t="s">
        <v>73</v>
      </c>
      <c r="AY794" s="252" t="s">
        <v>152</v>
      </c>
    </row>
    <row r="795" s="14" customFormat="1">
      <c r="B795" s="253"/>
      <c r="C795" s="254"/>
      <c r="D795" s="229" t="s">
        <v>182</v>
      </c>
      <c r="E795" s="255" t="s">
        <v>19</v>
      </c>
      <c r="F795" s="256" t="s">
        <v>189</v>
      </c>
      <c r="G795" s="254"/>
      <c r="H795" s="257">
        <v>85.5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182</v>
      </c>
      <c r="AU795" s="263" t="s">
        <v>83</v>
      </c>
      <c r="AV795" s="14" t="s">
        <v>151</v>
      </c>
      <c r="AW795" s="14" t="s">
        <v>35</v>
      </c>
      <c r="AX795" s="14" t="s">
        <v>81</v>
      </c>
      <c r="AY795" s="263" t="s">
        <v>152</v>
      </c>
    </row>
    <row r="796" s="1" customFormat="1" ht="36" customHeight="1">
      <c r="B796" s="38"/>
      <c r="C796" s="211" t="s">
        <v>2786</v>
      </c>
      <c r="D796" s="211" t="s">
        <v>155</v>
      </c>
      <c r="E796" s="212" t="s">
        <v>2787</v>
      </c>
      <c r="F796" s="213" t="s">
        <v>2788</v>
      </c>
      <c r="G796" s="214" t="s">
        <v>223</v>
      </c>
      <c r="H796" s="215">
        <v>5</v>
      </c>
      <c r="I796" s="216"/>
      <c r="J796" s="217">
        <f>ROUND(I796*H796,2)</f>
        <v>0</v>
      </c>
      <c r="K796" s="213" t="s">
        <v>178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285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285</v>
      </c>
      <c r="BM796" s="223" t="s">
        <v>2789</v>
      </c>
    </row>
    <row r="797" s="13" customFormat="1">
      <c r="B797" s="242"/>
      <c r="C797" s="243"/>
      <c r="D797" s="229" t="s">
        <v>182</v>
      </c>
      <c r="E797" s="244" t="s">
        <v>19</v>
      </c>
      <c r="F797" s="245" t="s">
        <v>215</v>
      </c>
      <c r="G797" s="243"/>
      <c r="H797" s="246">
        <v>5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AT797" s="252" t="s">
        <v>182</v>
      </c>
      <c r="AU797" s="252" t="s">
        <v>83</v>
      </c>
      <c r="AV797" s="13" t="s">
        <v>83</v>
      </c>
      <c r="AW797" s="13" t="s">
        <v>35</v>
      </c>
      <c r="AX797" s="13" t="s">
        <v>81</v>
      </c>
      <c r="AY797" s="252" t="s">
        <v>152</v>
      </c>
    </row>
    <row r="798" s="11" customFormat="1" ht="22.8" customHeight="1">
      <c r="B798" s="195"/>
      <c r="C798" s="196"/>
      <c r="D798" s="197" t="s">
        <v>72</v>
      </c>
      <c r="E798" s="209" t="s">
        <v>2790</v>
      </c>
      <c r="F798" s="209" t="s">
        <v>2791</v>
      </c>
      <c r="G798" s="196"/>
      <c r="H798" s="196"/>
      <c r="I798" s="199"/>
      <c r="J798" s="210">
        <f>BK798</f>
        <v>0</v>
      </c>
      <c r="K798" s="196"/>
      <c r="L798" s="201"/>
      <c r="M798" s="202"/>
      <c r="N798" s="203"/>
      <c r="O798" s="203"/>
      <c r="P798" s="204">
        <f>SUM(P799:P804)</f>
        <v>0</v>
      </c>
      <c r="Q798" s="203"/>
      <c r="R798" s="204">
        <f>SUM(R799:R804)</f>
        <v>1.8123999999999998</v>
      </c>
      <c r="S798" s="203"/>
      <c r="T798" s="205">
        <f>SUM(T799:T804)</f>
        <v>0</v>
      </c>
      <c r="AR798" s="206" t="s">
        <v>83</v>
      </c>
      <c r="AT798" s="207" t="s">
        <v>72</v>
      </c>
      <c r="AU798" s="207" t="s">
        <v>81</v>
      </c>
      <c r="AY798" s="206" t="s">
        <v>152</v>
      </c>
      <c r="BK798" s="208">
        <f>SUM(BK799:BK804)</f>
        <v>0</v>
      </c>
    </row>
    <row r="799" s="1" customFormat="1" ht="36" customHeight="1">
      <c r="B799" s="38"/>
      <c r="C799" s="264" t="s">
        <v>2792</v>
      </c>
      <c r="D799" s="264" t="s">
        <v>325</v>
      </c>
      <c r="E799" s="265" t="s">
        <v>2793</v>
      </c>
      <c r="F799" s="266" t="s">
        <v>2794</v>
      </c>
      <c r="G799" s="267" t="s">
        <v>236</v>
      </c>
      <c r="H799" s="268">
        <v>100</v>
      </c>
      <c r="I799" s="269"/>
      <c r="J799" s="270">
        <f>ROUND(I799*H799,2)</f>
        <v>0</v>
      </c>
      <c r="K799" s="266" t="s">
        <v>1387</v>
      </c>
      <c r="L799" s="271"/>
      <c r="M799" s="272" t="s">
        <v>19</v>
      </c>
      <c r="N799" s="273" t="s">
        <v>44</v>
      </c>
      <c r="O799" s="83"/>
      <c r="P799" s="227">
        <f>O799*H799</f>
        <v>0</v>
      </c>
      <c r="Q799" s="227">
        <v>0.017999999999999999</v>
      </c>
      <c r="R799" s="227">
        <f>Q799*H799</f>
        <v>1.7999999999999998</v>
      </c>
      <c r="S799" s="227">
        <v>0</v>
      </c>
      <c r="T799" s="228">
        <f>S799*H799</f>
        <v>0</v>
      </c>
      <c r="AR799" s="223" t="s">
        <v>407</v>
      </c>
      <c r="AT799" s="223" t="s">
        <v>325</v>
      </c>
      <c r="AU799" s="223" t="s">
        <v>83</v>
      </c>
      <c r="AY799" s="17" t="s">
        <v>152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81</v>
      </c>
      <c r="BK799" s="224">
        <f>ROUND(I799*H799,2)</f>
        <v>0</v>
      </c>
      <c r="BL799" s="17" t="s">
        <v>285</v>
      </c>
      <c r="BM799" s="223" t="s">
        <v>2795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1241</v>
      </c>
      <c r="G800" s="243"/>
      <c r="H800" s="246">
        <v>100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" customFormat="1" ht="24" customHeight="1">
      <c r="B801" s="38"/>
      <c r="C801" s="211" t="s">
        <v>2796</v>
      </c>
      <c r="D801" s="211" t="s">
        <v>155</v>
      </c>
      <c r="E801" s="212" t="s">
        <v>2797</v>
      </c>
      <c r="F801" s="213" t="s">
        <v>2798</v>
      </c>
      <c r="G801" s="214" t="s">
        <v>236</v>
      </c>
      <c r="H801" s="215">
        <v>100</v>
      </c>
      <c r="I801" s="216"/>
      <c r="J801" s="217">
        <f>ROUND(I801*H801,2)</f>
        <v>0</v>
      </c>
      <c r="K801" s="213" t="s">
        <v>178</v>
      </c>
      <c r="L801" s="43"/>
      <c r="M801" s="225" t="s">
        <v>19</v>
      </c>
      <c r="N801" s="226" t="s">
        <v>44</v>
      </c>
      <c r="O801" s="83"/>
      <c r="P801" s="227">
        <f>O801*H801</f>
        <v>0</v>
      </c>
      <c r="Q801" s="227">
        <v>0</v>
      </c>
      <c r="R801" s="227">
        <f>Q801*H801</f>
        <v>0</v>
      </c>
      <c r="S801" s="227">
        <v>0</v>
      </c>
      <c r="T801" s="228">
        <f>S801*H801</f>
        <v>0</v>
      </c>
      <c r="AR801" s="223" t="s">
        <v>285</v>
      </c>
      <c r="AT801" s="223" t="s">
        <v>155</v>
      </c>
      <c r="AU801" s="223" t="s">
        <v>83</v>
      </c>
      <c r="AY801" s="17" t="s">
        <v>152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81</v>
      </c>
      <c r="BK801" s="224">
        <f>ROUND(I801*H801,2)</f>
        <v>0</v>
      </c>
      <c r="BL801" s="17" t="s">
        <v>285</v>
      </c>
      <c r="BM801" s="223" t="s">
        <v>2799</v>
      </c>
    </row>
    <row r="802" s="13" customFormat="1">
      <c r="B802" s="242"/>
      <c r="C802" s="243"/>
      <c r="D802" s="229" t="s">
        <v>182</v>
      </c>
      <c r="E802" s="244" t="s">
        <v>19</v>
      </c>
      <c r="F802" s="245" t="s">
        <v>1241</v>
      </c>
      <c r="G802" s="243"/>
      <c r="H802" s="246">
        <v>100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AT802" s="252" t="s">
        <v>182</v>
      </c>
      <c r="AU802" s="252" t="s">
        <v>83</v>
      </c>
      <c r="AV802" s="13" t="s">
        <v>83</v>
      </c>
      <c r="AW802" s="13" t="s">
        <v>35</v>
      </c>
      <c r="AX802" s="13" t="s">
        <v>81</v>
      </c>
      <c r="AY802" s="252" t="s">
        <v>152</v>
      </c>
    </row>
    <row r="803" s="1" customFormat="1" ht="24" customHeight="1">
      <c r="B803" s="38"/>
      <c r="C803" s="211" t="s">
        <v>2800</v>
      </c>
      <c r="D803" s="211" t="s">
        <v>155</v>
      </c>
      <c r="E803" s="212" t="s">
        <v>2801</v>
      </c>
      <c r="F803" s="213" t="s">
        <v>2802</v>
      </c>
      <c r="G803" s="214" t="s">
        <v>254</v>
      </c>
      <c r="H803" s="215">
        <v>40</v>
      </c>
      <c r="I803" s="216"/>
      <c r="J803" s="217">
        <f>ROUND(I803*H803,2)</f>
        <v>0</v>
      </c>
      <c r="K803" s="213" t="s">
        <v>1387</v>
      </c>
      <c r="L803" s="43"/>
      <c r="M803" s="225" t="s">
        <v>19</v>
      </c>
      <c r="N803" s="226" t="s">
        <v>44</v>
      </c>
      <c r="O803" s="83"/>
      <c r="P803" s="227">
        <f>O803*H803</f>
        <v>0</v>
      </c>
      <c r="Q803" s="227">
        <v>0.00031</v>
      </c>
      <c r="R803" s="227">
        <f>Q803*H803</f>
        <v>0.0124</v>
      </c>
      <c r="S803" s="227">
        <v>0</v>
      </c>
      <c r="T803" s="228">
        <f>S803*H803</f>
        <v>0</v>
      </c>
      <c r="AR803" s="223" t="s">
        <v>285</v>
      </c>
      <c r="AT803" s="223" t="s">
        <v>155</v>
      </c>
      <c r="AU803" s="223" t="s">
        <v>83</v>
      </c>
      <c r="AY803" s="17" t="s">
        <v>152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7" t="s">
        <v>81</v>
      </c>
      <c r="BK803" s="224">
        <f>ROUND(I803*H803,2)</f>
        <v>0</v>
      </c>
      <c r="BL803" s="17" t="s">
        <v>285</v>
      </c>
      <c r="BM803" s="223" t="s">
        <v>2803</v>
      </c>
    </row>
    <row r="804" s="13" customFormat="1">
      <c r="B804" s="242"/>
      <c r="C804" s="243"/>
      <c r="D804" s="229" t="s">
        <v>182</v>
      </c>
      <c r="E804" s="244" t="s">
        <v>19</v>
      </c>
      <c r="F804" s="245" t="s">
        <v>473</v>
      </c>
      <c r="G804" s="243"/>
      <c r="H804" s="246">
        <v>40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AT804" s="252" t="s">
        <v>182</v>
      </c>
      <c r="AU804" s="252" t="s">
        <v>83</v>
      </c>
      <c r="AV804" s="13" t="s">
        <v>83</v>
      </c>
      <c r="AW804" s="13" t="s">
        <v>35</v>
      </c>
      <c r="AX804" s="13" t="s">
        <v>81</v>
      </c>
      <c r="AY804" s="252" t="s">
        <v>152</v>
      </c>
    </row>
    <row r="805" s="11" customFormat="1" ht="22.8" customHeight="1">
      <c r="B805" s="195"/>
      <c r="C805" s="196"/>
      <c r="D805" s="197" t="s">
        <v>72</v>
      </c>
      <c r="E805" s="209" t="s">
        <v>2804</v>
      </c>
      <c r="F805" s="209" t="s">
        <v>2805</v>
      </c>
      <c r="G805" s="196"/>
      <c r="H805" s="196"/>
      <c r="I805" s="199"/>
      <c r="J805" s="210">
        <f>BK805</f>
        <v>0</v>
      </c>
      <c r="K805" s="196"/>
      <c r="L805" s="201"/>
      <c r="M805" s="202"/>
      <c r="N805" s="203"/>
      <c r="O805" s="203"/>
      <c r="P805" s="204">
        <f>SUM(P806:P823)</f>
        <v>0</v>
      </c>
      <c r="Q805" s="203"/>
      <c r="R805" s="204">
        <f>SUM(R806:R823)</f>
        <v>0.14488890000000002</v>
      </c>
      <c r="S805" s="203"/>
      <c r="T805" s="205">
        <f>SUM(T806:T823)</f>
        <v>0</v>
      </c>
      <c r="AR805" s="206" t="s">
        <v>83</v>
      </c>
      <c r="AT805" s="207" t="s">
        <v>72</v>
      </c>
      <c r="AU805" s="207" t="s">
        <v>81</v>
      </c>
      <c r="AY805" s="206" t="s">
        <v>152</v>
      </c>
      <c r="BK805" s="208">
        <f>SUM(BK806:BK823)</f>
        <v>0</v>
      </c>
    </row>
    <row r="806" s="1" customFormat="1" ht="36" customHeight="1">
      <c r="B806" s="38"/>
      <c r="C806" s="211" t="s">
        <v>2806</v>
      </c>
      <c r="D806" s="211" t="s">
        <v>155</v>
      </c>
      <c r="E806" s="212" t="s">
        <v>2807</v>
      </c>
      <c r="F806" s="213" t="s">
        <v>2808</v>
      </c>
      <c r="G806" s="214" t="s">
        <v>236</v>
      </c>
      <c r="H806" s="215">
        <v>482.96300000000002</v>
      </c>
      <c r="I806" s="216"/>
      <c r="J806" s="217">
        <f>ROUND(I806*H806,2)</f>
        <v>0</v>
      </c>
      <c r="K806" s="213" t="s">
        <v>178</v>
      </c>
      <c r="L806" s="43"/>
      <c r="M806" s="225" t="s">
        <v>19</v>
      </c>
      <c r="N806" s="226" t="s">
        <v>44</v>
      </c>
      <c r="O806" s="83"/>
      <c r="P806" s="227">
        <f>O806*H806</f>
        <v>0</v>
      </c>
      <c r="Q806" s="227">
        <v>0.00029</v>
      </c>
      <c r="R806" s="227">
        <f>Q806*H806</f>
        <v>0.14005927000000001</v>
      </c>
      <c r="S806" s="227">
        <v>0</v>
      </c>
      <c r="T806" s="228">
        <f>S806*H806</f>
        <v>0</v>
      </c>
      <c r="AR806" s="223" t="s">
        <v>285</v>
      </c>
      <c r="AT806" s="223" t="s">
        <v>155</v>
      </c>
      <c r="AU806" s="223" t="s">
        <v>83</v>
      </c>
      <c r="AY806" s="17" t="s">
        <v>152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81</v>
      </c>
      <c r="BK806" s="224">
        <f>ROUND(I806*H806,2)</f>
        <v>0</v>
      </c>
      <c r="BL806" s="17" t="s">
        <v>285</v>
      </c>
      <c r="BM806" s="223" t="s">
        <v>2809</v>
      </c>
    </row>
    <row r="807" s="13" customFormat="1">
      <c r="B807" s="242"/>
      <c r="C807" s="243"/>
      <c r="D807" s="229" t="s">
        <v>182</v>
      </c>
      <c r="E807" s="244" t="s">
        <v>19</v>
      </c>
      <c r="F807" s="245" t="s">
        <v>1852</v>
      </c>
      <c r="G807" s="243"/>
      <c r="H807" s="246">
        <v>202.5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AT807" s="252" t="s">
        <v>182</v>
      </c>
      <c r="AU807" s="252" t="s">
        <v>83</v>
      </c>
      <c r="AV807" s="13" t="s">
        <v>83</v>
      </c>
      <c r="AW807" s="13" t="s">
        <v>35</v>
      </c>
      <c r="AX807" s="13" t="s">
        <v>73</v>
      </c>
      <c r="AY807" s="252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1846</v>
      </c>
      <c r="G808" s="243"/>
      <c r="H808" s="246">
        <v>96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3" customFormat="1">
      <c r="B809" s="242"/>
      <c r="C809" s="243"/>
      <c r="D809" s="229" t="s">
        <v>182</v>
      </c>
      <c r="E809" s="244" t="s">
        <v>19</v>
      </c>
      <c r="F809" s="245" t="s">
        <v>1847</v>
      </c>
      <c r="G809" s="243"/>
      <c r="H809" s="246">
        <v>28.5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AT809" s="252" t="s">
        <v>182</v>
      </c>
      <c r="AU809" s="252" t="s">
        <v>83</v>
      </c>
      <c r="AV809" s="13" t="s">
        <v>83</v>
      </c>
      <c r="AW809" s="13" t="s">
        <v>35</v>
      </c>
      <c r="AX809" s="13" t="s">
        <v>73</v>
      </c>
      <c r="AY809" s="252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1853</v>
      </c>
      <c r="G810" s="243"/>
      <c r="H810" s="246">
        <v>46.875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3" customFormat="1">
      <c r="B811" s="242"/>
      <c r="C811" s="243"/>
      <c r="D811" s="229" t="s">
        <v>182</v>
      </c>
      <c r="E811" s="244" t="s">
        <v>19</v>
      </c>
      <c r="F811" s="245" t="s">
        <v>1854</v>
      </c>
      <c r="G811" s="243"/>
      <c r="H811" s="246">
        <v>23.588000000000001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AT811" s="252" t="s">
        <v>182</v>
      </c>
      <c r="AU811" s="252" t="s">
        <v>83</v>
      </c>
      <c r="AV811" s="13" t="s">
        <v>83</v>
      </c>
      <c r="AW811" s="13" t="s">
        <v>35</v>
      </c>
      <c r="AX811" s="13" t="s">
        <v>73</v>
      </c>
      <c r="AY811" s="252" t="s">
        <v>152</v>
      </c>
    </row>
    <row r="812" s="13" customFormat="1">
      <c r="B812" s="242"/>
      <c r="C812" s="243"/>
      <c r="D812" s="229" t="s">
        <v>182</v>
      </c>
      <c r="E812" s="244" t="s">
        <v>19</v>
      </c>
      <c r="F812" s="245" t="s">
        <v>2754</v>
      </c>
      <c r="G812" s="243"/>
      <c r="H812" s="246">
        <v>75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AT812" s="252" t="s">
        <v>182</v>
      </c>
      <c r="AU812" s="252" t="s">
        <v>83</v>
      </c>
      <c r="AV812" s="13" t="s">
        <v>83</v>
      </c>
      <c r="AW812" s="13" t="s">
        <v>35</v>
      </c>
      <c r="AX812" s="13" t="s">
        <v>73</v>
      </c>
      <c r="AY812" s="252" t="s">
        <v>152</v>
      </c>
    </row>
    <row r="813" s="13" customFormat="1">
      <c r="B813" s="242"/>
      <c r="C813" s="243"/>
      <c r="D813" s="229" t="s">
        <v>182</v>
      </c>
      <c r="E813" s="244" t="s">
        <v>19</v>
      </c>
      <c r="F813" s="245" t="s">
        <v>2755</v>
      </c>
      <c r="G813" s="243"/>
      <c r="H813" s="246">
        <v>10.5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AT813" s="252" t="s">
        <v>182</v>
      </c>
      <c r="AU813" s="252" t="s">
        <v>83</v>
      </c>
      <c r="AV813" s="13" t="s">
        <v>83</v>
      </c>
      <c r="AW813" s="13" t="s">
        <v>35</v>
      </c>
      <c r="AX813" s="13" t="s">
        <v>73</v>
      </c>
      <c r="AY813" s="252" t="s">
        <v>152</v>
      </c>
    </row>
    <row r="814" s="14" customFormat="1">
      <c r="B814" s="253"/>
      <c r="C814" s="254"/>
      <c r="D814" s="229" t="s">
        <v>182</v>
      </c>
      <c r="E814" s="255" t="s">
        <v>19</v>
      </c>
      <c r="F814" s="256" t="s">
        <v>189</v>
      </c>
      <c r="G814" s="254"/>
      <c r="H814" s="257">
        <v>482.96300000000002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182</v>
      </c>
      <c r="AU814" s="263" t="s">
        <v>83</v>
      </c>
      <c r="AV814" s="14" t="s">
        <v>151</v>
      </c>
      <c r="AW814" s="14" t="s">
        <v>35</v>
      </c>
      <c r="AX814" s="14" t="s">
        <v>81</v>
      </c>
      <c r="AY814" s="263" t="s">
        <v>152</v>
      </c>
    </row>
    <row r="815" s="1" customFormat="1" ht="36" customHeight="1">
      <c r="B815" s="38"/>
      <c r="C815" s="211" t="s">
        <v>2810</v>
      </c>
      <c r="D815" s="211" t="s">
        <v>155</v>
      </c>
      <c r="E815" s="212" t="s">
        <v>2811</v>
      </c>
      <c r="F815" s="213" t="s">
        <v>2812</v>
      </c>
      <c r="G815" s="214" t="s">
        <v>236</v>
      </c>
      <c r="H815" s="215">
        <v>482.96300000000002</v>
      </c>
      <c r="I815" s="216"/>
      <c r="J815" s="217">
        <f>ROUND(I815*H815,2)</f>
        <v>0</v>
      </c>
      <c r="K815" s="213" t="s">
        <v>178</v>
      </c>
      <c r="L815" s="43"/>
      <c r="M815" s="225" t="s">
        <v>19</v>
      </c>
      <c r="N815" s="226" t="s">
        <v>44</v>
      </c>
      <c r="O815" s="83"/>
      <c r="P815" s="227">
        <f>O815*H815</f>
        <v>0</v>
      </c>
      <c r="Q815" s="227">
        <v>1.0000000000000001E-05</v>
      </c>
      <c r="R815" s="227">
        <f>Q815*H815</f>
        <v>0.0048296300000000006</v>
      </c>
      <c r="S815" s="227">
        <v>0</v>
      </c>
      <c r="T815" s="228">
        <f>S815*H815</f>
        <v>0</v>
      </c>
      <c r="AR815" s="223" t="s">
        <v>285</v>
      </c>
      <c r="AT815" s="223" t="s">
        <v>155</v>
      </c>
      <c r="AU815" s="223" t="s">
        <v>83</v>
      </c>
      <c r="AY815" s="17" t="s">
        <v>152</v>
      </c>
      <c r="BE815" s="224">
        <f>IF(N815="základní",J815,0)</f>
        <v>0</v>
      </c>
      <c r="BF815" s="224">
        <f>IF(N815="snížená",J815,0)</f>
        <v>0</v>
      </c>
      <c r="BG815" s="224">
        <f>IF(N815="zákl. přenesená",J815,0)</f>
        <v>0</v>
      </c>
      <c r="BH815" s="224">
        <f>IF(N815="sníž. přenesená",J815,0)</f>
        <v>0</v>
      </c>
      <c r="BI815" s="224">
        <f>IF(N815="nulová",J815,0)</f>
        <v>0</v>
      </c>
      <c r="BJ815" s="17" t="s">
        <v>81</v>
      </c>
      <c r="BK815" s="224">
        <f>ROUND(I815*H815,2)</f>
        <v>0</v>
      </c>
      <c r="BL815" s="17" t="s">
        <v>285</v>
      </c>
      <c r="BM815" s="223" t="s">
        <v>2813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1852</v>
      </c>
      <c r="G816" s="243"/>
      <c r="H816" s="246">
        <v>202.5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3" customFormat="1">
      <c r="B817" s="242"/>
      <c r="C817" s="243"/>
      <c r="D817" s="229" t="s">
        <v>182</v>
      </c>
      <c r="E817" s="244" t="s">
        <v>19</v>
      </c>
      <c r="F817" s="245" t="s">
        <v>1846</v>
      </c>
      <c r="G817" s="243"/>
      <c r="H817" s="246">
        <v>96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AT817" s="252" t="s">
        <v>182</v>
      </c>
      <c r="AU817" s="252" t="s">
        <v>83</v>
      </c>
      <c r="AV817" s="13" t="s">
        <v>83</v>
      </c>
      <c r="AW817" s="13" t="s">
        <v>35</v>
      </c>
      <c r="AX817" s="13" t="s">
        <v>73</v>
      </c>
      <c r="AY817" s="252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1847</v>
      </c>
      <c r="G818" s="243"/>
      <c r="H818" s="246">
        <v>28.5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3" customFormat="1">
      <c r="B819" s="242"/>
      <c r="C819" s="243"/>
      <c r="D819" s="229" t="s">
        <v>182</v>
      </c>
      <c r="E819" s="244" t="s">
        <v>19</v>
      </c>
      <c r="F819" s="245" t="s">
        <v>1853</v>
      </c>
      <c r="G819" s="243"/>
      <c r="H819" s="246">
        <v>46.875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AT819" s="252" t="s">
        <v>182</v>
      </c>
      <c r="AU819" s="252" t="s">
        <v>83</v>
      </c>
      <c r="AV819" s="13" t="s">
        <v>83</v>
      </c>
      <c r="AW819" s="13" t="s">
        <v>35</v>
      </c>
      <c r="AX819" s="13" t="s">
        <v>73</v>
      </c>
      <c r="AY819" s="252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1854</v>
      </c>
      <c r="G820" s="243"/>
      <c r="H820" s="246">
        <v>23.588000000000001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3" customFormat="1">
      <c r="B821" s="242"/>
      <c r="C821" s="243"/>
      <c r="D821" s="229" t="s">
        <v>182</v>
      </c>
      <c r="E821" s="244" t="s">
        <v>19</v>
      </c>
      <c r="F821" s="245" t="s">
        <v>2754</v>
      </c>
      <c r="G821" s="243"/>
      <c r="H821" s="246">
        <v>75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AT821" s="252" t="s">
        <v>182</v>
      </c>
      <c r="AU821" s="252" t="s">
        <v>83</v>
      </c>
      <c r="AV821" s="13" t="s">
        <v>83</v>
      </c>
      <c r="AW821" s="13" t="s">
        <v>35</v>
      </c>
      <c r="AX821" s="13" t="s">
        <v>73</v>
      </c>
      <c r="AY821" s="252" t="s">
        <v>152</v>
      </c>
    </row>
    <row r="822" s="13" customFormat="1">
      <c r="B822" s="242"/>
      <c r="C822" s="243"/>
      <c r="D822" s="229" t="s">
        <v>182</v>
      </c>
      <c r="E822" s="244" t="s">
        <v>19</v>
      </c>
      <c r="F822" s="245" t="s">
        <v>2755</v>
      </c>
      <c r="G822" s="243"/>
      <c r="H822" s="246">
        <v>10.5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AT822" s="252" t="s">
        <v>182</v>
      </c>
      <c r="AU822" s="252" t="s">
        <v>83</v>
      </c>
      <c r="AV822" s="13" t="s">
        <v>83</v>
      </c>
      <c r="AW822" s="13" t="s">
        <v>35</v>
      </c>
      <c r="AX822" s="13" t="s">
        <v>73</v>
      </c>
      <c r="AY822" s="252" t="s">
        <v>152</v>
      </c>
    </row>
    <row r="823" s="14" customFormat="1">
      <c r="B823" s="253"/>
      <c r="C823" s="254"/>
      <c r="D823" s="229" t="s">
        <v>182</v>
      </c>
      <c r="E823" s="255" t="s">
        <v>19</v>
      </c>
      <c r="F823" s="256" t="s">
        <v>189</v>
      </c>
      <c r="G823" s="254"/>
      <c r="H823" s="257">
        <v>482.96300000000002</v>
      </c>
      <c r="I823" s="258"/>
      <c r="J823" s="254"/>
      <c r="K823" s="254"/>
      <c r="L823" s="259"/>
      <c r="M823" s="279"/>
      <c r="N823" s="280"/>
      <c r="O823" s="280"/>
      <c r="P823" s="280"/>
      <c r="Q823" s="280"/>
      <c r="R823" s="280"/>
      <c r="S823" s="280"/>
      <c r="T823" s="281"/>
      <c r="AT823" s="263" t="s">
        <v>182</v>
      </c>
      <c r="AU823" s="263" t="s">
        <v>83</v>
      </c>
      <c r="AV823" s="14" t="s">
        <v>151</v>
      </c>
      <c r="AW823" s="14" t="s">
        <v>35</v>
      </c>
      <c r="AX823" s="14" t="s">
        <v>81</v>
      </c>
      <c r="AY823" s="263" t="s">
        <v>152</v>
      </c>
    </row>
    <row r="824" s="1" customFormat="1" ht="6.96" customHeight="1">
      <c r="B824" s="58"/>
      <c r="C824" s="59"/>
      <c r="D824" s="59"/>
      <c r="E824" s="59"/>
      <c r="F824" s="59"/>
      <c r="G824" s="59"/>
      <c r="H824" s="59"/>
      <c r="I824" s="161"/>
      <c r="J824" s="59"/>
      <c r="K824" s="59"/>
      <c r="L824" s="43"/>
    </row>
  </sheetData>
  <sheetProtection sheet="1" autoFilter="0" formatColumns="0" formatRows="0" objects="1" scenarios="1" spinCount="100000" saltValue="k7Sjr2JO4Z8M4lwP3PAo8URNY80+HKHl/5A+jVUvXB+WSqXC+bPzCTauJVQ60jCcLKppWgeuLjGsfyawDSVWXw==" hashValue="908f3K7HGsoX1AyZzasyHV6UHUzkLapJUOdRw27g2mPoE4SICWqZ03JaaJTS1jnbc65yb+c1v13/rBpN0cBVGA==" algorithmName="SHA-512" password="CC35"/>
  <autoFilter ref="C107:K82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2814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2815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2816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SPL. S R.O.</v>
      </c>
      <c r="K54" s="39"/>
      <c r="L54" s="43"/>
    </row>
    <row r="55" s="1" customFormat="1" ht="58.2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Kamarád Miloš, SUDOP BRNO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2817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2818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2819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2820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DOPRAVNÍ PROJEKTOVÁNÍ SPL. S R.O.</v>
      </c>
      <c r="K81" s="39"/>
      <c r="L81" s="43"/>
    </row>
    <row r="82" s="1" customFormat="1" ht="58.2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>Ing. Kamarád Miloš, SUDOP BRNO SPOL. S 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607</v>
      </c>
      <c r="F87" s="209" t="s">
        <v>608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2821</v>
      </c>
      <c r="F88" s="213" t="s">
        <v>2822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760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2823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2824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2825</v>
      </c>
      <c r="F90" s="213" t="s">
        <v>2826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760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2827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2828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2829</v>
      </c>
      <c r="F92" s="213" t="s">
        <v>2830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760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2831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2832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2833</v>
      </c>
      <c r="F94" s="213" t="s">
        <v>2834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760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2835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2836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2837</v>
      </c>
    </row>
    <row r="96" s="11" customFormat="1" ht="25.92" customHeight="1">
      <c r="B96" s="195"/>
      <c r="C96" s="196"/>
      <c r="D96" s="197" t="s">
        <v>72</v>
      </c>
      <c r="E96" s="198" t="s">
        <v>325</v>
      </c>
      <c r="F96" s="198" t="s">
        <v>2838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2839</v>
      </c>
      <c r="F97" s="209" t="s">
        <v>2840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2841</v>
      </c>
      <c r="F98" s="213" t="s">
        <v>2842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2843</v>
      </c>
    </row>
    <row r="99" s="1" customFormat="1" ht="16.5" customHeight="1">
      <c r="B99" s="38"/>
      <c r="C99" s="264" t="s">
        <v>228</v>
      </c>
      <c r="D99" s="264" t="s">
        <v>325</v>
      </c>
      <c r="E99" s="265" t="s">
        <v>2844</v>
      </c>
      <c r="F99" s="266" t="s">
        <v>2845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2195</v>
      </c>
      <c r="AT99" s="223" t="s">
        <v>325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2195</v>
      </c>
      <c r="BM99" s="223" t="s">
        <v>2846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2847</v>
      </c>
      <c r="F100" s="213" t="s">
        <v>2848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760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2849</v>
      </c>
    </row>
    <row r="101" s="1" customFormat="1" ht="16.5" customHeight="1">
      <c r="B101" s="38"/>
      <c r="C101" s="264" t="s">
        <v>240</v>
      </c>
      <c r="D101" s="264" t="s">
        <v>325</v>
      </c>
      <c r="E101" s="265" t="s">
        <v>2850</v>
      </c>
      <c r="F101" s="266" t="s">
        <v>2851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2195</v>
      </c>
      <c r="AT101" s="223" t="s">
        <v>325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2195</v>
      </c>
      <c r="BM101" s="223" t="s">
        <v>2852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2853</v>
      </c>
      <c r="F102" s="213" t="s">
        <v>2854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760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2855</v>
      </c>
    </row>
    <row r="103" s="1" customFormat="1" ht="16.5" customHeight="1">
      <c r="B103" s="38"/>
      <c r="C103" s="264" t="s">
        <v>251</v>
      </c>
      <c r="D103" s="264" t="s">
        <v>325</v>
      </c>
      <c r="E103" s="265" t="s">
        <v>2856</v>
      </c>
      <c r="F103" s="266" t="s">
        <v>2857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2195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2195</v>
      </c>
      <c r="BM103" s="223" t="s">
        <v>2858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2859</v>
      </c>
      <c r="F104" s="213" t="s">
        <v>2860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2861</v>
      </c>
    </row>
    <row r="105" s="1" customFormat="1" ht="16.5" customHeight="1">
      <c r="B105" s="38"/>
      <c r="C105" s="264" t="s">
        <v>269</v>
      </c>
      <c r="D105" s="264" t="s">
        <v>325</v>
      </c>
      <c r="E105" s="265" t="s">
        <v>2862</v>
      </c>
      <c r="F105" s="266" t="s">
        <v>2863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2195</v>
      </c>
      <c r="AT105" s="223" t="s">
        <v>325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2195</v>
      </c>
      <c r="BM105" s="223" t="s">
        <v>2864</v>
      </c>
    </row>
    <row r="106" s="13" customFormat="1">
      <c r="B106" s="242"/>
      <c r="C106" s="243"/>
      <c r="D106" s="229" t="s">
        <v>182</v>
      </c>
      <c r="E106" s="243"/>
      <c r="F106" s="245" t="s">
        <v>2865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2866</v>
      </c>
      <c r="F107" s="213" t="s">
        <v>2867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760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2868</v>
      </c>
    </row>
    <row r="108" s="1" customFormat="1" ht="16.5" customHeight="1">
      <c r="B108" s="38"/>
      <c r="C108" s="264" t="s">
        <v>8</v>
      </c>
      <c r="D108" s="264" t="s">
        <v>325</v>
      </c>
      <c r="E108" s="265" t="s">
        <v>2869</v>
      </c>
      <c r="F108" s="266" t="s">
        <v>2870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2195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2195</v>
      </c>
      <c r="BM108" s="223" t="s">
        <v>2871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2872</v>
      </c>
      <c r="F109" s="213" t="s">
        <v>2873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760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2874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2875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2876</v>
      </c>
      <c r="F111" s="266" t="s">
        <v>2877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2195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2195</v>
      </c>
      <c r="BM111" s="223" t="s">
        <v>2878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2879</v>
      </c>
      <c r="F112" s="266" t="s">
        <v>2880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2195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2195</v>
      </c>
      <c r="BM112" s="223" t="s">
        <v>2881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2882</v>
      </c>
      <c r="F113" s="213" t="s">
        <v>2883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760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645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645</v>
      </c>
      <c r="BM113" s="223" t="s">
        <v>2884</v>
      </c>
    </row>
    <row r="114" s="1" customFormat="1" ht="24" customHeight="1">
      <c r="B114" s="38"/>
      <c r="C114" s="264" t="s">
        <v>324</v>
      </c>
      <c r="D114" s="264" t="s">
        <v>325</v>
      </c>
      <c r="E114" s="265" t="s">
        <v>2885</v>
      </c>
      <c r="F114" s="266" t="s">
        <v>2886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2195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2195</v>
      </c>
      <c r="BM114" s="223" t="s">
        <v>2887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2888</v>
      </c>
      <c r="F115" s="213" t="s">
        <v>2889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760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2890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2891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16.5" customHeight="1">
      <c r="B117" s="38"/>
      <c r="C117" s="211" t="s">
        <v>343</v>
      </c>
      <c r="D117" s="211" t="s">
        <v>155</v>
      </c>
      <c r="E117" s="212" t="s">
        <v>2892</v>
      </c>
      <c r="F117" s="213" t="s">
        <v>2893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760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645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2894</v>
      </c>
    </row>
    <row r="118" s="1" customFormat="1" ht="16.5" customHeight="1">
      <c r="B118" s="38"/>
      <c r="C118" s="264" t="s">
        <v>347</v>
      </c>
      <c r="D118" s="264" t="s">
        <v>325</v>
      </c>
      <c r="E118" s="265" t="s">
        <v>2895</v>
      </c>
      <c r="F118" s="266" t="s">
        <v>2896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1149</v>
      </c>
      <c r="AT118" s="223" t="s">
        <v>325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2897</v>
      </c>
    </row>
    <row r="119" s="1" customFormat="1" ht="16.5" customHeight="1">
      <c r="B119" s="38"/>
      <c r="C119" s="211" t="s">
        <v>354</v>
      </c>
      <c r="D119" s="211" t="s">
        <v>155</v>
      </c>
      <c r="E119" s="212" t="s">
        <v>2898</v>
      </c>
      <c r="F119" s="213" t="s">
        <v>2899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760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2900</v>
      </c>
    </row>
    <row r="120" s="1" customFormat="1" ht="16.5" customHeight="1">
      <c r="B120" s="38"/>
      <c r="C120" s="264" t="s">
        <v>358</v>
      </c>
      <c r="D120" s="264" t="s">
        <v>325</v>
      </c>
      <c r="E120" s="265" t="s">
        <v>2901</v>
      </c>
      <c r="F120" s="266" t="s">
        <v>2902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1149</v>
      </c>
      <c r="AT120" s="223" t="s">
        <v>325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2903</v>
      </c>
    </row>
    <row r="121" s="1" customFormat="1" ht="16.5" customHeight="1">
      <c r="B121" s="38"/>
      <c r="C121" s="211" t="s">
        <v>364</v>
      </c>
      <c r="D121" s="211" t="s">
        <v>155</v>
      </c>
      <c r="E121" s="212" t="s">
        <v>2904</v>
      </c>
      <c r="F121" s="213" t="s">
        <v>2905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760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645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645</v>
      </c>
      <c r="BM121" s="223" t="s">
        <v>2906</v>
      </c>
    </row>
    <row r="122" s="1" customFormat="1" ht="16.5" customHeight="1">
      <c r="B122" s="38"/>
      <c r="C122" s="264" t="s">
        <v>368</v>
      </c>
      <c r="D122" s="264" t="s">
        <v>325</v>
      </c>
      <c r="E122" s="265" t="s">
        <v>2907</v>
      </c>
      <c r="F122" s="266" t="s">
        <v>2908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1149</v>
      </c>
      <c r="AT122" s="223" t="s">
        <v>325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645</v>
      </c>
      <c r="BM122" s="223" t="s">
        <v>2909</v>
      </c>
    </row>
    <row r="123" s="1" customFormat="1" ht="36" customHeight="1">
      <c r="B123" s="38"/>
      <c r="C123" s="211" t="s">
        <v>383</v>
      </c>
      <c r="D123" s="211" t="s">
        <v>155</v>
      </c>
      <c r="E123" s="212" t="s">
        <v>2910</v>
      </c>
      <c r="F123" s="213" t="s">
        <v>2911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760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2912</v>
      </c>
    </row>
    <row r="124" s="1" customFormat="1" ht="16.5" customHeight="1">
      <c r="B124" s="38"/>
      <c r="C124" s="264" t="s">
        <v>393</v>
      </c>
      <c r="D124" s="264" t="s">
        <v>325</v>
      </c>
      <c r="E124" s="265" t="s">
        <v>2913</v>
      </c>
      <c r="F124" s="266" t="s">
        <v>2914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2195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2195</v>
      </c>
      <c r="BM124" s="223" t="s">
        <v>2915</v>
      </c>
    </row>
    <row r="125" s="1" customFormat="1" ht="36" customHeight="1">
      <c r="B125" s="38"/>
      <c r="C125" s="211" t="s">
        <v>397</v>
      </c>
      <c r="D125" s="211" t="s">
        <v>155</v>
      </c>
      <c r="E125" s="212" t="s">
        <v>2916</v>
      </c>
      <c r="F125" s="213" t="s">
        <v>2917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760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2918</v>
      </c>
    </row>
    <row r="126" s="1" customFormat="1" ht="16.5" customHeight="1">
      <c r="B126" s="38"/>
      <c r="C126" s="264" t="s">
        <v>401</v>
      </c>
      <c r="D126" s="264" t="s">
        <v>325</v>
      </c>
      <c r="E126" s="265" t="s">
        <v>2919</v>
      </c>
      <c r="F126" s="266" t="s">
        <v>2920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2195</v>
      </c>
      <c r="AT126" s="223" t="s">
        <v>325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2195</v>
      </c>
      <c r="BM126" s="223" t="s">
        <v>2921</v>
      </c>
    </row>
    <row r="127" s="1" customFormat="1" ht="36" customHeight="1">
      <c r="B127" s="38"/>
      <c r="C127" s="211" t="s">
        <v>407</v>
      </c>
      <c r="D127" s="211" t="s">
        <v>155</v>
      </c>
      <c r="E127" s="212" t="s">
        <v>2922</v>
      </c>
      <c r="F127" s="213" t="s">
        <v>2923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760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2924</v>
      </c>
    </row>
    <row r="128" s="1" customFormat="1" ht="16.5" customHeight="1">
      <c r="B128" s="38"/>
      <c r="C128" s="264" t="s">
        <v>412</v>
      </c>
      <c r="D128" s="264" t="s">
        <v>325</v>
      </c>
      <c r="E128" s="265" t="s">
        <v>2925</v>
      </c>
      <c r="F128" s="266" t="s">
        <v>2926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2195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2195</v>
      </c>
      <c r="BM128" s="223" t="s">
        <v>2927</v>
      </c>
    </row>
    <row r="129" s="1" customFormat="1" ht="48" customHeight="1">
      <c r="B129" s="38"/>
      <c r="C129" s="211" t="s">
        <v>417</v>
      </c>
      <c r="D129" s="211" t="s">
        <v>155</v>
      </c>
      <c r="E129" s="212" t="s">
        <v>2928</v>
      </c>
      <c r="F129" s="213" t="s">
        <v>2929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760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2930</v>
      </c>
    </row>
    <row r="130" s="1" customFormat="1" ht="24" customHeight="1">
      <c r="B130" s="38"/>
      <c r="C130" s="264" t="s">
        <v>426</v>
      </c>
      <c r="D130" s="264" t="s">
        <v>325</v>
      </c>
      <c r="E130" s="265" t="s">
        <v>2931</v>
      </c>
      <c r="F130" s="266" t="s">
        <v>2932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2933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2934</v>
      </c>
    </row>
    <row r="131" s="1" customFormat="1" ht="36" customHeight="1">
      <c r="B131" s="38"/>
      <c r="C131" s="211" t="s">
        <v>434</v>
      </c>
      <c r="D131" s="211" t="s">
        <v>155</v>
      </c>
      <c r="E131" s="212" t="s">
        <v>2935</v>
      </c>
      <c r="F131" s="213" t="s">
        <v>2936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760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2937</v>
      </c>
    </row>
    <row r="132" s="1" customFormat="1" ht="24" customHeight="1">
      <c r="B132" s="38"/>
      <c r="C132" s="264" t="s">
        <v>441</v>
      </c>
      <c r="D132" s="264" t="s">
        <v>325</v>
      </c>
      <c r="E132" s="265" t="s">
        <v>2938</v>
      </c>
      <c r="F132" s="266" t="s">
        <v>2939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2933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1149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2940</v>
      </c>
    </row>
    <row r="133" s="1" customFormat="1" ht="48" customHeight="1">
      <c r="B133" s="38"/>
      <c r="C133" s="211" t="s">
        <v>451</v>
      </c>
      <c r="D133" s="211" t="s">
        <v>155</v>
      </c>
      <c r="E133" s="212" t="s">
        <v>2941</v>
      </c>
      <c r="F133" s="213" t="s">
        <v>2942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760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2943</v>
      </c>
    </row>
    <row r="134" s="1" customFormat="1" ht="24" customHeight="1">
      <c r="B134" s="38"/>
      <c r="C134" s="264" t="s">
        <v>463</v>
      </c>
      <c r="D134" s="264" t="s">
        <v>325</v>
      </c>
      <c r="E134" s="265" t="s">
        <v>2944</v>
      </c>
      <c r="F134" s="266" t="s">
        <v>2945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760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2195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2195</v>
      </c>
      <c r="BM134" s="223" t="s">
        <v>2946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2947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473</v>
      </c>
      <c r="D136" s="211" t="s">
        <v>155</v>
      </c>
      <c r="E136" s="212" t="s">
        <v>2948</v>
      </c>
      <c r="F136" s="213" t="s">
        <v>2949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760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2950</v>
      </c>
    </row>
    <row r="137" s="1" customFormat="1" ht="16.5" customHeight="1">
      <c r="B137" s="38"/>
      <c r="C137" s="264" t="s">
        <v>481</v>
      </c>
      <c r="D137" s="264" t="s">
        <v>325</v>
      </c>
      <c r="E137" s="265" t="s">
        <v>2951</v>
      </c>
      <c r="F137" s="266" t="s">
        <v>2952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760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2195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2195</v>
      </c>
      <c r="BM137" s="223" t="s">
        <v>2953</v>
      </c>
    </row>
    <row r="138" s="1" customFormat="1" ht="16.5" customHeight="1">
      <c r="B138" s="38"/>
      <c r="C138" s="211" t="s">
        <v>493</v>
      </c>
      <c r="D138" s="211" t="s">
        <v>155</v>
      </c>
      <c r="E138" s="212" t="s">
        <v>2954</v>
      </c>
      <c r="F138" s="213" t="s">
        <v>2955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2956</v>
      </c>
    </row>
    <row r="139" s="1" customFormat="1" ht="16.5" customHeight="1">
      <c r="B139" s="38"/>
      <c r="C139" s="264" t="s">
        <v>498</v>
      </c>
      <c r="D139" s="264" t="s">
        <v>325</v>
      </c>
      <c r="E139" s="265" t="s">
        <v>2957</v>
      </c>
      <c r="F139" s="266" t="s">
        <v>2958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2195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2195</v>
      </c>
      <c r="BM139" s="223" t="s">
        <v>2959</v>
      </c>
    </row>
    <row r="140" s="1" customFormat="1" ht="16.5" customHeight="1">
      <c r="B140" s="38"/>
      <c r="C140" s="211" t="s">
        <v>504</v>
      </c>
      <c r="D140" s="211" t="s">
        <v>155</v>
      </c>
      <c r="E140" s="212" t="s">
        <v>2960</v>
      </c>
      <c r="F140" s="213" t="s">
        <v>2961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2962</v>
      </c>
    </row>
    <row r="141" s="1" customFormat="1" ht="16.5" customHeight="1">
      <c r="B141" s="38"/>
      <c r="C141" s="264" t="s">
        <v>510</v>
      </c>
      <c r="D141" s="264" t="s">
        <v>325</v>
      </c>
      <c r="E141" s="265" t="s">
        <v>2963</v>
      </c>
      <c r="F141" s="266" t="s">
        <v>2964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2195</v>
      </c>
      <c r="AT141" s="223" t="s">
        <v>325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2195</v>
      </c>
      <c r="BM141" s="223" t="s">
        <v>2965</v>
      </c>
    </row>
    <row r="142" s="11" customFormat="1" ht="22.8" customHeight="1">
      <c r="B142" s="195"/>
      <c r="C142" s="196"/>
      <c r="D142" s="197" t="s">
        <v>72</v>
      </c>
      <c r="E142" s="209" t="s">
        <v>2966</v>
      </c>
      <c r="F142" s="209" t="s">
        <v>2967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519</v>
      </c>
      <c r="D143" s="211" t="s">
        <v>155</v>
      </c>
      <c r="E143" s="212" t="s">
        <v>2968</v>
      </c>
      <c r="F143" s="213" t="s">
        <v>2969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760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2970</v>
      </c>
    </row>
    <row r="144" s="1" customFormat="1" ht="36" customHeight="1">
      <c r="B144" s="38"/>
      <c r="C144" s="211" t="s">
        <v>528</v>
      </c>
      <c r="D144" s="211" t="s">
        <v>155</v>
      </c>
      <c r="E144" s="212" t="s">
        <v>2971</v>
      </c>
      <c r="F144" s="213" t="s">
        <v>2972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760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2973</v>
      </c>
    </row>
    <row r="145" s="1" customFormat="1" ht="16.5" customHeight="1">
      <c r="B145" s="38"/>
      <c r="C145" s="264" t="s">
        <v>492</v>
      </c>
      <c r="D145" s="264" t="s">
        <v>325</v>
      </c>
      <c r="E145" s="265" t="s">
        <v>2974</v>
      </c>
      <c r="F145" s="266" t="s">
        <v>2975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760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1149</v>
      </c>
      <c r="AT145" s="223" t="s">
        <v>325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2976</v>
      </c>
    </row>
    <row r="146" s="1" customFormat="1" ht="24" customHeight="1">
      <c r="B146" s="38"/>
      <c r="C146" s="211" t="s">
        <v>539</v>
      </c>
      <c r="D146" s="211" t="s">
        <v>155</v>
      </c>
      <c r="E146" s="212" t="s">
        <v>2977</v>
      </c>
      <c r="F146" s="213" t="s">
        <v>2978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760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2979</v>
      </c>
    </row>
    <row r="147" s="1" customFormat="1" ht="24" customHeight="1">
      <c r="B147" s="38"/>
      <c r="C147" s="264" t="s">
        <v>547</v>
      </c>
      <c r="D147" s="264" t="s">
        <v>325</v>
      </c>
      <c r="E147" s="265" t="s">
        <v>2980</v>
      </c>
      <c r="F147" s="266" t="s">
        <v>2981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760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2195</v>
      </c>
      <c r="AT147" s="223" t="s">
        <v>325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2195</v>
      </c>
      <c r="BM147" s="223" t="s">
        <v>2982</v>
      </c>
    </row>
    <row r="148" s="1" customFormat="1" ht="24" customHeight="1">
      <c r="B148" s="38"/>
      <c r="C148" s="211" t="s">
        <v>555</v>
      </c>
      <c r="D148" s="211" t="s">
        <v>155</v>
      </c>
      <c r="E148" s="212" t="s">
        <v>2983</v>
      </c>
      <c r="F148" s="213" t="s">
        <v>2984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760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2985</v>
      </c>
    </row>
    <row r="149" s="1" customFormat="1" ht="24" customHeight="1">
      <c r="B149" s="38"/>
      <c r="C149" s="211" t="s">
        <v>560</v>
      </c>
      <c r="D149" s="211" t="s">
        <v>155</v>
      </c>
      <c r="E149" s="212" t="s">
        <v>2986</v>
      </c>
      <c r="F149" s="213" t="s">
        <v>2987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760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2988</v>
      </c>
    </row>
    <row r="150" s="1" customFormat="1" ht="24" customHeight="1">
      <c r="B150" s="38"/>
      <c r="C150" s="211" t="s">
        <v>567</v>
      </c>
      <c r="D150" s="211" t="s">
        <v>155</v>
      </c>
      <c r="E150" s="212" t="s">
        <v>2989</v>
      </c>
      <c r="F150" s="213" t="s">
        <v>2990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760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2991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2992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572</v>
      </c>
      <c r="D152" s="211" t="s">
        <v>155</v>
      </c>
      <c r="E152" s="212" t="s">
        <v>2993</v>
      </c>
      <c r="F152" s="213" t="s">
        <v>2994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2933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2995</v>
      </c>
    </row>
    <row r="153" s="1" customFormat="1" ht="36" customHeight="1">
      <c r="B153" s="38"/>
      <c r="C153" s="264" t="s">
        <v>583</v>
      </c>
      <c r="D153" s="264" t="s">
        <v>325</v>
      </c>
      <c r="E153" s="265" t="s">
        <v>2996</v>
      </c>
      <c r="F153" s="266" t="s">
        <v>2997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2933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2195</v>
      </c>
      <c r="AT153" s="223" t="s">
        <v>325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2195</v>
      </c>
      <c r="BM153" s="223" t="s">
        <v>2998</v>
      </c>
    </row>
    <row r="154" s="1" customFormat="1" ht="36" customHeight="1">
      <c r="B154" s="38"/>
      <c r="C154" s="211" t="s">
        <v>592</v>
      </c>
      <c r="D154" s="211" t="s">
        <v>155</v>
      </c>
      <c r="E154" s="212" t="s">
        <v>2999</v>
      </c>
      <c r="F154" s="213" t="s">
        <v>3000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2933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3001</v>
      </c>
    </row>
    <row r="155" s="1" customFormat="1" ht="24" customHeight="1">
      <c r="B155" s="38"/>
      <c r="C155" s="211" t="s">
        <v>598</v>
      </c>
      <c r="D155" s="211" t="s">
        <v>155</v>
      </c>
      <c r="E155" s="212" t="s">
        <v>3002</v>
      </c>
      <c r="F155" s="213" t="s">
        <v>3003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2933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3004</v>
      </c>
    </row>
    <row r="156" s="1" customFormat="1" ht="24" customHeight="1">
      <c r="B156" s="38"/>
      <c r="C156" s="211" t="s">
        <v>609</v>
      </c>
      <c r="D156" s="211" t="s">
        <v>155</v>
      </c>
      <c r="E156" s="212" t="s">
        <v>3005</v>
      </c>
      <c r="F156" s="213" t="s">
        <v>3006</v>
      </c>
      <c r="G156" s="214" t="s">
        <v>3007</v>
      </c>
      <c r="H156" s="215">
        <v>1</v>
      </c>
      <c r="I156" s="216"/>
      <c r="J156" s="217">
        <f>ROUND(I156*H156,2)</f>
        <v>0</v>
      </c>
      <c r="K156" s="213" t="s">
        <v>2933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3008</v>
      </c>
    </row>
    <row r="157" s="1" customFormat="1" ht="48" customHeight="1">
      <c r="B157" s="38"/>
      <c r="C157" s="211" t="s">
        <v>616</v>
      </c>
      <c r="D157" s="211" t="s">
        <v>155</v>
      </c>
      <c r="E157" s="212" t="s">
        <v>3009</v>
      </c>
      <c r="F157" s="213" t="s">
        <v>3010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2933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3011</v>
      </c>
    </row>
    <row r="158" s="1" customFormat="1" ht="36" customHeight="1">
      <c r="B158" s="38"/>
      <c r="C158" s="211" t="s">
        <v>622</v>
      </c>
      <c r="D158" s="211" t="s">
        <v>155</v>
      </c>
      <c r="E158" s="212" t="s">
        <v>3012</v>
      </c>
      <c r="F158" s="213" t="s">
        <v>3013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2933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3014</v>
      </c>
    </row>
    <row r="159" s="1" customFormat="1" ht="108" customHeight="1">
      <c r="B159" s="38"/>
      <c r="C159" s="211" t="s">
        <v>628</v>
      </c>
      <c r="D159" s="211" t="s">
        <v>155</v>
      </c>
      <c r="E159" s="212" t="s">
        <v>3015</v>
      </c>
      <c r="F159" s="213" t="s">
        <v>3016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2933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3017</v>
      </c>
    </row>
    <row r="160" s="1" customFormat="1" ht="48" customHeight="1">
      <c r="B160" s="38"/>
      <c r="C160" s="211" t="s">
        <v>632</v>
      </c>
      <c r="D160" s="211" t="s">
        <v>155</v>
      </c>
      <c r="E160" s="212" t="s">
        <v>3018</v>
      </c>
      <c r="F160" s="213" t="s">
        <v>3019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2933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3020</v>
      </c>
    </row>
    <row r="161" s="1" customFormat="1" ht="60" customHeight="1">
      <c r="B161" s="38"/>
      <c r="C161" s="211" t="s">
        <v>641</v>
      </c>
      <c r="D161" s="211" t="s">
        <v>155</v>
      </c>
      <c r="E161" s="212" t="s">
        <v>3021</v>
      </c>
      <c r="F161" s="213" t="s">
        <v>3022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2933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3023</v>
      </c>
    </row>
    <row r="162" s="1" customFormat="1" ht="36" customHeight="1">
      <c r="B162" s="38"/>
      <c r="C162" s="211" t="s">
        <v>645</v>
      </c>
      <c r="D162" s="211" t="s">
        <v>155</v>
      </c>
      <c r="E162" s="212" t="s">
        <v>1643</v>
      </c>
      <c r="F162" s="213" t="s">
        <v>3024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2933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3025</v>
      </c>
    </row>
    <row r="163" s="1" customFormat="1" ht="24" customHeight="1">
      <c r="B163" s="38"/>
      <c r="C163" s="211" t="s">
        <v>651</v>
      </c>
      <c r="D163" s="211" t="s">
        <v>155</v>
      </c>
      <c r="E163" s="212" t="s">
        <v>1665</v>
      </c>
      <c r="F163" s="213" t="s">
        <v>3026</v>
      </c>
      <c r="G163" s="214" t="s">
        <v>1663</v>
      </c>
      <c r="H163" s="215">
        <v>16</v>
      </c>
      <c r="I163" s="216"/>
      <c r="J163" s="217">
        <f>ROUND(I163*H163,2)</f>
        <v>0</v>
      </c>
      <c r="K163" s="213" t="s">
        <v>2933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3027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Bv8/Xd76yPCsw/CoHz+6wtc5uZ5J4PFLuFNMWcDm1makHUEiOaDkYiJbGjreVaKnZJ9/Ghc0mSZlKU9x4uN//Q==" hashValue="JA3GI7i47RHAem3YVJQ/cVWltS/bxfioPeKBd4DopVZt8KgaiZDEk6Lkc6TzaDZVKDwkPD5OeVdgKxjbqjlrjg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3028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3029</v>
      </c>
      <c r="I15" s="138" t="s">
        <v>29</v>
      </c>
      <c r="J15" s="137" t="s">
        <v>3030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3031</v>
      </c>
      <c r="L23" s="43"/>
    </row>
    <row r="24" s="1" customFormat="1" ht="18" customHeight="1">
      <c r="B24" s="43"/>
      <c r="E24" s="137" t="s">
        <v>3032</v>
      </c>
      <c r="I24" s="138" t="s">
        <v>29</v>
      </c>
      <c r="J24" s="137" t="s">
        <v>3033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1675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3034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1372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3035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2817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2818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2819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3036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544</v>
      </c>
      <c r="F93" s="198" t="s">
        <v>545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1105</v>
      </c>
      <c r="D95" s="211" t="s">
        <v>155</v>
      </c>
      <c r="E95" s="212" t="s">
        <v>3037</v>
      </c>
      <c r="F95" s="213" t="s">
        <v>3038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3039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3040</v>
      </c>
    </row>
    <row r="96" s="1" customFormat="1">
      <c r="B96" s="38"/>
      <c r="C96" s="39"/>
      <c r="D96" s="229" t="s">
        <v>180</v>
      </c>
      <c r="E96" s="39"/>
      <c r="F96" s="230" t="s">
        <v>723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196</v>
      </c>
      <c r="D97" s="211" t="s">
        <v>155</v>
      </c>
      <c r="E97" s="212" t="s">
        <v>3041</v>
      </c>
      <c r="F97" s="213" t="s">
        <v>3042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3039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3043</v>
      </c>
    </row>
    <row r="98" s="1" customFormat="1">
      <c r="B98" s="38"/>
      <c r="C98" s="39"/>
      <c r="D98" s="229" t="s">
        <v>180</v>
      </c>
      <c r="E98" s="39"/>
      <c r="F98" s="230" t="s">
        <v>3044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83</v>
      </c>
      <c r="D99" s="211" t="s">
        <v>155</v>
      </c>
      <c r="E99" s="212" t="s">
        <v>3045</v>
      </c>
      <c r="F99" s="213" t="s">
        <v>3046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3039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3047</v>
      </c>
    </row>
    <row r="100" s="1" customFormat="1">
      <c r="B100" s="38"/>
      <c r="C100" s="39"/>
      <c r="D100" s="229" t="s">
        <v>180</v>
      </c>
      <c r="E100" s="39"/>
      <c r="F100" s="230" t="s">
        <v>3048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1391</v>
      </c>
      <c r="F101" s="213" t="s">
        <v>1392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3049</v>
      </c>
    </row>
    <row r="102" s="1" customFormat="1">
      <c r="B102" s="38"/>
      <c r="C102" s="39"/>
      <c r="D102" s="229" t="s">
        <v>180</v>
      </c>
      <c r="E102" s="39"/>
      <c r="F102" s="282" t="s">
        <v>3050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220</v>
      </c>
      <c r="D103" s="264" t="s">
        <v>325</v>
      </c>
      <c r="E103" s="265" t="s">
        <v>3051</v>
      </c>
      <c r="F103" s="266" t="s">
        <v>3052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3039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3053</v>
      </c>
    </row>
    <row r="104" s="1" customFormat="1" ht="16.5" customHeight="1">
      <c r="B104" s="38"/>
      <c r="C104" s="264" t="s">
        <v>228</v>
      </c>
      <c r="D104" s="264" t="s">
        <v>325</v>
      </c>
      <c r="E104" s="265" t="s">
        <v>3054</v>
      </c>
      <c r="F104" s="266" t="s">
        <v>3055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3039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3056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582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1033</v>
      </c>
      <c r="D106" s="211" t="s">
        <v>155</v>
      </c>
      <c r="E106" s="212" t="s">
        <v>3057</v>
      </c>
      <c r="F106" s="213" t="s">
        <v>3058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3039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3059</v>
      </c>
    </row>
    <row r="107" s="1" customFormat="1">
      <c r="B107" s="38"/>
      <c r="C107" s="39"/>
      <c r="D107" s="229" t="s">
        <v>180</v>
      </c>
      <c r="E107" s="39"/>
      <c r="F107" s="230" t="s">
        <v>3060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1126</v>
      </c>
      <c r="D109" s="264" t="s">
        <v>325</v>
      </c>
      <c r="E109" s="265" t="s">
        <v>3061</v>
      </c>
      <c r="F109" s="266" t="s">
        <v>3062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3039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3063</v>
      </c>
    </row>
    <row r="110" s="1" customFormat="1" ht="36" customHeight="1">
      <c r="B110" s="38"/>
      <c r="C110" s="211" t="s">
        <v>1118</v>
      </c>
      <c r="D110" s="211" t="s">
        <v>155</v>
      </c>
      <c r="E110" s="212" t="s">
        <v>910</v>
      </c>
      <c r="F110" s="213" t="s">
        <v>911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3039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3064</v>
      </c>
    </row>
    <row r="111" s="1" customFormat="1">
      <c r="B111" s="38"/>
      <c r="C111" s="39"/>
      <c r="D111" s="229" t="s">
        <v>180</v>
      </c>
      <c r="E111" s="39"/>
      <c r="F111" s="230" t="s">
        <v>907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1133</v>
      </c>
      <c r="D112" s="211" t="s">
        <v>155</v>
      </c>
      <c r="E112" s="212" t="s">
        <v>3065</v>
      </c>
      <c r="F112" s="213" t="s">
        <v>3066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3039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3067</v>
      </c>
    </row>
    <row r="113" s="1" customFormat="1" ht="72" customHeight="1">
      <c r="B113" s="38"/>
      <c r="C113" s="211" t="s">
        <v>655</v>
      </c>
      <c r="D113" s="211" t="s">
        <v>155</v>
      </c>
      <c r="E113" s="212" t="s">
        <v>1455</v>
      </c>
      <c r="F113" s="213" t="s">
        <v>1456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3039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3068</v>
      </c>
    </row>
    <row r="114" s="1" customFormat="1">
      <c r="B114" s="38"/>
      <c r="C114" s="39"/>
      <c r="D114" s="229" t="s">
        <v>180</v>
      </c>
      <c r="E114" s="39"/>
      <c r="F114" s="230" t="s">
        <v>980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661</v>
      </c>
      <c r="D115" s="264" t="s">
        <v>325</v>
      </c>
      <c r="E115" s="265" t="s">
        <v>3069</v>
      </c>
      <c r="F115" s="266" t="s">
        <v>3070</v>
      </c>
      <c r="G115" s="267" t="s">
        <v>1074</v>
      </c>
      <c r="H115" s="268">
        <v>38300</v>
      </c>
      <c r="I115" s="269"/>
      <c r="J115" s="270">
        <f>ROUND(I115*H115,2)</f>
        <v>0</v>
      </c>
      <c r="K115" s="266" t="s">
        <v>3039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3071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480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1150</v>
      </c>
      <c r="D117" s="211" t="s">
        <v>155</v>
      </c>
      <c r="E117" s="212" t="s">
        <v>3072</v>
      </c>
      <c r="F117" s="213" t="s">
        <v>3073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3039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3074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497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215</v>
      </c>
      <c r="D119" s="211" t="s">
        <v>155</v>
      </c>
      <c r="E119" s="212" t="s">
        <v>3075</v>
      </c>
      <c r="F119" s="213" t="s">
        <v>3076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3039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3077</v>
      </c>
    </row>
    <row r="120" s="1" customFormat="1">
      <c r="B120" s="38"/>
      <c r="C120" s="39"/>
      <c r="D120" s="229" t="s">
        <v>180</v>
      </c>
      <c r="E120" s="39"/>
      <c r="F120" s="230" t="s">
        <v>3078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641</v>
      </c>
      <c r="D121" s="264" t="s">
        <v>325</v>
      </c>
      <c r="E121" s="265" t="s">
        <v>3079</v>
      </c>
      <c r="F121" s="266" t="s">
        <v>3080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3081</v>
      </c>
    </row>
    <row r="122" s="11" customFormat="1" ht="22.8" customHeight="1">
      <c r="B122" s="195"/>
      <c r="C122" s="196"/>
      <c r="D122" s="197" t="s">
        <v>72</v>
      </c>
      <c r="E122" s="209" t="s">
        <v>607</v>
      </c>
      <c r="F122" s="209" t="s">
        <v>608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1141</v>
      </c>
      <c r="D123" s="211" t="s">
        <v>155</v>
      </c>
      <c r="E123" s="212" t="s">
        <v>3082</v>
      </c>
      <c r="F123" s="213" t="s">
        <v>862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3039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3083</v>
      </c>
    </row>
    <row r="124" s="1" customFormat="1">
      <c r="B124" s="38"/>
      <c r="C124" s="39"/>
      <c r="D124" s="229" t="s">
        <v>180</v>
      </c>
      <c r="E124" s="39"/>
      <c r="F124" s="230" t="s">
        <v>3084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1522</v>
      </c>
      <c r="F125" s="198" t="s">
        <v>1523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3085</v>
      </c>
      <c r="F126" s="209" t="s">
        <v>3086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16.5" customHeight="1">
      <c r="B127" s="38"/>
      <c r="C127" s="264" t="s">
        <v>492</v>
      </c>
      <c r="D127" s="264" t="s">
        <v>325</v>
      </c>
      <c r="E127" s="265" t="s">
        <v>3087</v>
      </c>
      <c r="F127" s="266" t="s">
        <v>3088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3089</v>
      </c>
    </row>
    <row r="128" s="1" customFormat="1" ht="36" customHeight="1">
      <c r="B128" s="38"/>
      <c r="C128" s="211" t="s">
        <v>233</v>
      </c>
      <c r="D128" s="211" t="s">
        <v>155</v>
      </c>
      <c r="E128" s="212" t="s">
        <v>3090</v>
      </c>
      <c r="F128" s="213" t="s">
        <v>3091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3039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3092</v>
      </c>
    </row>
    <row r="129" s="1" customFormat="1" ht="16.5" customHeight="1">
      <c r="B129" s="38"/>
      <c r="C129" s="264" t="s">
        <v>1109</v>
      </c>
      <c r="D129" s="264" t="s">
        <v>325</v>
      </c>
      <c r="E129" s="265" t="s">
        <v>3093</v>
      </c>
      <c r="F129" s="266" t="s">
        <v>3094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3039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407</v>
      </c>
      <c r="AT129" s="223" t="s">
        <v>325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3095</v>
      </c>
    </row>
    <row r="130" s="1" customFormat="1" ht="24" customHeight="1">
      <c r="B130" s="38"/>
      <c r="C130" s="264" t="s">
        <v>240</v>
      </c>
      <c r="D130" s="264" t="s">
        <v>325</v>
      </c>
      <c r="E130" s="265" t="s">
        <v>3096</v>
      </c>
      <c r="F130" s="266" t="s">
        <v>3097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3039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407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3098</v>
      </c>
    </row>
    <row r="131" s="1" customFormat="1" ht="24" customHeight="1">
      <c r="B131" s="38"/>
      <c r="C131" s="264" t="s">
        <v>294</v>
      </c>
      <c r="D131" s="264" t="s">
        <v>325</v>
      </c>
      <c r="E131" s="265" t="s">
        <v>3099</v>
      </c>
      <c r="F131" s="266" t="s">
        <v>3100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3039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2195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2195</v>
      </c>
      <c r="BM131" s="223" t="s">
        <v>3101</v>
      </c>
    </row>
    <row r="132" s="1" customFormat="1" ht="16.5" customHeight="1">
      <c r="B132" s="38"/>
      <c r="C132" s="264" t="s">
        <v>264</v>
      </c>
      <c r="D132" s="264" t="s">
        <v>325</v>
      </c>
      <c r="E132" s="265" t="s">
        <v>3102</v>
      </c>
      <c r="F132" s="266" t="s">
        <v>3103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3039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407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3104</v>
      </c>
    </row>
    <row r="133" s="1" customFormat="1" ht="16.5" customHeight="1">
      <c r="B133" s="38"/>
      <c r="C133" s="264" t="s">
        <v>269</v>
      </c>
      <c r="D133" s="264" t="s">
        <v>325</v>
      </c>
      <c r="E133" s="265" t="s">
        <v>3105</v>
      </c>
      <c r="F133" s="266" t="s">
        <v>3106</v>
      </c>
      <c r="G133" s="267" t="s">
        <v>1074</v>
      </c>
      <c r="H133" s="268">
        <v>525</v>
      </c>
      <c r="I133" s="269"/>
      <c r="J133" s="270">
        <f>ROUND(I133*H133,2)</f>
        <v>0</v>
      </c>
      <c r="K133" s="266" t="s">
        <v>3039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407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3107</v>
      </c>
    </row>
    <row r="134" s="1" customFormat="1" ht="16.5" customHeight="1">
      <c r="B134" s="38"/>
      <c r="C134" s="264" t="s">
        <v>274</v>
      </c>
      <c r="D134" s="264" t="s">
        <v>325</v>
      </c>
      <c r="E134" s="265" t="s">
        <v>3108</v>
      </c>
      <c r="F134" s="266" t="s">
        <v>3109</v>
      </c>
      <c r="G134" s="267" t="s">
        <v>1074</v>
      </c>
      <c r="H134" s="268">
        <v>25</v>
      </c>
      <c r="I134" s="269"/>
      <c r="J134" s="270">
        <f>ROUND(I134*H134,2)</f>
        <v>0</v>
      </c>
      <c r="K134" s="266" t="s">
        <v>3039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407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3110</v>
      </c>
    </row>
    <row r="135" s="1" customFormat="1" ht="24" customHeight="1">
      <c r="B135" s="38"/>
      <c r="C135" s="264" t="s">
        <v>8</v>
      </c>
      <c r="D135" s="264" t="s">
        <v>325</v>
      </c>
      <c r="E135" s="265" t="s">
        <v>3111</v>
      </c>
      <c r="F135" s="266" t="s">
        <v>3112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3039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407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3113</v>
      </c>
    </row>
    <row r="136" s="1" customFormat="1" ht="24" customHeight="1">
      <c r="B136" s="38"/>
      <c r="C136" s="264" t="s">
        <v>245</v>
      </c>
      <c r="D136" s="264" t="s">
        <v>325</v>
      </c>
      <c r="E136" s="265" t="s">
        <v>3114</v>
      </c>
      <c r="F136" s="266" t="s">
        <v>3115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3039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407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3116</v>
      </c>
    </row>
    <row r="137" s="1" customFormat="1" ht="24" customHeight="1">
      <c r="B137" s="38"/>
      <c r="C137" s="264" t="s">
        <v>307</v>
      </c>
      <c r="D137" s="264" t="s">
        <v>325</v>
      </c>
      <c r="E137" s="265" t="s">
        <v>3117</v>
      </c>
      <c r="F137" s="266" t="s">
        <v>3118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2195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2195</v>
      </c>
      <c r="BM137" s="223" t="s">
        <v>3119</v>
      </c>
    </row>
    <row r="138" s="1" customFormat="1" ht="24" customHeight="1">
      <c r="B138" s="38"/>
      <c r="C138" s="264" t="s">
        <v>324</v>
      </c>
      <c r="D138" s="264" t="s">
        <v>325</v>
      </c>
      <c r="E138" s="265" t="s">
        <v>3120</v>
      </c>
      <c r="F138" s="266" t="s">
        <v>3121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3039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2195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2195</v>
      </c>
      <c r="BM138" s="223" t="s">
        <v>3122</v>
      </c>
    </row>
    <row r="139" s="1" customFormat="1" ht="24" customHeight="1">
      <c r="B139" s="38"/>
      <c r="C139" s="264" t="s">
        <v>251</v>
      </c>
      <c r="D139" s="264" t="s">
        <v>325</v>
      </c>
      <c r="E139" s="265" t="s">
        <v>3123</v>
      </c>
      <c r="F139" s="266" t="s">
        <v>3124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3039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407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3125</v>
      </c>
    </row>
    <row r="140" s="1" customFormat="1" ht="48" customHeight="1">
      <c r="B140" s="38"/>
      <c r="C140" s="211" t="s">
        <v>397</v>
      </c>
      <c r="D140" s="211" t="s">
        <v>155</v>
      </c>
      <c r="E140" s="212" t="s">
        <v>3126</v>
      </c>
      <c r="F140" s="213" t="s">
        <v>3127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3039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3128</v>
      </c>
    </row>
    <row r="141" s="1" customFormat="1" ht="48" customHeight="1">
      <c r="B141" s="38"/>
      <c r="C141" s="211" t="s">
        <v>393</v>
      </c>
      <c r="D141" s="211" t="s">
        <v>155</v>
      </c>
      <c r="E141" s="212" t="s">
        <v>3129</v>
      </c>
      <c r="F141" s="213" t="s">
        <v>3130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3039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3131</v>
      </c>
    </row>
    <row r="142" s="1" customFormat="1" ht="36" customHeight="1">
      <c r="B142" s="38"/>
      <c r="C142" s="211" t="s">
        <v>407</v>
      </c>
      <c r="D142" s="211" t="s">
        <v>155</v>
      </c>
      <c r="E142" s="212" t="s">
        <v>3132</v>
      </c>
      <c r="F142" s="213" t="s">
        <v>3133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3039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3134</v>
      </c>
    </row>
    <row r="143" s="1" customFormat="1" ht="36" customHeight="1">
      <c r="B143" s="38"/>
      <c r="C143" s="211" t="s">
        <v>412</v>
      </c>
      <c r="D143" s="211" t="s">
        <v>155</v>
      </c>
      <c r="E143" s="212" t="s">
        <v>3135</v>
      </c>
      <c r="F143" s="213" t="s">
        <v>3136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3039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3137</v>
      </c>
    </row>
    <row r="144" s="1" customFormat="1" ht="48" customHeight="1">
      <c r="B144" s="38"/>
      <c r="C144" s="211" t="s">
        <v>417</v>
      </c>
      <c r="D144" s="211" t="s">
        <v>155</v>
      </c>
      <c r="E144" s="212" t="s">
        <v>3138</v>
      </c>
      <c r="F144" s="213" t="s">
        <v>3139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3039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3140</v>
      </c>
    </row>
    <row r="145" s="1" customFormat="1" ht="48" customHeight="1">
      <c r="B145" s="38"/>
      <c r="C145" s="211" t="s">
        <v>401</v>
      </c>
      <c r="D145" s="211" t="s">
        <v>155</v>
      </c>
      <c r="E145" s="212" t="s">
        <v>3141</v>
      </c>
      <c r="F145" s="213" t="s">
        <v>3142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3039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3143</v>
      </c>
    </row>
    <row r="146" s="1" customFormat="1" ht="24" customHeight="1">
      <c r="B146" s="38"/>
      <c r="C146" s="211" t="s">
        <v>441</v>
      </c>
      <c r="D146" s="211" t="s">
        <v>155</v>
      </c>
      <c r="E146" s="212" t="s">
        <v>3144</v>
      </c>
      <c r="F146" s="213" t="s">
        <v>3145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3039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3146</v>
      </c>
    </row>
    <row r="147" s="1" customFormat="1" ht="24" customHeight="1">
      <c r="B147" s="38"/>
      <c r="C147" s="211" t="s">
        <v>451</v>
      </c>
      <c r="D147" s="211" t="s">
        <v>155</v>
      </c>
      <c r="E147" s="212" t="s">
        <v>3147</v>
      </c>
      <c r="F147" s="213" t="s">
        <v>3148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3039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3149</v>
      </c>
    </row>
    <row r="148" s="1" customFormat="1" ht="24" customHeight="1">
      <c r="B148" s="38"/>
      <c r="C148" s="211" t="s">
        <v>463</v>
      </c>
      <c r="D148" s="211" t="s">
        <v>155</v>
      </c>
      <c r="E148" s="212" t="s">
        <v>3150</v>
      </c>
      <c r="F148" s="213" t="s">
        <v>3151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3039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3152</v>
      </c>
    </row>
    <row r="149" s="1" customFormat="1" ht="24" customHeight="1">
      <c r="B149" s="38"/>
      <c r="C149" s="211" t="s">
        <v>473</v>
      </c>
      <c r="D149" s="211" t="s">
        <v>155</v>
      </c>
      <c r="E149" s="212" t="s">
        <v>3153</v>
      </c>
      <c r="F149" s="213" t="s">
        <v>3154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3039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3155</v>
      </c>
    </row>
    <row r="150" s="1" customFormat="1" ht="24" customHeight="1">
      <c r="B150" s="38"/>
      <c r="C150" s="211" t="s">
        <v>1176</v>
      </c>
      <c r="D150" s="211" t="s">
        <v>155</v>
      </c>
      <c r="E150" s="212" t="s">
        <v>3156</v>
      </c>
      <c r="F150" s="213" t="s">
        <v>3157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3039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3158</v>
      </c>
    </row>
    <row r="151" s="1" customFormat="1" ht="24" customHeight="1">
      <c r="B151" s="38"/>
      <c r="C151" s="211" t="s">
        <v>481</v>
      </c>
      <c r="D151" s="211" t="s">
        <v>155</v>
      </c>
      <c r="E151" s="212" t="s">
        <v>3159</v>
      </c>
      <c r="F151" s="213" t="s">
        <v>3160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3039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3161</v>
      </c>
    </row>
    <row r="152" s="1" customFormat="1" ht="36" customHeight="1">
      <c r="B152" s="38"/>
      <c r="C152" s="264" t="s">
        <v>539</v>
      </c>
      <c r="D152" s="264" t="s">
        <v>325</v>
      </c>
      <c r="E152" s="265" t="s">
        <v>3162</v>
      </c>
      <c r="F152" s="266" t="s">
        <v>3163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407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3164</v>
      </c>
    </row>
    <row r="153" s="1" customFormat="1" ht="16.5" customHeight="1">
      <c r="B153" s="38"/>
      <c r="C153" s="264" t="s">
        <v>560</v>
      </c>
      <c r="D153" s="264" t="s">
        <v>325</v>
      </c>
      <c r="E153" s="265" t="s">
        <v>3165</v>
      </c>
      <c r="F153" s="266" t="s">
        <v>3166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3039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407</v>
      </c>
      <c r="AT153" s="223" t="s">
        <v>325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3167</v>
      </c>
    </row>
    <row r="154" s="1" customFormat="1" ht="16.5" customHeight="1">
      <c r="B154" s="38"/>
      <c r="C154" s="264" t="s">
        <v>567</v>
      </c>
      <c r="D154" s="264" t="s">
        <v>325</v>
      </c>
      <c r="E154" s="265" t="s">
        <v>3168</v>
      </c>
      <c r="F154" s="266" t="s">
        <v>3169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3039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407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3170</v>
      </c>
    </row>
    <row r="155" s="1" customFormat="1" ht="48" customHeight="1">
      <c r="B155" s="38"/>
      <c r="C155" s="264" t="s">
        <v>547</v>
      </c>
      <c r="D155" s="264" t="s">
        <v>325</v>
      </c>
      <c r="E155" s="265" t="s">
        <v>3171</v>
      </c>
      <c r="F155" s="266" t="s">
        <v>3172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407</v>
      </c>
      <c r="AT155" s="223" t="s">
        <v>325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3173</v>
      </c>
    </row>
    <row r="156" s="1" customFormat="1" ht="36" customHeight="1">
      <c r="B156" s="38"/>
      <c r="C156" s="211" t="s">
        <v>498</v>
      </c>
      <c r="D156" s="211" t="s">
        <v>155</v>
      </c>
      <c r="E156" s="212" t="s">
        <v>3174</v>
      </c>
      <c r="F156" s="213" t="s">
        <v>3175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3039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3176</v>
      </c>
    </row>
    <row r="157" s="1" customFormat="1" ht="24" customHeight="1">
      <c r="B157" s="38"/>
      <c r="C157" s="264" t="s">
        <v>504</v>
      </c>
      <c r="D157" s="264" t="s">
        <v>325</v>
      </c>
      <c r="E157" s="265" t="s">
        <v>3177</v>
      </c>
      <c r="F157" s="266" t="s">
        <v>3178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3039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407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3179</v>
      </c>
    </row>
    <row r="158" s="1" customFormat="1" ht="24" customHeight="1">
      <c r="B158" s="38"/>
      <c r="C158" s="264" t="s">
        <v>510</v>
      </c>
      <c r="D158" s="264" t="s">
        <v>325</v>
      </c>
      <c r="E158" s="265" t="s">
        <v>3180</v>
      </c>
      <c r="F158" s="266" t="s">
        <v>3181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3039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407</v>
      </c>
      <c r="AT158" s="223" t="s">
        <v>325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3182</v>
      </c>
    </row>
    <row r="159" s="1" customFormat="1" ht="36" customHeight="1">
      <c r="B159" s="38"/>
      <c r="C159" s="211" t="s">
        <v>1181</v>
      </c>
      <c r="D159" s="211" t="s">
        <v>155</v>
      </c>
      <c r="E159" s="212" t="s">
        <v>3183</v>
      </c>
      <c r="F159" s="213" t="s">
        <v>3184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3039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3185</v>
      </c>
    </row>
    <row r="160" s="1" customFormat="1" ht="36" customHeight="1">
      <c r="B160" s="38"/>
      <c r="C160" s="211" t="s">
        <v>555</v>
      </c>
      <c r="D160" s="211" t="s">
        <v>155</v>
      </c>
      <c r="E160" s="212" t="s">
        <v>3186</v>
      </c>
      <c r="F160" s="213" t="s">
        <v>3187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3039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3188</v>
      </c>
    </row>
    <row r="161" s="1" customFormat="1" ht="16.5" customHeight="1">
      <c r="B161" s="38"/>
      <c r="C161" s="264" t="s">
        <v>572</v>
      </c>
      <c r="D161" s="264" t="s">
        <v>325</v>
      </c>
      <c r="E161" s="265" t="s">
        <v>3189</v>
      </c>
      <c r="F161" s="266" t="s">
        <v>3190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3039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407</v>
      </c>
      <c r="AT161" s="223" t="s">
        <v>325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3191</v>
      </c>
    </row>
    <row r="162" s="1" customFormat="1" ht="48" customHeight="1">
      <c r="B162" s="38"/>
      <c r="C162" s="211" t="s">
        <v>1154</v>
      </c>
      <c r="D162" s="211" t="s">
        <v>155</v>
      </c>
      <c r="E162" s="212" t="s">
        <v>3192</v>
      </c>
      <c r="F162" s="213" t="s">
        <v>3193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3039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3194</v>
      </c>
    </row>
    <row r="163" s="1" customFormat="1" ht="24" customHeight="1">
      <c r="B163" s="38"/>
      <c r="C163" s="264" t="s">
        <v>1158</v>
      </c>
      <c r="D163" s="264" t="s">
        <v>325</v>
      </c>
      <c r="E163" s="265" t="s">
        <v>3195</v>
      </c>
      <c r="F163" s="266" t="s">
        <v>3196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407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3197</v>
      </c>
    </row>
    <row r="164" s="1" customFormat="1" ht="24" customHeight="1">
      <c r="B164" s="38"/>
      <c r="C164" s="211" t="s">
        <v>519</v>
      </c>
      <c r="D164" s="211" t="s">
        <v>155</v>
      </c>
      <c r="E164" s="212" t="s">
        <v>3198</v>
      </c>
      <c r="F164" s="213" t="s">
        <v>3199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3039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3200</v>
      </c>
    </row>
    <row r="165" s="1" customFormat="1" ht="16.5" customHeight="1">
      <c r="B165" s="38"/>
      <c r="C165" s="264" t="s">
        <v>528</v>
      </c>
      <c r="D165" s="264" t="s">
        <v>325</v>
      </c>
      <c r="E165" s="265" t="s">
        <v>3201</v>
      </c>
      <c r="F165" s="266" t="s">
        <v>3202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407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3203</v>
      </c>
    </row>
    <row r="166" s="1" customFormat="1" ht="24" customHeight="1">
      <c r="B166" s="38"/>
      <c r="C166" s="211" t="s">
        <v>1056</v>
      </c>
      <c r="D166" s="211" t="s">
        <v>155</v>
      </c>
      <c r="E166" s="212" t="s">
        <v>3204</v>
      </c>
      <c r="F166" s="213" t="s">
        <v>3205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3039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3206</v>
      </c>
    </row>
    <row r="167" s="1" customFormat="1" ht="24" customHeight="1">
      <c r="B167" s="38"/>
      <c r="C167" s="211" t="s">
        <v>1062</v>
      </c>
      <c r="D167" s="211" t="s">
        <v>155</v>
      </c>
      <c r="E167" s="212" t="s">
        <v>3207</v>
      </c>
      <c r="F167" s="213" t="s">
        <v>3208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3039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3209</v>
      </c>
    </row>
    <row r="168" s="1" customFormat="1" ht="24" customHeight="1">
      <c r="B168" s="38"/>
      <c r="C168" s="211" t="s">
        <v>1071</v>
      </c>
      <c r="D168" s="211" t="s">
        <v>155</v>
      </c>
      <c r="E168" s="212" t="s">
        <v>3210</v>
      </c>
      <c r="F168" s="213" t="s">
        <v>3211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3039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3212</v>
      </c>
    </row>
    <row r="169" s="11" customFormat="1" ht="25.92" customHeight="1">
      <c r="B169" s="195"/>
      <c r="C169" s="196"/>
      <c r="D169" s="197" t="s">
        <v>72</v>
      </c>
      <c r="E169" s="198" t="s">
        <v>325</v>
      </c>
      <c r="F169" s="198" t="s">
        <v>2838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2839</v>
      </c>
      <c r="F170" s="209" t="s">
        <v>2840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645</v>
      </c>
      <c r="D171" s="211" t="s">
        <v>155</v>
      </c>
      <c r="E171" s="212" t="s">
        <v>3213</v>
      </c>
      <c r="F171" s="213" t="s">
        <v>3214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3039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3215</v>
      </c>
    </row>
    <row r="172" s="1" customFormat="1" ht="16.5" customHeight="1">
      <c r="B172" s="38"/>
      <c r="C172" s="264" t="s">
        <v>651</v>
      </c>
      <c r="D172" s="264" t="s">
        <v>325</v>
      </c>
      <c r="E172" s="265" t="s">
        <v>3216</v>
      </c>
      <c r="F172" s="266" t="s">
        <v>3217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3039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2195</v>
      </c>
      <c r="AT172" s="223" t="s">
        <v>325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2195</v>
      </c>
      <c r="BM172" s="223" t="s">
        <v>3218</v>
      </c>
    </row>
    <row r="173" s="1" customFormat="1" ht="24" customHeight="1">
      <c r="B173" s="38"/>
      <c r="C173" s="211" t="s">
        <v>609</v>
      </c>
      <c r="D173" s="211" t="s">
        <v>155</v>
      </c>
      <c r="E173" s="212" t="s">
        <v>3219</v>
      </c>
      <c r="F173" s="213" t="s">
        <v>3220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3039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3221</v>
      </c>
    </row>
    <row r="174" s="1" customFormat="1" ht="16.5" customHeight="1">
      <c r="B174" s="38"/>
      <c r="C174" s="264" t="s">
        <v>632</v>
      </c>
      <c r="D174" s="264" t="s">
        <v>325</v>
      </c>
      <c r="E174" s="265" t="s">
        <v>3222</v>
      </c>
      <c r="F174" s="266" t="s">
        <v>3223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3039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2195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2195</v>
      </c>
      <c r="BM174" s="223" t="s">
        <v>3224</v>
      </c>
    </row>
    <row r="175" s="1" customFormat="1" ht="24" customHeight="1">
      <c r="B175" s="38"/>
      <c r="C175" s="211" t="s">
        <v>583</v>
      </c>
      <c r="D175" s="211" t="s">
        <v>155</v>
      </c>
      <c r="E175" s="212" t="s">
        <v>3225</v>
      </c>
      <c r="F175" s="213" t="s">
        <v>3226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3039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3227</v>
      </c>
    </row>
    <row r="176" s="1" customFormat="1" ht="48" customHeight="1">
      <c r="B176" s="38"/>
      <c r="C176" s="211" t="s">
        <v>628</v>
      </c>
      <c r="D176" s="211" t="s">
        <v>155</v>
      </c>
      <c r="E176" s="212" t="s">
        <v>3228</v>
      </c>
      <c r="F176" s="213" t="s">
        <v>3229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3230</v>
      </c>
    </row>
    <row r="177" s="1" customFormat="1" ht="24" customHeight="1">
      <c r="B177" s="38"/>
      <c r="C177" s="211" t="s">
        <v>592</v>
      </c>
      <c r="D177" s="211" t="s">
        <v>155</v>
      </c>
      <c r="E177" s="212" t="s">
        <v>3231</v>
      </c>
      <c r="F177" s="213" t="s">
        <v>3232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3039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645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3233</v>
      </c>
    </row>
    <row r="178" s="1" customFormat="1" ht="16.5" customHeight="1">
      <c r="B178" s="38"/>
      <c r="C178" s="211" t="s">
        <v>616</v>
      </c>
      <c r="D178" s="211" t="s">
        <v>155</v>
      </c>
      <c r="E178" s="212" t="s">
        <v>3234</v>
      </c>
      <c r="F178" s="213" t="s">
        <v>3235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3039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645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3236</v>
      </c>
    </row>
    <row r="179" s="1" customFormat="1" ht="16.5" customHeight="1">
      <c r="B179" s="38"/>
      <c r="C179" s="211" t="s">
        <v>622</v>
      </c>
      <c r="D179" s="211" t="s">
        <v>155</v>
      </c>
      <c r="E179" s="212" t="s">
        <v>3237</v>
      </c>
      <c r="F179" s="213" t="s">
        <v>3238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3039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645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3239</v>
      </c>
    </row>
    <row r="180" s="1" customFormat="1" ht="36" customHeight="1">
      <c r="B180" s="38"/>
      <c r="C180" s="211" t="s">
        <v>285</v>
      </c>
      <c r="D180" s="211" t="s">
        <v>155</v>
      </c>
      <c r="E180" s="212" t="s">
        <v>3240</v>
      </c>
      <c r="F180" s="213" t="s">
        <v>3241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3039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645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3242</v>
      </c>
    </row>
    <row r="181" s="1" customFormat="1" ht="36" customHeight="1">
      <c r="B181" s="38"/>
      <c r="C181" s="211" t="s">
        <v>290</v>
      </c>
      <c r="D181" s="211" t="s">
        <v>155</v>
      </c>
      <c r="E181" s="212" t="s">
        <v>3243</v>
      </c>
      <c r="F181" s="213" t="s">
        <v>3244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3039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645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3245</v>
      </c>
    </row>
    <row r="182" s="1" customFormat="1" ht="48" customHeight="1">
      <c r="B182" s="38"/>
      <c r="C182" s="211" t="s">
        <v>1038</v>
      </c>
      <c r="D182" s="211" t="s">
        <v>155</v>
      </c>
      <c r="E182" s="212" t="s">
        <v>3246</v>
      </c>
      <c r="F182" s="213" t="s">
        <v>3247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3039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3248</v>
      </c>
    </row>
    <row r="183" s="1" customFormat="1">
      <c r="B183" s="38"/>
      <c r="C183" s="39"/>
      <c r="D183" s="229" t="s">
        <v>180</v>
      </c>
      <c r="E183" s="39"/>
      <c r="F183" s="230" t="s">
        <v>3249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1045</v>
      </c>
      <c r="D184" s="211" t="s">
        <v>155</v>
      </c>
      <c r="E184" s="212" t="s">
        <v>3250</v>
      </c>
      <c r="F184" s="213" t="s">
        <v>3251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3039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645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645</v>
      </c>
      <c r="BM184" s="223" t="s">
        <v>3252</v>
      </c>
    </row>
    <row r="185" s="1" customFormat="1">
      <c r="B185" s="38"/>
      <c r="C185" s="39"/>
      <c r="D185" s="229" t="s">
        <v>180</v>
      </c>
      <c r="E185" s="39"/>
      <c r="F185" s="230" t="s">
        <v>3249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1080</v>
      </c>
      <c r="D186" s="211" t="s">
        <v>155</v>
      </c>
      <c r="E186" s="212" t="s">
        <v>2155</v>
      </c>
      <c r="F186" s="213" t="s">
        <v>2156</v>
      </c>
      <c r="G186" s="214" t="s">
        <v>2157</v>
      </c>
      <c r="H186" s="215">
        <v>1</v>
      </c>
      <c r="I186" s="216"/>
      <c r="J186" s="217">
        <f>ROUND(I186*H186,2)</f>
        <v>0</v>
      </c>
      <c r="K186" s="213" t="s">
        <v>3039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645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645</v>
      </c>
      <c r="BM186" s="223" t="s">
        <v>3253</v>
      </c>
    </row>
    <row r="187" s="11" customFormat="1" ht="22.8" customHeight="1">
      <c r="B187" s="195"/>
      <c r="C187" s="196"/>
      <c r="D187" s="197" t="s">
        <v>72</v>
      </c>
      <c r="E187" s="209" t="s">
        <v>2966</v>
      </c>
      <c r="F187" s="209" t="s">
        <v>2967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81</v>
      </c>
      <c r="D188" s="211" t="s">
        <v>155</v>
      </c>
      <c r="E188" s="212" t="s">
        <v>2971</v>
      </c>
      <c r="F188" s="213" t="s">
        <v>2972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3039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645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645</v>
      </c>
      <c r="BM188" s="223" t="s">
        <v>3254</v>
      </c>
    </row>
    <row r="189" s="1" customFormat="1" ht="24" customHeight="1">
      <c r="B189" s="38"/>
      <c r="C189" s="211" t="s">
        <v>7</v>
      </c>
      <c r="D189" s="211" t="s">
        <v>155</v>
      </c>
      <c r="E189" s="212" t="s">
        <v>1514</v>
      </c>
      <c r="F189" s="213" t="s">
        <v>1515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3039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645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645</v>
      </c>
      <c r="BM189" s="223" t="s">
        <v>3255</v>
      </c>
    </row>
    <row r="190" s="1" customFormat="1">
      <c r="B190" s="38"/>
      <c r="C190" s="39"/>
      <c r="D190" s="229" t="s">
        <v>180</v>
      </c>
      <c r="E190" s="39"/>
      <c r="F190" s="230" t="s">
        <v>3256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343</v>
      </c>
      <c r="D191" s="211" t="s">
        <v>155</v>
      </c>
      <c r="E191" s="212" t="s">
        <v>1517</v>
      </c>
      <c r="F191" s="213" t="s">
        <v>1518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3039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645</v>
      </c>
      <c r="BM191" s="223" t="s">
        <v>3257</v>
      </c>
    </row>
    <row r="192" s="1" customFormat="1">
      <c r="B192" s="38"/>
      <c r="C192" s="39"/>
      <c r="D192" s="229" t="s">
        <v>180</v>
      </c>
      <c r="E192" s="39"/>
      <c r="F192" s="230" t="s">
        <v>3256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358</v>
      </c>
      <c r="D193" s="264" t="s">
        <v>325</v>
      </c>
      <c r="E193" s="265" t="s">
        <v>3258</v>
      </c>
      <c r="F193" s="266" t="s">
        <v>3259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1149</v>
      </c>
      <c r="AT193" s="223" t="s">
        <v>325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645</v>
      </c>
      <c r="BM193" s="223" t="s">
        <v>3260</v>
      </c>
    </row>
    <row r="194" s="1" customFormat="1" ht="16.5" customHeight="1">
      <c r="B194" s="38"/>
      <c r="C194" s="264" t="s">
        <v>383</v>
      </c>
      <c r="D194" s="264" t="s">
        <v>325</v>
      </c>
      <c r="E194" s="265" t="s">
        <v>3261</v>
      </c>
      <c r="F194" s="266" t="s">
        <v>3262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1149</v>
      </c>
      <c r="AT194" s="223" t="s">
        <v>325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645</v>
      </c>
      <c r="BM194" s="223" t="s">
        <v>3263</v>
      </c>
    </row>
    <row r="195" s="1" customFormat="1" ht="16.5" customHeight="1">
      <c r="B195" s="38"/>
      <c r="C195" s="264" t="s">
        <v>364</v>
      </c>
      <c r="D195" s="264" t="s">
        <v>325</v>
      </c>
      <c r="E195" s="265" t="s">
        <v>3264</v>
      </c>
      <c r="F195" s="266" t="s">
        <v>3265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1149</v>
      </c>
      <c r="AT195" s="223" t="s">
        <v>325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645</v>
      </c>
      <c r="BM195" s="223" t="s">
        <v>3266</v>
      </c>
    </row>
    <row r="196" s="1" customFormat="1" ht="16.5" customHeight="1">
      <c r="B196" s="38"/>
      <c r="C196" s="264" t="s">
        <v>368</v>
      </c>
      <c r="D196" s="264" t="s">
        <v>325</v>
      </c>
      <c r="E196" s="265" t="s">
        <v>3267</v>
      </c>
      <c r="F196" s="266" t="s">
        <v>3268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1149</v>
      </c>
      <c r="AT196" s="223" t="s">
        <v>325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645</v>
      </c>
      <c r="BM196" s="223" t="s">
        <v>3269</v>
      </c>
    </row>
    <row r="197" s="1" customFormat="1" ht="16.5" customHeight="1">
      <c r="B197" s="38"/>
      <c r="C197" s="264" t="s">
        <v>1165</v>
      </c>
      <c r="D197" s="264" t="s">
        <v>325</v>
      </c>
      <c r="E197" s="265" t="s">
        <v>3270</v>
      </c>
      <c r="F197" s="266" t="s">
        <v>3271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3039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2195</v>
      </c>
      <c r="AT197" s="223" t="s">
        <v>325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2195</v>
      </c>
      <c r="BM197" s="223" t="s">
        <v>3272</v>
      </c>
    </row>
    <row r="198" s="1" customFormat="1" ht="16.5" customHeight="1">
      <c r="B198" s="38"/>
      <c r="C198" s="264" t="s">
        <v>354</v>
      </c>
      <c r="D198" s="264" t="s">
        <v>325</v>
      </c>
      <c r="E198" s="265" t="s">
        <v>3273</v>
      </c>
      <c r="F198" s="266" t="s">
        <v>3274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2195</v>
      </c>
      <c r="AT198" s="223" t="s">
        <v>325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2195</v>
      </c>
      <c r="BM198" s="223" t="s">
        <v>3275</v>
      </c>
    </row>
    <row r="199" s="11" customFormat="1" ht="25.92" customHeight="1">
      <c r="B199" s="195"/>
      <c r="C199" s="196"/>
      <c r="D199" s="197" t="s">
        <v>72</v>
      </c>
      <c r="E199" s="198" t="s">
        <v>3276</v>
      </c>
      <c r="F199" s="198" t="s">
        <v>3277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1087</v>
      </c>
      <c r="D200" s="211" t="s">
        <v>155</v>
      </c>
      <c r="E200" s="212" t="s">
        <v>3278</v>
      </c>
      <c r="F200" s="213" t="s">
        <v>3279</v>
      </c>
      <c r="G200" s="214" t="s">
        <v>1663</v>
      </c>
      <c r="H200" s="215">
        <v>24</v>
      </c>
      <c r="I200" s="216"/>
      <c r="J200" s="217">
        <f>ROUND(I200*H200,2)</f>
        <v>0</v>
      </c>
      <c r="K200" s="213" t="s">
        <v>3039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3280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HIUTuzoOPPGe1q57HAZpFCQV22641mk9OoCNsxNC/BSHMJm5fehpzz8GKuoFdDTEHlHS5iJVjFbWgf7yEGDU6g==" hashValue="ANmvQV+dPVKVTRnHsoTPWBfjgivG7+BvRG7gZU9k3X/zON1+Xoshj6CHjkK8uCLJMQJm5jSjrgJvDtGRWhU9dQ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3281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3282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3283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1674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3034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2817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2818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3284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2819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3285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544</v>
      </c>
      <c r="F90" s="198" t="s">
        <v>545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3286</v>
      </c>
      <c r="F92" s="213" t="s">
        <v>3287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3288</v>
      </c>
    </row>
    <row r="93" s="1" customFormat="1">
      <c r="B93" s="38"/>
      <c r="C93" s="39"/>
      <c r="D93" s="229" t="s">
        <v>180</v>
      </c>
      <c r="E93" s="39"/>
      <c r="F93" s="230" t="s">
        <v>1309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3289</v>
      </c>
      <c r="F94" s="213" t="s">
        <v>3290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3291</v>
      </c>
    </row>
    <row r="95" s="1" customFormat="1">
      <c r="B95" s="38"/>
      <c r="C95" s="39"/>
      <c r="D95" s="229" t="s">
        <v>180</v>
      </c>
      <c r="E95" s="39"/>
      <c r="F95" s="230" t="s">
        <v>3292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3293</v>
      </c>
      <c r="F96" s="213" t="s">
        <v>3294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3295</v>
      </c>
    </row>
    <row r="97" s="1" customFormat="1">
      <c r="B97" s="38"/>
      <c r="C97" s="39"/>
      <c r="D97" s="229" t="s">
        <v>180</v>
      </c>
      <c r="E97" s="39"/>
      <c r="F97" s="230" t="s">
        <v>3292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3296</v>
      </c>
      <c r="F98" s="213" t="s">
        <v>1392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3297</v>
      </c>
    </row>
    <row r="99" s="1" customFormat="1">
      <c r="B99" s="38"/>
      <c r="C99" s="39"/>
      <c r="D99" s="229" t="s">
        <v>180</v>
      </c>
      <c r="E99" s="39"/>
      <c r="F99" s="282" t="s">
        <v>3050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3298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546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3299</v>
      </c>
      <c r="F102" s="213" t="s">
        <v>3300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3301</v>
      </c>
    </row>
    <row r="103" s="1" customFormat="1">
      <c r="B103" s="38"/>
      <c r="C103" s="39"/>
      <c r="D103" s="229" t="s">
        <v>180</v>
      </c>
      <c r="E103" s="39"/>
      <c r="F103" s="230" t="s">
        <v>3302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325</v>
      </c>
      <c r="E104" s="265" t="s">
        <v>3303</v>
      </c>
      <c r="F104" s="266" t="s">
        <v>3304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3305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1824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3306</v>
      </c>
      <c r="F106" s="213" t="s">
        <v>3307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3308</v>
      </c>
    </row>
    <row r="107" s="1" customFormat="1">
      <c r="B107" s="38"/>
      <c r="C107" s="39"/>
      <c r="D107" s="229" t="s">
        <v>180</v>
      </c>
      <c r="E107" s="39"/>
      <c r="F107" s="230" t="s">
        <v>3309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325</v>
      </c>
      <c r="E108" s="265" t="s">
        <v>3310</v>
      </c>
      <c r="F108" s="266" t="s">
        <v>3311</v>
      </c>
      <c r="G108" s="267" t="s">
        <v>3312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3313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497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3314</v>
      </c>
      <c r="F110" s="213" t="s">
        <v>3315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3316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3317</v>
      </c>
      <c r="F111" s="213" t="s">
        <v>3318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3319</v>
      </c>
    </row>
    <row r="112" s="1" customFormat="1">
      <c r="B112" s="38"/>
      <c r="C112" s="39"/>
      <c r="D112" s="229" t="s">
        <v>180</v>
      </c>
      <c r="E112" s="39"/>
      <c r="F112" s="230" t="s">
        <v>3320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3321</v>
      </c>
      <c r="F113" s="213" t="s">
        <v>3322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3323</v>
      </c>
    </row>
    <row r="114" s="1" customFormat="1">
      <c r="B114" s="38"/>
      <c r="C114" s="39"/>
      <c r="D114" s="229" t="s">
        <v>180</v>
      </c>
      <c r="E114" s="39"/>
      <c r="F114" s="230" t="s">
        <v>3320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3324</v>
      </c>
      <c r="F115" s="213" t="s">
        <v>3325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3326</v>
      </c>
    </row>
    <row r="116" s="1" customFormat="1">
      <c r="B116" s="38"/>
      <c r="C116" s="39"/>
      <c r="D116" s="229" t="s">
        <v>180</v>
      </c>
      <c r="E116" s="39"/>
      <c r="F116" s="230" t="s">
        <v>3320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3327</v>
      </c>
      <c r="F117" s="213" t="s">
        <v>3328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3329</v>
      </c>
    </row>
    <row r="118" s="1" customFormat="1">
      <c r="B118" s="38"/>
      <c r="C118" s="39"/>
      <c r="D118" s="229" t="s">
        <v>180</v>
      </c>
      <c r="E118" s="39"/>
      <c r="F118" s="230" t="s">
        <v>3320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3330</v>
      </c>
      <c r="F119" s="213" t="s">
        <v>3331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3332</v>
      </c>
    </row>
    <row r="120" s="1" customFormat="1">
      <c r="B120" s="38"/>
      <c r="C120" s="39"/>
      <c r="D120" s="229" t="s">
        <v>180</v>
      </c>
      <c r="E120" s="39"/>
      <c r="F120" s="230" t="s">
        <v>3320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325</v>
      </c>
      <c r="F121" s="198" t="s">
        <v>2838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2839</v>
      </c>
      <c r="F122" s="209" t="s">
        <v>2840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3333</v>
      </c>
      <c r="F123" s="213" t="s">
        <v>3334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3335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3336</v>
      </c>
      <c r="F124" s="213" t="s">
        <v>3337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3338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3339</v>
      </c>
      <c r="F125" s="213" t="s">
        <v>3340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3341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3342</v>
      </c>
      <c r="F126" s="213" t="s">
        <v>3343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3344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3345</v>
      </c>
      <c r="F127" s="213" t="s">
        <v>3346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3347</v>
      </c>
    </row>
    <row r="128" s="1" customFormat="1" ht="24" customHeight="1">
      <c r="B128" s="38"/>
      <c r="C128" s="264" t="s">
        <v>324</v>
      </c>
      <c r="D128" s="264" t="s">
        <v>325</v>
      </c>
      <c r="E128" s="265" t="s">
        <v>3348</v>
      </c>
      <c r="F128" s="266" t="s">
        <v>3349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2195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2195</v>
      </c>
      <c r="BM128" s="223" t="s">
        <v>3350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3351</v>
      </c>
      <c r="F129" s="213" t="s">
        <v>3352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3353</v>
      </c>
    </row>
    <row r="130" s="1" customFormat="1" ht="24" customHeight="1">
      <c r="B130" s="38"/>
      <c r="C130" s="264" t="s">
        <v>343</v>
      </c>
      <c r="D130" s="264" t="s">
        <v>325</v>
      </c>
      <c r="E130" s="265" t="s">
        <v>3354</v>
      </c>
      <c r="F130" s="266" t="s">
        <v>3355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2195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2195</v>
      </c>
      <c r="BM130" s="223" t="s">
        <v>3356</v>
      </c>
    </row>
    <row r="131" s="1" customFormat="1" ht="16.5" customHeight="1">
      <c r="B131" s="38"/>
      <c r="C131" s="211" t="s">
        <v>347</v>
      </c>
      <c r="D131" s="211" t="s">
        <v>155</v>
      </c>
      <c r="E131" s="212" t="s">
        <v>3357</v>
      </c>
      <c r="F131" s="213" t="s">
        <v>3358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3359</v>
      </c>
    </row>
    <row r="132" s="1" customFormat="1" ht="16.5" customHeight="1">
      <c r="B132" s="38"/>
      <c r="C132" s="264" t="s">
        <v>354</v>
      </c>
      <c r="D132" s="264" t="s">
        <v>325</v>
      </c>
      <c r="E132" s="265" t="s">
        <v>3360</v>
      </c>
      <c r="F132" s="266" t="s">
        <v>3361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2195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2195</v>
      </c>
      <c r="BM132" s="223" t="s">
        <v>3362</v>
      </c>
    </row>
    <row r="133" s="1" customFormat="1" ht="16.5" customHeight="1">
      <c r="B133" s="38"/>
      <c r="C133" s="211" t="s">
        <v>358</v>
      </c>
      <c r="D133" s="211" t="s">
        <v>155</v>
      </c>
      <c r="E133" s="212" t="s">
        <v>3363</v>
      </c>
      <c r="F133" s="213" t="s">
        <v>3364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3365</v>
      </c>
    </row>
    <row r="134" s="1" customFormat="1" ht="24" customHeight="1">
      <c r="B134" s="38"/>
      <c r="C134" s="264" t="s">
        <v>364</v>
      </c>
      <c r="D134" s="264" t="s">
        <v>325</v>
      </c>
      <c r="E134" s="265" t="s">
        <v>3366</v>
      </c>
      <c r="F134" s="266" t="s">
        <v>3367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2195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2195</v>
      </c>
      <c r="BM134" s="223" t="s">
        <v>3368</v>
      </c>
    </row>
    <row r="135" s="1" customFormat="1" ht="16.5" customHeight="1">
      <c r="B135" s="38"/>
      <c r="C135" s="211" t="s">
        <v>368</v>
      </c>
      <c r="D135" s="211" t="s">
        <v>155</v>
      </c>
      <c r="E135" s="212" t="s">
        <v>3369</v>
      </c>
      <c r="F135" s="213" t="s">
        <v>3370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645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3371</v>
      </c>
    </row>
    <row r="136" s="1" customFormat="1" ht="16.5" customHeight="1">
      <c r="B136" s="38"/>
      <c r="C136" s="264" t="s">
        <v>383</v>
      </c>
      <c r="D136" s="264" t="s">
        <v>325</v>
      </c>
      <c r="E136" s="265" t="s">
        <v>3372</v>
      </c>
      <c r="F136" s="266" t="s">
        <v>3373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2195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2195</v>
      </c>
      <c r="BM136" s="223" t="s">
        <v>3374</v>
      </c>
    </row>
    <row r="137" s="1" customFormat="1" ht="36" customHeight="1">
      <c r="B137" s="38"/>
      <c r="C137" s="211" t="s">
        <v>393</v>
      </c>
      <c r="D137" s="211" t="s">
        <v>155</v>
      </c>
      <c r="E137" s="212" t="s">
        <v>3375</v>
      </c>
      <c r="F137" s="213" t="s">
        <v>3376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3377</v>
      </c>
    </row>
    <row r="138" s="1" customFormat="1" ht="16.5" customHeight="1">
      <c r="B138" s="38"/>
      <c r="C138" s="264" t="s">
        <v>397</v>
      </c>
      <c r="D138" s="264" t="s">
        <v>325</v>
      </c>
      <c r="E138" s="265" t="s">
        <v>3378</v>
      </c>
      <c r="F138" s="266" t="s">
        <v>3379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1149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3380</v>
      </c>
    </row>
    <row r="139" s="1" customFormat="1" ht="36" customHeight="1">
      <c r="B139" s="38"/>
      <c r="C139" s="264" t="s">
        <v>401</v>
      </c>
      <c r="D139" s="264" t="s">
        <v>325</v>
      </c>
      <c r="E139" s="265" t="s">
        <v>3381</v>
      </c>
      <c r="F139" s="266" t="s">
        <v>3382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1149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3383</v>
      </c>
    </row>
    <row r="140" s="1" customFormat="1" ht="24" customHeight="1">
      <c r="B140" s="38"/>
      <c r="C140" s="264" t="s">
        <v>407</v>
      </c>
      <c r="D140" s="264" t="s">
        <v>325</v>
      </c>
      <c r="E140" s="265" t="s">
        <v>3384</v>
      </c>
      <c r="F140" s="266" t="s">
        <v>3385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1149</v>
      </c>
      <c r="AT140" s="223" t="s">
        <v>325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3386</v>
      </c>
    </row>
    <row r="141" s="1" customFormat="1" ht="24" customHeight="1">
      <c r="B141" s="38"/>
      <c r="C141" s="211" t="s">
        <v>412</v>
      </c>
      <c r="D141" s="211" t="s">
        <v>155</v>
      </c>
      <c r="E141" s="212" t="s">
        <v>3387</v>
      </c>
      <c r="F141" s="213" t="s">
        <v>3388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645</v>
      </c>
      <c r="BM141" s="223" t="s">
        <v>3389</v>
      </c>
    </row>
    <row r="142" s="1" customFormat="1" ht="16.5" customHeight="1">
      <c r="B142" s="38"/>
      <c r="C142" s="264" t="s">
        <v>417</v>
      </c>
      <c r="D142" s="264" t="s">
        <v>325</v>
      </c>
      <c r="E142" s="265" t="s">
        <v>3390</v>
      </c>
      <c r="F142" s="266" t="s">
        <v>3391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1149</v>
      </c>
      <c r="AT142" s="223" t="s">
        <v>325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645</v>
      </c>
      <c r="BM142" s="223" t="s">
        <v>3392</v>
      </c>
    </row>
    <row r="143" s="1" customFormat="1" ht="16.5" customHeight="1">
      <c r="B143" s="38"/>
      <c r="C143" s="211" t="s">
        <v>426</v>
      </c>
      <c r="D143" s="211" t="s">
        <v>155</v>
      </c>
      <c r="E143" s="212" t="s">
        <v>3393</v>
      </c>
      <c r="F143" s="213" t="s">
        <v>3394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3395</v>
      </c>
    </row>
    <row r="144" s="1" customFormat="1" ht="16.5" customHeight="1">
      <c r="B144" s="38"/>
      <c r="C144" s="264" t="s">
        <v>434</v>
      </c>
      <c r="D144" s="264" t="s">
        <v>325</v>
      </c>
      <c r="E144" s="265" t="s">
        <v>3396</v>
      </c>
      <c r="F144" s="266" t="s">
        <v>3397</v>
      </c>
      <c r="G144" s="267" t="s">
        <v>1074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1149</v>
      </c>
      <c r="AT144" s="223" t="s">
        <v>325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3398</v>
      </c>
    </row>
    <row r="145" s="1" customFormat="1" ht="16.5" customHeight="1">
      <c r="B145" s="38"/>
      <c r="C145" s="211" t="s">
        <v>441</v>
      </c>
      <c r="D145" s="211" t="s">
        <v>155</v>
      </c>
      <c r="E145" s="212" t="s">
        <v>3399</v>
      </c>
      <c r="F145" s="213" t="s">
        <v>3400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3401</v>
      </c>
    </row>
    <row r="146" s="1" customFormat="1" ht="16.5" customHeight="1">
      <c r="B146" s="38"/>
      <c r="C146" s="264" t="s">
        <v>451</v>
      </c>
      <c r="D146" s="264" t="s">
        <v>325</v>
      </c>
      <c r="E146" s="265" t="s">
        <v>3402</v>
      </c>
      <c r="F146" s="266" t="s">
        <v>3403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1149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3404</v>
      </c>
    </row>
    <row r="147" s="1" customFormat="1" ht="24" customHeight="1">
      <c r="B147" s="38"/>
      <c r="C147" s="211" t="s">
        <v>463</v>
      </c>
      <c r="D147" s="211" t="s">
        <v>155</v>
      </c>
      <c r="E147" s="212" t="s">
        <v>3405</v>
      </c>
      <c r="F147" s="213" t="s">
        <v>3406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645</v>
      </c>
      <c r="BM147" s="223" t="s">
        <v>3407</v>
      </c>
    </row>
    <row r="148" s="1" customFormat="1" ht="16.5" customHeight="1">
      <c r="B148" s="38"/>
      <c r="C148" s="264" t="s">
        <v>473</v>
      </c>
      <c r="D148" s="264" t="s">
        <v>325</v>
      </c>
      <c r="E148" s="265" t="s">
        <v>3408</v>
      </c>
      <c r="F148" s="266" t="s">
        <v>3409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1149</v>
      </c>
      <c r="AT148" s="223" t="s">
        <v>325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3410</v>
      </c>
    </row>
    <row r="149" s="1" customFormat="1" ht="24" customHeight="1">
      <c r="B149" s="38"/>
      <c r="C149" s="211" t="s">
        <v>481</v>
      </c>
      <c r="D149" s="211" t="s">
        <v>155</v>
      </c>
      <c r="E149" s="212" t="s">
        <v>3411</v>
      </c>
      <c r="F149" s="213" t="s">
        <v>3412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3413</v>
      </c>
    </row>
    <row r="150" s="1" customFormat="1" ht="24" customHeight="1">
      <c r="B150" s="38"/>
      <c r="C150" s="264" t="s">
        <v>493</v>
      </c>
      <c r="D150" s="264" t="s">
        <v>325</v>
      </c>
      <c r="E150" s="265" t="s">
        <v>3414</v>
      </c>
      <c r="F150" s="266" t="s">
        <v>3415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1149</v>
      </c>
      <c r="AT150" s="223" t="s">
        <v>325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3416</v>
      </c>
    </row>
    <row r="151" s="1" customFormat="1" ht="24" customHeight="1">
      <c r="B151" s="38"/>
      <c r="C151" s="264" t="s">
        <v>498</v>
      </c>
      <c r="D151" s="264" t="s">
        <v>325</v>
      </c>
      <c r="E151" s="265" t="s">
        <v>3417</v>
      </c>
      <c r="F151" s="266" t="s">
        <v>3418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1149</v>
      </c>
      <c r="AT151" s="223" t="s">
        <v>325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645</v>
      </c>
      <c r="BM151" s="223" t="s">
        <v>3419</v>
      </c>
    </row>
    <row r="152" s="1" customFormat="1" ht="16.5" customHeight="1">
      <c r="B152" s="38"/>
      <c r="C152" s="264" t="s">
        <v>504</v>
      </c>
      <c r="D152" s="264" t="s">
        <v>325</v>
      </c>
      <c r="E152" s="265" t="s">
        <v>3420</v>
      </c>
      <c r="F152" s="266" t="s">
        <v>3421</v>
      </c>
      <c r="G152" s="267" t="s">
        <v>3422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1149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645</v>
      </c>
      <c r="BM152" s="223" t="s">
        <v>3423</v>
      </c>
    </row>
    <row r="153" s="11" customFormat="1" ht="22.8" customHeight="1">
      <c r="B153" s="195"/>
      <c r="C153" s="196"/>
      <c r="D153" s="197" t="s">
        <v>72</v>
      </c>
      <c r="E153" s="209" t="s">
        <v>3424</v>
      </c>
      <c r="F153" s="209" t="s">
        <v>3425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510</v>
      </c>
      <c r="D154" s="211" t="s">
        <v>155</v>
      </c>
      <c r="E154" s="212" t="s">
        <v>3426</v>
      </c>
      <c r="F154" s="213" t="s">
        <v>3427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645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645</v>
      </c>
      <c r="BM154" s="223" t="s">
        <v>3428</v>
      </c>
    </row>
    <row r="155" s="1" customFormat="1" ht="36" customHeight="1">
      <c r="B155" s="38"/>
      <c r="C155" s="211" t="s">
        <v>519</v>
      </c>
      <c r="D155" s="211" t="s">
        <v>155</v>
      </c>
      <c r="E155" s="212" t="s">
        <v>3429</v>
      </c>
      <c r="F155" s="213" t="s">
        <v>3430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645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645</v>
      </c>
      <c r="BM155" s="223" t="s">
        <v>3431</v>
      </c>
    </row>
    <row r="156" s="1" customFormat="1" ht="16.5" customHeight="1">
      <c r="B156" s="38"/>
      <c r="C156" s="264" t="s">
        <v>528</v>
      </c>
      <c r="D156" s="264" t="s">
        <v>325</v>
      </c>
      <c r="E156" s="265" t="s">
        <v>3432</v>
      </c>
      <c r="F156" s="266" t="s">
        <v>3433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1149</v>
      </c>
      <c r="AT156" s="223" t="s">
        <v>325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645</v>
      </c>
      <c r="BM156" s="223" t="s">
        <v>3434</v>
      </c>
    </row>
    <row r="157" s="1" customFormat="1" ht="16.5" customHeight="1">
      <c r="B157" s="38"/>
      <c r="C157" s="264" t="s">
        <v>492</v>
      </c>
      <c r="D157" s="264" t="s">
        <v>325</v>
      </c>
      <c r="E157" s="265" t="s">
        <v>3435</v>
      </c>
      <c r="F157" s="266" t="s">
        <v>3436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1149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645</v>
      </c>
      <c r="BM157" s="223" t="s">
        <v>3437</v>
      </c>
    </row>
    <row r="158" s="1" customFormat="1" ht="16.5" customHeight="1">
      <c r="B158" s="38"/>
      <c r="C158" s="211" t="s">
        <v>539</v>
      </c>
      <c r="D158" s="211" t="s">
        <v>155</v>
      </c>
      <c r="E158" s="212" t="s">
        <v>3438</v>
      </c>
      <c r="F158" s="213" t="s">
        <v>3439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645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645</v>
      </c>
      <c r="BM158" s="223" t="s">
        <v>3440</v>
      </c>
    </row>
    <row r="159" s="1" customFormat="1" ht="24" customHeight="1">
      <c r="B159" s="38"/>
      <c r="C159" s="264" t="s">
        <v>547</v>
      </c>
      <c r="D159" s="264" t="s">
        <v>325</v>
      </c>
      <c r="E159" s="265" t="s">
        <v>3441</v>
      </c>
      <c r="F159" s="266" t="s">
        <v>3442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1149</v>
      </c>
      <c r="AT159" s="223" t="s">
        <v>325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645</v>
      </c>
      <c r="BM159" s="223" t="s">
        <v>3443</v>
      </c>
    </row>
    <row r="160" s="1" customFormat="1" ht="24" customHeight="1">
      <c r="B160" s="38"/>
      <c r="C160" s="264" t="s">
        <v>555</v>
      </c>
      <c r="D160" s="264" t="s">
        <v>325</v>
      </c>
      <c r="E160" s="265" t="s">
        <v>3444</v>
      </c>
      <c r="F160" s="266" t="s">
        <v>3445</v>
      </c>
      <c r="G160" s="267" t="s">
        <v>3422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1149</v>
      </c>
      <c r="AT160" s="223" t="s">
        <v>325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645</v>
      </c>
      <c r="BM160" s="223" t="s">
        <v>3446</v>
      </c>
    </row>
    <row r="161" s="1" customFormat="1" ht="16.5" customHeight="1">
      <c r="B161" s="38"/>
      <c r="C161" s="211" t="s">
        <v>560</v>
      </c>
      <c r="D161" s="211" t="s">
        <v>155</v>
      </c>
      <c r="E161" s="212" t="s">
        <v>3447</v>
      </c>
      <c r="F161" s="213" t="s">
        <v>3448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645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645</v>
      </c>
      <c r="BM161" s="223" t="s">
        <v>3449</v>
      </c>
    </row>
    <row r="162" s="1" customFormat="1" ht="16.5" customHeight="1">
      <c r="B162" s="38"/>
      <c r="C162" s="211" t="s">
        <v>567</v>
      </c>
      <c r="D162" s="211" t="s">
        <v>155</v>
      </c>
      <c r="E162" s="212" t="s">
        <v>3450</v>
      </c>
      <c r="F162" s="283" t="s">
        <v>3451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645</v>
      </c>
      <c r="BM162" s="223" t="s">
        <v>3452</v>
      </c>
    </row>
    <row r="163" s="1" customFormat="1" ht="16.5" customHeight="1">
      <c r="B163" s="38"/>
      <c r="C163" s="211" t="s">
        <v>572</v>
      </c>
      <c r="D163" s="211" t="s">
        <v>155</v>
      </c>
      <c r="E163" s="212" t="s">
        <v>3453</v>
      </c>
      <c r="F163" s="213" t="s">
        <v>3454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645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645</v>
      </c>
      <c r="BM163" s="223" t="s">
        <v>3455</v>
      </c>
    </row>
    <row r="164" s="1" customFormat="1" ht="16.5" customHeight="1">
      <c r="B164" s="38"/>
      <c r="C164" s="211" t="s">
        <v>583</v>
      </c>
      <c r="D164" s="211" t="s">
        <v>155</v>
      </c>
      <c r="E164" s="212" t="s">
        <v>3456</v>
      </c>
      <c r="F164" s="213" t="s">
        <v>3457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645</v>
      </c>
      <c r="BM164" s="223" t="s">
        <v>3458</v>
      </c>
    </row>
    <row r="165" s="11" customFormat="1" ht="22.8" customHeight="1">
      <c r="B165" s="195"/>
      <c r="C165" s="196"/>
      <c r="D165" s="197" t="s">
        <v>72</v>
      </c>
      <c r="E165" s="209" t="s">
        <v>2966</v>
      </c>
      <c r="F165" s="209" t="s">
        <v>2967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592</v>
      </c>
      <c r="D166" s="211" t="s">
        <v>155</v>
      </c>
      <c r="E166" s="212" t="s">
        <v>3459</v>
      </c>
      <c r="F166" s="213" t="s">
        <v>3460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645</v>
      </c>
      <c r="BM166" s="223" t="s">
        <v>3461</v>
      </c>
    </row>
    <row r="167" s="1" customFormat="1">
      <c r="B167" s="38"/>
      <c r="C167" s="39"/>
      <c r="D167" s="229" t="s">
        <v>180</v>
      </c>
      <c r="E167" s="39"/>
      <c r="F167" s="230" t="s">
        <v>3462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598</v>
      </c>
      <c r="D168" s="211" t="s">
        <v>155</v>
      </c>
      <c r="E168" s="212" t="s">
        <v>3463</v>
      </c>
      <c r="F168" s="213" t="s">
        <v>3464</v>
      </c>
      <c r="G168" s="214" t="s">
        <v>3007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645</v>
      </c>
      <c r="BM168" s="223" t="s">
        <v>3465</v>
      </c>
    </row>
    <row r="169" s="1" customFormat="1" ht="16.5" customHeight="1">
      <c r="B169" s="38"/>
      <c r="C169" s="211" t="s">
        <v>609</v>
      </c>
      <c r="D169" s="211" t="s">
        <v>155</v>
      </c>
      <c r="E169" s="212" t="s">
        <v>3466</v>
      </c>
      <c r="F169" s="213" t="s">
        <v>3467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645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645</v>
      </c>
      <c r="BM169" s="223" t="s">
        <v>3468</v>
      </c>
    </row>
    <row r="170" s="1" customFormat="1" ht="16.5" customHeight="1">
      <c r="B170" s="38"/>
      <c r="C170" s="211" t="s">
        <v>616</v>
      </c>
      <c r="D170" s="211" t="s">
        <v>155</v>
      </c>
      <c r="E170" s="212" t="s">
        <v>3469</v>
      </c>
      <c r="F170" s="213" t="s">
        <v>3470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645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645</v>
      </c>
      <c r="BM170" s="223" t="s">
        <v>3471</v>
      </c>
    </row>
    <row r="171" s="1" customFormat="1" ht="24" customHeight="1">
      <c r="B171" s="38"/>
      <c r="C171" s="211" t="s">
        <v>622</v>
      </c>
      <c r="D171" s="211" t="s">
        <v>155</v>
      </c>
      <c r="E171" s="212" t="s">
        <v>3472</v>
      </c>
      <c r="F171" s="283" t="s">
        <v>3473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3474</v>
      </c>
    </row>
    <row r="172" s="1" customFormat="1" ht="16.5" customHeight="1">
      <c r="B172" s="38"/>
      <c r="C172" s="211" t="s">
        <v>628</v>
      </c>
      <c r="D172" s="211" t="s">
        <v>155</v>
      </c>
      <c r="E172" s="212" t="s">
        <v>3475</v>
      </c>
      <c r="F172" s="213" t="s">
        <v>3476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645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645</v>
      </c>
      <c r="BM172" s="223" t="s">
        <v>3477</v>
      </c>
    </row>
    <row r="173" s="1" customFormat="1" ht="16.5" customHeight="1">
      <c r="B173" s="38"/>
      <c r="C173" s="211" t="s">
        <v>632</v>
      </c>
      <c r="D173" s="211" t="s">
        <v>155</v>
      </c>
      <c r="E173" s="212" t="s">
        <v>3478</v>
      </c>
      <c r="F173" s="213" t="s">
        <v>3479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3480</v>
      </c>
    </row>
    <row r="174" s="1" customFormat="1" ht="24" customHeight="1">
      <c r="B174" s="38"/>
      <c r="C174" s="264" t="s">
        <v>641</v>
      </c>
      <c r="D174" s="264" t="s">
        <v>325</v>
      </c>
      <c r="E174" s="265" t="s">
        <v>3481</v>
      </c>
      <c r="F174" s="266" t="s">
        <v>3482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1149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645</v>
      </c>
      <c r="BM174" s="223" t="s">
        <v>3483</v>
      </c>
    </row>
    <row r="175" s="1" customFormat="1" ht="24" customHeight="1">
      <c r="B175" s="38"/>
      <c r="C175" s="211" t="s">
        <v>645</v>
      </c>
      <c r="D175" s="211" t="s">
        <v>155</v>
      </c>
      <c r="E175" s="212" t="s">
        <v>3484</v>
      </c>
      <c r="F175" s="283" t="s">
        <v>3485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3486</v>
      </c>
    </row>
    <row r="176" s="1" customFormat="1" ht="16.5" customHeight="1">
      <c r="B176" s="38"/>
      <c r="C176" s="211" t="s">
        <v>651</v>
      </c>
      <c r="D176" s="211" t="s">
        <v>155</v>
      </c>
      <c r="E176" s="212" t="s">
        <v>3487</v>
      </c>
      <c r="F176" s="213" t="s">
        <v>3488</v>
      </c>
      <c r="G176" s="214" t="s">
        <v>1663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3489</v>
      </c>
    </row>
    <row r="177" s="1" customFormat="1" ht="24" customHeight="1">
      <c r="B177" s="38"/>
      <c r="C177" s="264" t="s">
        <v>655</v>
      </c>
      <c r="D177" s="264" t="s">
        <v>325</v>
      </c>
      <c r="E177" s="265" t="s">
        <v>3490</v>
      </c>
      <c r="F177" s="284" t="s">
        <v>3491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1149</v>
      </c>
      <c r="AT177" s="223" t="s">
        <v>325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3492</v>
      </c>
    </row>
    <row r="178" s="1" customFormat="1" ht="16.5" customHeight="1">
      <c r="B178" s="38"/>
      <c r="C178" s="264" t="s">
        <v>661</v>
      </c>
      <c r="D178" s="264" t="s">
        <v>325</v>
      </c>
      <c r="E178" s="265" t="s">
        <v>3493</v>
      </c>
      <c r="F178" s="284" t="s">
        <v>3494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1149</v>
      </c>
      <c r="AT178" s="223" t="s">
        <v>325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3495</v>
      </c>
    </row>
    <row r="179" s="1" customFormat="1" ht="16.5" customHeight="1">
      <c r="B179" s="38"/>
      <c r="C179" s="264" t="s">
        <v>1033</v>
      </c>
      <c r="D179" s="264" t="s">
        <v>325</v>
      </c>
      <c r="E179" s="265" t="s">
        <v>3496</v>
      </c>
      <c r="F179" s="266" t="s">
        <v>3497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1149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3498</v>
      </c>
    </row>
    <row r="180" s="1" customFormat="1" ht="16.5" customHeight="1">
      <c r="B180" s="38"/>
      <c r="C180" s="264" t="s">
        <v>1038</v>
      </c>
      <c r="D180" s="264" t="s">
        <v>325</v>
      </c>
      <c r="E180" s="265" t="s">
        <v>3499</v>
      </c>
      <c r="F180" s="266" t="s">
        <v>3500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1149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3501</v>
      </c>
    </row>
    <row r="181" s="1" customFormat="1" ht="16.5" customHeight="1">
      <c r="B181" s="38"/>
      <c r="C181" s="264" t="s">
        <v>1045</v>
      </c>
      <c r="D181" s="264" t="s">
        <v>325</v>
      </c>
      <c r="E181" s="265" t="s">
        <v>3502</v>
      </c>
      <c r="F181" s="266" t="s">
        <v>3503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1149</v>
      </c>
      <c r="AT181" s="223" t="s">
        <v>325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3504</v>
      </c>
    </row>
    <row r="182" s="11" customFormat="1" ht="20.88" customHeight="1">
      <c r="B182" s="195"/>
      <c r="C182" s="196"/>
      <c r="D182" s="197" t="s">
        <v>72</v>
      </c>
      <c r="E182" s="209" t="s">
        <v>3505</v>
      </c>
      <c r="F182" s="209" t="s">
        <v>3506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1056</v>
      </c>
      <c r="D183" s="211" t="s">
        <v>155</v>
      </c>
      <c r="E183" s="212" t="s">
        <v>3507</v>
      </c>
      <c r="F183" s="213" t="s">
        <v>3508</v>
      </c>
      <c r="G183" s="214" t="s">
        <v>3422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3509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3510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3511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3512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3513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1062</v>
      </c>
      <c r="D189" s="211" t="s">
        <v>155</v>
      </c>
      <c r="E189" s="212" t="s">
        <v>3514</v>
      </c>
      <c r="F189" s="213" t="s">
        <v>3515</v>
      </c>
      <c r="G189" s="214" t="s">
        <v>3422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3516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3517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3518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3519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3520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3521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1071</v>
      </c>
      <c r="D196" s="211" t="s">
        <v>155</v>
      </c>
      <c r="E196" s="212" t="s">
        <v>3522</v>
      </c>
      <c r="F196" s="213" t="s">
        <v>3523</v>
      </c>
      <c r="G196" s="214" t="s">
        <v>3422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3524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3525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3526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3527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3528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MmwjSMrvx8X1irUH2kNvxLRKrHs5sJVvew6q7lH9C+b6e4+Il3uCZX68QXM+w/2ciy7WaiGH5RgcLU9lFdfp2w==" hashValue="FlIxrHUv8+kMwSkIeL8TPRelc0MrirbnkkBkzB3ui9VX29sOADy1OLKTvQG7DydtJ4C0ihx72jX2qHLtJzNZrQ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3529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3530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1372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3035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1684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2817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3531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 xml:space="preserve"> Dopravní podnik Ostrava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325</v>
      </c>
      <c r="E87" s="265" t="s">
        <v>3273</v>
      </c>
      <c r="F87" s="266" t="s">
        <v>3274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325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3532</v>
      </c>
    </row>
    <row r="88" s="1" customFormat="1" ht="16.5" customHeight="1">
      <c r="B88" s="38"/>
      <c r="C88" s="264" t="s">
        <v>83</v>
      </c>
      <c r="D88" s="264" t="s">
        <v>325</v>
      </c>
      <c r="E88" s="265" t="s">
        <v>3533</v>
      </c>
      <c r="F88" s="266" t="s">
        <v>3534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325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3535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3536</v>
      </c>
      <c r="F91" s="213" t="s">
        <v>3537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3039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3538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3539</v>
      </c>
      <c r="F92" s="213" t="s">
        <v>3540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3039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3541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3542</v>
      </c>
      <c r="F93" s="213" t="s">
        <v>3543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3039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3544</v>
      </c>
    </row>
    <row r="94" s="1" customFormat="1" ht="16.5" customHeight="1">
      <c r="B94" s="38"/>
      <c r="C94" s="264" t="s">
        <v>220</v>
      </c>
      <c r="D94" s="264" t="s">
        <v>325</v>
      </c>
      <c r="E94" s="265" t="s">
        <v>3545</v>
      </c>
      <c r="F94" s="266" t="s">
        <v>3546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3039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3547</v>
      </c>
    </row>
    <row r="95" s="13" customFormat="1">
      <c r="B95" s="242"/>
      <c r="C95" s="243"/>
      <c r="D95" s="229" t="s">
        <v>182</v>
      </c>
      <c r="E95" s="243"/>
      <c r="F95" s="245" t="s">
        <v>3548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1522</v>
      </c>
      <c r="F96" s="198" t="s">
        <v>1523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3085</v>
      </c>
      <c r="F97" s="209" t="s">
        <v>3086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3549</v>
      </c>
      <c r="F98" s="213" t="s">
        <v>3550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3039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3551</v>
      </c>
    </row>
    <row r="99" s="11" customFormat="1" ht="22.8" customHeight="1">
      <c r="B99" s="195"/>
      <c r="C99" s="196"/>
      <c r="D99" s="197" t="s">
        <v>72</v>
      </c>
      <c r="E99" s="209" t="s">
        <v>2553</v>
      </c>
      <c r="F99" s="209" t="s">
        <v>2554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3552</v>
      </c>
      <c r="F100" s="213" t="s">
        <v>3553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3039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3554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3555</v>
      </c>
      <c r="F101" s="213" t="s">
        <v>3556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3557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3558</v>
      </c>
      <c r="F102" s="213" t="s">
        <v>3559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3039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3560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3561</v>
      </c>
      <c r="F103" s="213" t="s">
        <v>3562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3039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3563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3564</v>
      </c>
      <c r="F104" s="213" t="s">
        <v>3565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3039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3566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3567</v>
      </c>
      <c r="F105" s="213" t="s">
        <v>3568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3039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3569</v>
      </c>
    </row>
    <row r="106" s="11" customFormat="1" ht="25.92" customHeight="1">
      <c r="B106" s="195"/>
      <c r="C106" s="196"/>
      <c r="D106" s="197" t="s">
        <v>72</v>
      </c>
      <c r="E106" s="198" t="s">
        <v>325</v>
      </c>
      <c r="F106" s="198" t="s">
        <v>2838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3570</v>
      </c>
      <c r="F107" s="209" t="s">
        <v>3571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3572</v>
      </c>
      <c r="F108" s="213" t="s">
        <v>3573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3039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645</v>
      </c>
      <c r="BM108" s="223" t="s">
        <v>3574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3575</v>
      </c>
      <c r="F109" s="213" t="s">
        <v>3576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3039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3577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3578</v>
      </c>
      <c r="F110" s="213" t="s">
        <v>3579</v>
      </c>
      <c r="G110" s="214" t="s">
        <v>3007</v>
      </c>
      <c r="H110" s="215">
        <v>1</v>
      </c>
      <c r="I110" s="216"/>
      <c r="J110" s="217">
        <f>ROUND(I110*H110,2)</f>
        <v>0</v>
      </c>
      <c r="K110" s="213" t="s">
        <v>3039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645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645</v>
      </c>
      <c r="BM110" s="223" t="s">
        <v>3580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3581</v>
      </c>
      <c r="F111" s="266" t="s">
        <v>3582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3039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2195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2195</v>
      </c>
      <c r="BM111" s="223" t="s">
        <v>3583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3584</v>
      </c>
      <c r="F112" s="266" t="s">
        <v>3585</v>
      </c>
      <c r="G112" s="267" t="s">
        <v>3586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2195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2195</v>
      </c>
      <c r="BM112" s="223" t="s">
        <v>3587</v>
      </c>
    </row>
    <row r="113" s="1" customFormat="1">
      <c r="B113" s="38"/>
      <c r="C113" s="39"/>
      <c r="D113" s="229" t="s">
        <v>1402</v>
      </c>
      <c r="E113" s="39"/>
      <c r="F113" s="230" t="s">
        <v>3588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325</v>
      </c>
      <c r="E114" s="265" t="s">
        <v>3589</v>
      </c>
      <c r="F114" s="266" t="s">
        <v>3590</v>
      </c>
      <c r="G114" s="267" t="s">
        <v>3586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2195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2195</v>
      </c>
      <c r="BM114" s="223" t="s">
        <v>3591</v>
      </c>
    </row>
    <row r="115" s="1" customFormat="1" ht="24" customHeight="1">
      <c r="B115" s="38"/>
      <c r="C115" s="211" t="s">
        <v>324</v>
      </c>
      <c r="D115" s="211" t="s">
        <v>155</v>
      </c>
      <c r="E115" s="212" t="s">
        <v>3592</v>
      </c>
      <c r="F115" s="213" t="s">
        <v>3593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3039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3594</v>
      </c>
    </row>
    <row r="116" s="1" customFormat="1" ht="16.5" customHeight="1">
      <c r="B116" s="38"/>
      <c r="C116" s="264" t="s">
        <v>7</v>
      </c>
      <c r="D116" s="264" t="s">
        <v>325</v>
      </c>
      <c r="E116" s="265" t="s">
        <v>3595</v>
      </c>
      <c r="F116" s="266" t="s">
        <v>3596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1149</v>
      </c>
      <c r="AT116" s="223" t="s">
        <v>325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645</v>
      </c>
      <c r="BM116" s="223" t="s">
        <v>3597</v>
      </c>
    </row>
    <row r="117" s="1" customFormat="1" ht="16.5" customHeight="1">
      <c r="B117" s="38"/>
      <c r="C117" s="264" t="s">
        <v>343</v>
      </c>
      <c r="D117" s="264" t="s">
        <v>325</v>
      </c>
      <c r="E117" s="265" t="s">
        <v>3598</v>
      </c>
      <c r="F117" s="266" t="s">
        <v>3599</v>
      </c>
      <c r="G117" s="267" t="s">
        <v>325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1149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3600</v>
      </c>
    </row>
    <row r="118" s="1" customFormat="1">
      <c r="B118" s="38"/>
      <c r="C118" s="39"/>
      <c r="D118" s="229" t="s">
        <v>1402</v>
      </c>
      <c r="E118" s="39"/>
      <c r="F118" s="230" t="s">
        <v>3601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1402</v>
      </c>
      <c r="AU118" s="17" t="s">
        <v>83</v>
      </c>
    </row>
    <row r="119" s="1" customFormat="1" ht="16.5" customHeight="1">
      <c r="B119" s="38"/>
      <c r="C119" s="211" t="s">
        <v>347</v>
      </c>
      <c r="D119" s="211" t="s">
        <v>155</v>
      </c>
      <c r="E119" s="212" t="s">
        <v>3602</v>
      </c>
      <c r="F119" s="213" t="s">
        <v>3603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3039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3604</v>
      </c>
    </row>
    <row r="120" s="1" customFormat="1" ht="24" customHeight="1">
      <c r="B120" s="38"/>
      <c r="C120" s="211" t="s">
        <v>354</v>
      </c>
      <c r="D120" s="211" t="s">
        <v>155</v>
      </c>
      <c r="E120" s="212" t="s">
        <v>3605</v>
      </c>
      <c r="F120" s="213" t="s">
        <v>3606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3039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645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3607</v>
      </c>
    </row>
    <row r="121" s="1" customFormat="1" ht="24" customHeight="1">
      <c r="B121" s="38"/>
      <c r="C121" s="264" t="s">
        <v>358</v>
      </c>
      <c r="D121" s="264" t="s">
        <v>325</v>
      </c>
      <c r="E121" s="265" t="s">
        <v>3608</v>
      </c>
      <c r="F121" s="266" t="s">
        <v>3609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2195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2195</v>
      </c>
      <c r="BM121" s="223" t="s">
        <v>3610</v>
      </c>
    </row>
    <row r="122" s="1" customFormat="1">
      <c r="B122" s="38"/>
      <c r="C122" s="39"/>
      <c r="D122" s="229" t="s">
        <v>1402</v>
      </c>
      <c r="E122" s="39"/>
      <c r="F122" s="230" t="s">
        <v>3611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1402</v>
      </c>
      <c r="AU122" s="17" t="s">
        <v>83</v>
      </c>
    </row>
    <row r="123" s="1" customFormat="1" ht="24" customHeight="1">
      <c r="B123" s="38"/>
      <c r="C123" s="264" t="s">
        <v>364</v>
      </c>
      <c r="D123" s="264" t="s">
        <v>325</v>
      </c>
      <c r="E123" s="265" t="s">
        <v>3123</v>
      </c>
      <c r="F123" s="266" t="s">
        <v>3124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3039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2195</v>
      </c>
      <c r="AT123" s="223" t="s">
        <v>325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2195</v>
      </c>
      <c r="BM123" s="223" t="s">
        <v>3612</v>
      </c>
    </row>
    <row r="124" s="1" customFormat="1" ht="24" customHeight="1">
      <c r="B124" s="38"/>
      <c r="C124" s="211" t="s">
        <v>368</v>
      </c>
      <c r="D124" s="211" t="s">
        <v>155</v>
      </c>
      <c r="E124" s="212" t="s">
        <v>3613</v>
      </c>
      <c r="F124" s="213" t="s">
        <v>3614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3039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3615</v>
      </c>
    </row>
    <row r="125" s="1" customFormat="1" ht="24" customHeight="1">
      <c r="B125" s="38"/>
      <c r="C125" s="211" t="s">
        <v>383</v>
      </c>
      <c r="D125" s="211" t="s">
        <v>155</v>
      </c>
      <c r="E125" s="212" t="s">
        <v>3616</v>
      </c>
      <c r="F125" s="213" t="s">
        <v>3617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3039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3618</v>
      </c>
    </row>
    <row r="126" s="1" customFormat="1" ht="16.5" customHeight="1">
      <c r="B126" s="38"/>
      <c r="C126" s="211" t="s">
        <v>393</v>
      </c>
      <c r="D126" s="211" t="s">
        <v>155</v>
      </c>
      <c r="E126" s="212" t="s">
        <v>3619</v>
      </c>
      <c r="F126" s="213" t="s">
        <v>3620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3039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3621</v>
      </c>
    </row>
    <row r="127" s="1" customFormat="1" ht="16.5" customHeight="1">
      <c r="B127" s="38"/>
      <c r="C127" s="264" t="s">
        <v>397</v>
      </c>
      <c r="D127" s="264" t="s">
        <v>325</v>
      </c>
      <c r="E127" s="265" t="s">
        <v>3622</v>
      </c>
      <c r="F127" s="266" t="s">
        <v>3623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3624</v>
      </c>
    </row>
    <row r="128" s="1" customFormat="1" ht="16.5" customHeight="1">
      <c r="B128" s="38"/>
      <c r="C128" s="264" t="s">
        <v>401</v>
      </c>
      <c r="D128" s="264" t="s">
        <v>325</v>
      </c>
      <c r="E128" s="265" t="s">
        <v>3625</v>
      </c>
      <c r="F128" s="266" t="s">
        <v>3626</v>
      </c>
      <c r="G128" s="267" t="s">
        <v>325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1149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645</v>
      </c>
      <c r="BM128" s="223" t="s">
        <v>3627</v>
      </c>
    </row>
    <row r="129" s="1" customFormat="1">
      <c r="B129" s="38"/>
      <c r="C129" s="39"/>
      <c r="D129" s="229" t="s">
        <v>1402</v>
      </c>
      <c r="E129" s="39"/>
      <c r="F129" s="230" t="s">
        <v>3628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1402</v>
      </c>
      <c r="AU129" s="17" t="s">
        <v>83</v>
      </c>
    </row>
    <row r="130" s="1" customFormat="1" ht="16.5" customHeight="1">
      <c r="B130" s="38"/>
      <c r="C130" s="264" t="s">
        <v>407</v>
      </c>
      <c r="D130" s="264" t="s">
        <v>325</v>
      </c>
      <c r="E130" s="265" t="s">
        <v>3629</v>
      </c>
      <c r="F130" s="266" t="s">
        <v>3630</v>
      </c>
      <c r="G130" s="267" t="s">
        <v>325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3631</v>
      </c>
    </row>
    <row r="131" s="1" customFormat="1" ht="16.5" customHeight="1">
      <c r="B131" s="38"/>
      <c r="C131" s="264" t="s">
        <v>412</v>
      </c>
      <c r="D131" s="264" t="s">
        <v>325</v>
      </c>
      <c r="E131" s="265" t="s">
        <v>3632</v>
      </c>
      <c r="F131" s="266" t="s">
        <v>3633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1149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3634</v>
      </c>
    </row>
    <row r="132" s="1" customFormat="1" ht="24" customHeight="1">
      <c r="B132" s="38"/>
      <c r="C132" s="211" t="s">
        <v>417</v>
      </c>
      <c r="D132" s="211" t="s">
        <v>155</v>
      </c>
      <c r="E132" s="212" t="s">
        <v>3635</v>
      </c>
      <c r="F132" s="213" t="s">
        <v>3636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3039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645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3637</v>
      </c>
    </row>
    <row r="133" s="1" customFormat="1" ht="156" customHeight="1">
      <c r="B133" s="38"/>
      <c r="C133" s="264" t="s">
        <v>426</v>
      </c>
      <c r="D133" s="264" t="s">
        <v>325</v>
      </c>
      <c r="E133" s="265" t="s">
        <v>3638</v>
      </c>
      <c r="F133" s="266" t="s">
        <v>3639</v>
      </c>
      <c r="G133" s="267" t="s">
        <v>1542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1149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3640</v>
      </c>
    </row>
    <row r="134" s="1" customFormat="1" ht="16.5" customHeight="1">
      <c r="B134" s="38"/>
      <c r="C134" s="264" t="s">
        <v>434</v>
      </c>
      <c r="D134" s="264" t="s">
        <v>325</v>
      </c>
      <c r="E134" s="265" t="s">
        <v>3641</v>
      </c>
      <c r="F134" s="266" t="s">
        <v>3642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1149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645</v>
      </c>
      <c r="BM134" s="223" t="s">
        <v>3643</v>
      </c>
    </row>
    <row r="135" s="1" customFormat="1" ht="16.5" customHeight="1">
      <c r="B135" s="38"/>
      <c r="C135" s="264" t="s">
        <v>441</v>
      </c>
      <c r="D135" s="264" t="s">
        <v>325</v>
      </c>
      <c r="E135" s="265" t="s">
        <v>3644</v>
      </c>
      <c r="F135" s="266" t="s">
        <v>3645</v>
      </c>
      <c r="G135" s="267" t="s">
        <v>1542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1149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3646</v>
      </c>
    </row>
    <row r="136" s="1" customFormat="1" ht="48" customHeight="1">
      <c r="B136" s="38"/>
      <c r="C136" s="211" t="s">
        <v>451</v>
      </c>
      <c r="D136" s="211" t="s">
        <v>155</v>
      </c>
      <c r="E136" s="212" t="s">
        <v>3647</v>
      </c>
      <c r="F136" s="213" t="s">
        <v>3648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3039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3649</v>
      </c>
    </row>
    <row r="137" s="1" customFormat="1" ht="16.5" customHeight="1">
      <c r="B137" s="38"/>
      <c r="C137" s="211" t="s">
        <v>463</v>
      </c>
      <c r="D137" s="211" t="s">
        <v>155</v>
      </c>
      <c r="E137" s="212" t="s">
        <v>3650</v>
      </c>
      <c r="F137" s="213" t="s">
        <v>3651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3652</v>
      </c>
    </row>
    <row r="138" s="1" customFormat="1" ht="16.5" customHeight="1">
      <c r="B138" s="38"/>
      <c r="C138" s="211" t="s">
        <v>473</v>
      </c>
      <c r="D138" s="211" t="s">
        <v>155</v>
      </c>
      <c r="E138" s="212" t="s">
        <v>3653</v>
      </c>
      <c r="F138" s="213" t="s">
        <v>3651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3654</v>
      </c>
    </row>
    <row r="139" s="1" customFormat="1" ht="24" customHeight="1">
      <c r="B139" s="38"/>
      <c r="C139" s="211" t="s">
        <v>481</v>
      </c>
      <c r="D139" s="211" t="s">
        <v>155</v>
      </c>
      <c r="E139" s="212" t="s">
        <v>3655</v>
      </c>
      <c r="F139" s="213" t="s">
        <v>3656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645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3657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hhA+jT5qmhnj39PkRrcGmSZrS1goF5j4qEqeDCebqNVl9v6zZFUEBxgpj0Frb5WpxUSkqsNUsXT+5Rq/Bi0UWA==" hashValue="6K73FlzBxWvb0P4hllwZikhyZ+TfxkXkxU3iUK6Ess70D9SfZ5HdSTfUPYa7eMXxGrDO2JAuTZlFru3h31hNtw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3658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3659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1684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2817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3531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2819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2553</v>
      </c>
      <c r="F88" s="209" t="s">
        <v>2554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325</v>
      </c>
      <c r="E89" s="265" t="s">
        <v>3533</v>
      </c>
      <c r="F89" s="266" t="s">
        <v>3534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3660</v>
      </c>
    </row>
    <row r="90" s="1" customFormat="1" ht="16.5" customHeight="1">
      <c r="B90" s="38"/>
      <c r="C90" s="211" t="s">
        <v>83</v>
      </c>
      <c r="D90" s="211" t="s">
        <v>155</v>
      </c>
      <c r="E90" s="212" t="s">
        <v>3661</v>
      </c>
      <c r="F90" s="213" t="s">
        <v>3662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3663</v>
      </c>
    </row>
    <row r="91" s="1" customFormat="1" ht="16.5" customHeight="1">
      <c r="B91" s="38"/>
      <c r="C91" s="264" t="s">
        <v>196</v>
      </c>
      <c r="D91" s="264" t="s">
        <v>325</v>
      </c>
      <c r="E91" s="265" t="s">
        <v>3664</v>
      </c>
      <c r="F91" s="266" t="s">
        <v>3665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407</v>
      </c>
      <c r="AT91" s="223" t="s">
        <v>325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3666</v>
      </c>
    </row>
    <row r="92" s="11" customFormat="1" ht="25.92" customHeight="1">
      <c r="B92" s="195"/>
      <c r="C92" s="196"/>
      <c r="D92" s="197" t="s">
        <v>72</v>
      </c>
      <c r="E92" s="198" t="s">
        <v>325</v>
      </c>
      <c r="F92" s="198" t="s">
        <v>2838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325</v>
      </c>
      <c r="E93" s="265" t="s">
        <v>3667</v>
      </c>
      <c r="F93" s="266" t="s">
        <v>3642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1149</v>
      </c>
      <c r="AT93" s="223" t="s">
        <v>325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645</v>
      </c>
      <c r="BM93" s="223" t="s">
        <v>3668</v>
      </c>
    </row>
    <row r="94" s="11" customFormat="1" ht="22.8" customHeight="1">
      <c r="B94" s="195"/>
      <c r="C94" s="196"/>
      <c r="D94" s="197" t="s">
        <v>72</v>
      </c>
      <c r="E94" s="209" t="s">
        <v>3570</v>
      </c>
      <c r="F94" s="209" t="s">
        <v>3571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3572</v>
      </c>
      <c r="F95" s="213" t="s">
        <v>3573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3039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645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645</v>
      </c>
      <c r="BM95" s="223" t="s">
        <v>3669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3575</v>
      </c>
      <c r="F96" s="213" t="s">
        <v>3576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3039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645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645</v>
      </c>
      <c r="BM96" s="223" t="s">
        <v>3670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3578</v>
      </c>
      <c r="F97" s="213" t="s">
        <v>3579</v>
      </c>
      <c r="G97" s="214" t="s">
        <v>3007</v>
      </c>
      <c r="H97" s="215">
        <v>1</v>
      </c>
      <c r="I97" s="216"/>
      <c r="J97" s="217">
        <f>ROUND(I97*H97,2)</f>
        <v>0</v>
      </c>
      <c r="K97" s="213" t="s">
        <v>3039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645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645</v>
      </c>
      <c r="BM97" s="223" t="s">
        <v>3671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3592</v>
      </c>
      <c r="F98" s="213" t="s">
        <v>3593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3039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3672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3602</v>
      </c>
      <c r="F99" s="213" t="s">
        <v>3603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3039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645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645</v>
      </c>
      <c r="BM99" s="223" t="s">
        <v>3673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3613</v>
      </c>
      <c r="F100" s="213" t="s">
        <v>3614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3039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3674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3675</v>
      </c>
      <c r="F101" s="213" t="s">
        <v>3676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645</v>
      </c>
      <c r="BM101" s="223" t="s">
        <v>3677</v>
      </c>
    </row>
    <row r="102" s="1" customFormat="1" ht="16.5" customHeight="1">
      <c r="B102" s="38"/>
      <c r="C102" s="264" t="s">
        <v>264</v>
      </c>
      <c r="D102" s="264" t="s">
        <v>325</v>
      </c>
      <c r="E102" s="265" t="s">
        <v>3641</v>
      </c>
      <c r="F102" s="266" t="s">
        <v>3678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1149</v>
      </c>
      <c r="AT102" s="223" t="s">
        <v>325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3679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3616</v>
      </c>
      <c r="F103" s="213" t="s">
        <v>3617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3039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645</v>
      </c>
      <c r="BM103" s="223" t="s">
        <v>3680</v>
      </c>
    </row>
    <row r="104" s="1" customFormat="1" ht="16.5" customHeight="1">
      <c r="B104" s="38"/>
      <c r="C104" s="264" t="s">
        <v>274</v>
      </c>
      <c r="D104" s="264" t="s">
        <v>325</v>
      </c>
      <c r="E104" s="265" t="s">
        <v>3625</v>
      </c>
      <c r="F104" s="266" t="s">
        <v>3626</v>
      </c>
      <c r="G104" s="267" t="s">
        <v>325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1149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3681</v>
      </c>
    </row>
    <row r="105" s="1" customFormat="1">
      <c r="B105" s="38"/>
      <c r="C105" s="39"/>
      <c r="D105" s="229" t="s">
        <v>1402</v>
      </c>
      <c r="E105" s="39"/>
      <c r="F105" s="230" t="s">
        <v>3628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3635</v>
      </c>
      <c r="F106" s="213" t="s">
        <v>3636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3039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645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645</v>
      </c>
      <c r="BM106" s="223" t="s">
        <v>3682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3683</v>
      </c>
      <c r="F107" s="213" t="s">
        <v>3684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3039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3685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3558</v>
      </c>
      <c r="F108" s="213" t="s">
        <v>3559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3039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3686</v>
      </c>
    </row>
    <row r="109" s="1" customFormat="1" ht="16.5" customHeight="1">
      <c r="B109" s="38"/>
      <c r="C109" s="264" t="s">
        <v>294</v>
      </c>
      <c r="D109" s="264" t="s">
        <v>325</v>
      </c>
      <c r="E109" s="265" t="s">
        <v>3687</v>
      </c>
      <c r="F109" s="266" t="s">
        <v>3688</v>
      </c>
      <c r="G109" s="267" t="s">
        <v>1542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407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3689</v>
      </c>
    </row>
    <row r="110" s="1" customFormat="1" ht="16.5" customHeight="1">
      <c r="B110" s="38"/>
      <c r="C110" s="264" t="s">
        <v>307</v>
      </c>
      <c r="D110" s="264" t="s">
        <v>325</v>
      </c>
      <c r="E110" s="265" t="s">
        <v>3622</v>
      </c>
      <c r="F110" s="266" t="s">
        <v>3623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407</v>
      </c>
      <c r="AT110" s="223" t="s">
        <v>325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3690</v>
      </c>
    </row>
    <row r="111" s="1" customFormat="1" ht="16.5" customHeight="1">
      <c r="B111" s="38"/>
      <c r="C111" s="264" t="s">
        <v>324</v>
      </c>
      <c r="D111" s="264" t="s">
        <v>325</v>
      </c>
      <c r="E111" s="265" t="s">
        <v>3691</v>
      </c>
      <c r="F111" s="266" t="s">
        <v>3692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407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3693</v>
      </c>
    </row>
    <row r="112" s="1" customFormat="1" ht="16.5" customHeight="1">
      <c r="B112" s="38"/>
      <c r="C112" s="264" t="s">
        <v>7</v>
      </c>
      <c r="D112" s="264" t="s">
        <v>325</v>
      </c>
      <c r="E112" s="265" t="s">
        <v>3598</v>
      </c>
      <c r="F112" s="266" t="s">
        <v>3599</v>
      </c>
      <c r="G112" s="267" t="s">
        <v>325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1149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645</v>
      </c>
      <c r="BM112" s="223" t="s">
        <v>3694</v>
      </c>
    </row>
    <row r="113" s="1" customFormat="1">
      <c r="B113" s="38"/>
      <c r="C113" s="39"/>
      <c r="D113" s="229" t="s">
        <v>1402</v>
      </c>
      <c r="E113" s="39"/>
      <c r="F113" s="230" t="s">
        <v>3601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343</v>
      </c>
      <c r="D114" s="264" t="s">
        <v>325</v>
      </c>
      <c r="E114" s="265" t="s">
        <v>3644</v>
      </c>
      <c r="F114" s="266" t="s">
        <v>3695</v>
      </c>
      <c r="G114" s="267" t="s">
        <v>1542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1149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645</v>
      </c>
      <c r="BM114" s="223" t="s">
        <v>3696</v>
      </c>
    </row>
    <row r="115" s="1" customFormat="1" ht="16.5" customHeight="1">
      <c r="B115" s="38"/>
      <c r="C115" s="264" t="s">
        <v>347</v>
      </c>
      <c r="D115" s="264" t="s">
        <v>325</v>
      </c>
      <c r="E115" s="265" t="s">
        <v>3697</v>
      </c>
      <c r="F115" s="266" t="s">
        <v>3698</v>
      </c>
      <c r="G115" s="267" t="s">
        <v>1542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1149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3699</v>
      </c>
    </row>
    <row r="116" s="1" customFormat="1" ht="16.5" customHeight="1">
      <c r="B116" s="38"/>
      <c r="C116" s="211" t="s">
        <v>354</v>
      </c>
      <c r="D116" s="211" t="s">
        <v>155</v>
      </c>
      <c r="E116" s="212" t="s">
        <v>3700</v>
      </c>
      <c r="F116" s="213" t="s">
        <v>3701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3702</v>
      </c>
    </row>
    <row r="117" s="11" customFormat="1" ht="22.8" customHeight="1">
      <c r="B117" s="195"/>
      <c r="C117" s="196"/>
      <c r="D117" s="197" t="s">
        <v>72</v>
      </c>
      <c r="E117" s="209" t="s">
        <v>2966</v>
      </c>
      <c r="F117" s="209" t="s">
        <v>2967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358</v>
      </c>
      <c r="D118" s="211" t="s">
        <v>155</v>
      </c>
      <c r="E118" s="212" t="s">
        <v>3703</v>
      </c>
      <c r="F118" s="213" t="s">
        <v>3704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645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3705</v>
      </c>
    </row>
    <row r="119" s="1" customFormat="1" ht="16.5" customHeight="1">
      <c r="B119" s="38"/>
      <c r="C119" s="264" t="s">
        <v>364</v>
      </c>
      <c r="D119" s="264" t="s">
        <v>325</v>
      </c>
      <c r="E119" s="265" t="s">
        <v>3706</v>
      </c>
      <c r="F119" s="266" t="s">
        <v>3707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1149</v>
      </c>
      <c r="AT119" s="223" t="s">
        <v>325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3708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Q8yYtvSy5NtXsm2z+vkd5Jzrenemrx8wNvh7FoY45glg7pdZhPlFv4+5Drau7Z24eORYjCgYcqc4WM4wgNXqnQ==" hashValue="YnK/yTvcmyICXa7lplCHCyYWzVvf+xKFh82fRLsQSaK8H+HtrjJJXJ8L9TwBWzM9kbnwuVxaKGd4ZBanbzwK0A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3709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3710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3711</v>
      </c>
      <c r="F13" s="286" t="s">
        <v>3712</v>
      </c>
      <c r="I13" s="287" t="s">
        <v>3713</v>
      </c>
      <c r="J13" s="286" t="s">
        <v>3714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3715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3716</v>
      </c>
      <c r="I21" s="138" t="s">
        <v>29</v>
      </c>
      <c r="J21" s="137" t="s">
        <v>3717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3718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3034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2817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2818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3719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2819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3720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3721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3722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544</v>
      </c>
      <c r="F91" s="198" t="s">
        <v>545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3723</v>
      </c>
      <c r="F93" s="213" t="s">
        <v>3724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3039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3725</v>
      </c>
    </row>
    <row r="94" s="1" customFormat="1">
      <c r="B94" s="38"/>
      <c r="C94" s="39"/>
      <c r="D94" s="229" t="s">
        <v>180</v>
      </c>
      <c r="E94" s="39"/>
      <c r="F94" s="230" t="s">
        <v>3726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3727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3728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3729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3730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3731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3732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3733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3734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3039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3735</v>
      </c>
    </row>
    <row r="105" s="1" customFormat="1">
      <c r="B105" s="38"/>
      <c r="C105" s="39"/>
      <c r="D105" s="229" t="s">
        <v>180</v>
      </c>
      <c r="E105" s="39"/>
      <c r="F105" s="230" t="s">
        <v>3736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3727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3728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3737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3738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3739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3740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3741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3742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497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607</v>
      </c>
      <c r="F116" s="209" t="s">
        <v>608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839</v>
      </c>
      <c r="F117" s="213" t="s">
        <v>840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3039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3743</v>
      </c>
    </row>
    <row r="118" s="1" customFormat="1">
      <c r="B118" s="38"/>
      <c r="C118" s="39"/>
      <c r="D118" s="229" t="s">
        <v>180</v>
      </c>
      <c r="E118" s="39"/>
      <c r="F118" s="230" t="s">
        <v>842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3727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3728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3744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3745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853</v>
      </c>
      <c r="F123" s="213" t="s">
        <v>854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3039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3746</v>
      </c>
    </row>
    <row r="124" s="1" customFormat="1">
      <c r="B124" s="38"/>
      <c r="C124" s="39"/>
      <c r="D124" s="229" t="s">
        <v>180</v>
      </c>
      <c r="E124" s="39"/>
      <c r="F124" s="230" t="s">
        <v>842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3727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3728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3747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3748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3749</v>
      </c>
      <c r="F129" s="213" t="s">
        <v>3750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3039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3751</v>
      </c>
    </row>
    <row r="130" s="1" customFormat="1">
      <c r="B130" s="38"/>
      <c r="C130" s="39"/>
      <c r="D130" s="229" t="s">
        <v>180</v>
      </c>
      <c r="E130" s="39"/>
      <c r="F130" s="230" t="s">
        <v>3752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3727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3728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3744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3745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857</v>
      </c>
      <c r="F135" s="213" t="s">
        <v>3753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3039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3754</v>
      </c>
    </row>
    <row r="136" s="1" customFormat="1">
      <c r="B136" s="38"/>
      <c r="C136" s="39"/>
      <c r="D136" s="229" t="s">
        <v>180</v>
      </c>
      <c r="E136" s="39"/>
      <c r="F136" s="230" t="s">
        <v>834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3727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3728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3755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3745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325</v>
      </c>
      <c r="F141" s="198" t="s">
        <v>2838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2839</v>
      </c>
      <c r="F142" s="209" t="s">
        <v>2840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3756</v>
      </c>
      <c r="F143" s="213" t="s">
        <v>3757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3039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3758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3759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325</v>
      </c>
      <c r="E146" s="265" t="s">
        <v>3760</v>
      </c>
      <c r="F146" s="266" t="s">
        <v>3761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3039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3762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3759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3763</v>
      </c>
      <c r="F149" s="213" t="s">
        <v>3764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3039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3765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3728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3759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3766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3767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325</v>
      </c>
      <c r="E154" s="265" t="s">
        <v>3768</v>
      </c>
      <c r="F154" s="266" t="s">
        <v>3769</v>
      </c>
      <c r="G154" s="267" t="s">
        <v>1074</v>
      </c>
      <c r="H154" s="268">
        <v>14</v>
      </c>
      <c r="I154" s="269"/>
      <c r="J154" s="270">
        <f>ROUND(I154*H154,2)</f>
        <v>0</v>
      </c>
      <c r="K154" s="266" t="s">
        <v>3039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3770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3728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3759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3766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3771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3772</v>
      </c>
      <c r="F159" s="213" t="s">
        <v>3773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3039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3774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3759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3775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3776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325</v>
      </c>
      <c r="E163" s="265" t="s">
        <v>3777</v>
      </c>
      <c r="F163" s="266" t="s">
        <v>3778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3039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3779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3759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3775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3776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3780</v>
      </c>
      <c r="F167" s="213" t="s">
        <v>3773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3039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3781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3728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3782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3783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325</v>
      </c>
      <c r="E171" s="265" t="s">
        <v>3784</v>
      </c>
      <c r="F171" s="266" t="s">
        <v>3785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3786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3787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3728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3788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3789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3790</v>
      </c>
      <c r="F175" s="213" t="s">
        <v>3791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3039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3792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3759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3793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3794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325</v>
      </c>
      <c r="E179" s="265" t="s">
        <v>3795</v>
      </c>
      <c r="F179" s="266" t="s">
        <v>3796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3039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3797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3759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3793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3794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3798</v>
      </c>
      <c r="F183" s="213" t="s">
        <v>3799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3039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3800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3728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3759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3801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3802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325</v>
      </c>
      <c r="E188" s="265" t="s">
        <v>3803</v>
      </c>
      <c r="F188" s="266" t="s">
        <v>3804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3039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3805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3728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3759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3806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3807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3808</v>
      </c>
      <c r="F193" s="213" t="s">
        <v>3809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3039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3810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3811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3812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1604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3813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3814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3815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3816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3817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1604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3818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3814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324</v>
      </c>
      <c r="D206" s="264" t="s">
        <v>325</v>
      </c>
      <c r="E206" s="265" t="s">
        <v>3819</v>
      </c>
      <c r="F206" s="266" t="s">
        <v>3820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3786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3821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3811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3822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3812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3823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3813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3824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3815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3825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3817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3823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3818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3824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3826</v>
      </c>
      <c r="F220" s="213" t="s">
        <v>3827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3039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3828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3811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3812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3814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3829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3814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3813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3814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3815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1604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3817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3814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343</v>
      </c>
      <c r="D233" s="264" t="s">
        <v>325</v>
      </c>
      <c r="E233" s="265" t="s">
        <v>3830</v>
      </c>
      <c r="F233" s="266" t="s">
        <v>3831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3786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3832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3811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3822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3812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3824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3829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3824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3813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3824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3815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3823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3817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3824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347</v>
      </c>
      <c r="D247" s="211" t="s">
        <v>155</v>
      </c>
      <c r="E247" s="212" t="s">
        <v>3826</v>
      </c>
      <c r="F247" s="213" t="s">
        <v>3827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3039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3833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3834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3835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473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354</v>
      </c>
      <c r="D251" s="264" t="s">
        <v>325</v>
      </c>
      <c r="E251" s="265" t="s">
        <v>3836</v>
      </c>
      <c r="F251" s="266" t="s">
        <v>3837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3786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3838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3834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3839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3840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358</v>
      </c>
      <c r="D255" s="211" t="s">
        <v>155</v>
      </c>
      <c r="E255" s="212" t="s">
        <v>3841</v>
      </c>
      <c r="F255" s="213" t="s">
        <v>3842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3039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3843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3728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3844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473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364</v>
      </c>
      <c r="D259" s="211" t="s">
        <v>155</v>
      </c>
      <c r="E259" s="212" t="s">
        <v>3845</v>
      </c>
      <c r="F259" s="213" t="s">
        <v>3846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3039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3847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3728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3848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3849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368</v>
      </c>
      <c r="D263" s="211" t="s">
        <v>155</v>
      </c>
      <c r="E263" s="212" t="s">
        <v>3850</v>
      </c>
      <c r="F263" s="213" t="s">
        <v>3851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3039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3852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3834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3853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1215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383</v>
      </c>
      <c r="D267" s="264" t="s">
        <v>325</v>
      </c>
      <c r="E267" s="265" t="s">
        <v>3854</v>
      </c>
      <c r="F267" s="266" t="s">
        <v>3855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3786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3856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3834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3857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3858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393</v>
      </c>
      <c r="D271" s="211" t="s">
        <v>155</v>
      </c>
      <c r="E271" s="212" t="s">
        <v>3859</v>
      </c>
      <c r="F271" s="213" t="s">
        <v>3860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3039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3861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3834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3862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3863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397</v>
      </c>
      <c r="D275" s="264" t="s">
        <v>325</v>
      </c>
      <c r="E275" s="265" t="s">
        <v>3864</v>
      </c>
      <c r="F275" s="266" t="s">
        <v>3865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3786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3866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3834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3867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3868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3570</v>
      </c>
      <c r="F279" s="209" t="s">
        <v>3869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401</v>
      </c>
      <c r="D280" s="211" t="s">
        <v>155</v>
      </c>
      <c r="E280" s="212" t="s">
        <v>3870</v>
      </c>
      <c r="F280" s="213" t="s">
        <v>3871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3039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3872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3728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3873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3874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407</v>
      </c>
      <c r="D284" s="211" t="s">
        <v>155</v>
      </c>
      <c r="E284" s="212" t="s">
        <v>3875</v>
      </c>
      <c r="F284" s="213" t="s">
        <v>3876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3039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3877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3834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3878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3879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412</v>
      </c>
      <c r="D288" s="264" t="s">
        <v>325</v>
      </c>
      <c r="E288" s="265" t="s">
        <v>3880</v>
      </c>
      <c r="F288" s="266" t="s">
        <v>3881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3039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3882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3834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3883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3884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417</v>
      </c>
      <c r="D292" s="211" t="s">
        <v>155</v>
      </c>
      <c r="E292" s="212" t="s">
        <v>3885</v>
      </c>
      <c r="F292" s="213" t="s">
        <v>3886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3039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3887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3834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3888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3889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426</v>
      </c>
      <c r="D296" s="211" t="s">
        <v>155</v>
      </c>
      <c r="E296" s="212" t="s">
        <v>3890</v>
      </c>
      <c r="F296" s="213" t="s">
        <v>3891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3039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3892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3728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3834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3893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434</v>
      </c>
      <c r="D301" s="264" t="s">
        <v>325</v>
      </c>
      <c r="E301" s="265" t="s">
        <v>3894</v>
      </c>
      <c r="F301" s="266" t="s">
        <v>3895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3786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3896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3728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3834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3893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441</v>
      </c>
      <c r="D306" s="211" t="s">
        <v>155</v>
      </c>
      <c r="E306" s="212" t="s">
        <v>3897</v>
      </c>
      <c r="F306" s="213" t="s">
        <v>3898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3039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3899</v>
      </c>
    </row>
    <row r="307" s="1" customFormat="1">
      <c r="B307" s="38"/>
      <c r="C307" s="39"/>
      <c r="D307" s="229" t="s">
        <v>180</v>
      </c>
      <c r="E307" s="39"/>
      <c r="F307" s="230" t="s">
        <v>3900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3834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3901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3902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451</v>
      </c>
      <c r="D311" s="264" t="s">
        <v>325</v>
      </c>
      <c r="E311" s="265" t="s">
        <v>3903</v>
      </c>
      <c r="F311" s="266" t="s">
        <v>3904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3786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3905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3834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3901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3902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463</v>
      </c>
      <c r="D315" s="211" t="s">
        <v>155</v>
      </c>
      <c r="E315" s="212" t="s">
        <v>3906</v>
      </c>
      <c r="F315" s="213" t="s">
        <v>3907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3039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3908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3834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3909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3910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3911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3912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473</v>
      </c>
      <c r="D322" s="211" t="s">
        <v>155</v>
      </c>
      <c r="E322" s="212" t="s">
        <v>3913</v>
      </c>
      <c r="F322" s="213" t="s">
        <v>3914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3039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3915</v>
      </c>
    </row>
    <row r="323" s="1" customFormat="1">
      <c r="B323" s="38"/>
      <c r="C323" s="39"/>
      <c r="D323" s="229" t="s">
        <v>180</v>
      </c>
      <c r="E323" s="39"/>
      <c r="F323" s="230" t="s">
        <v>3916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3759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3917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481</v>
      </c>
      <c r="D327" s="264" t="s">
        <v>325</v>
      </c>
      <c r="E327" s="265" t="s">
        <v>3918</v>
      </c>
      <c r="F327" s="266" t="s">
        <v>3919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3039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325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3920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3759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3917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493</v>
      </c>
      <c r="D331" s="211" t="s">
        <v>155</v>
      </c>
      <c r="E331" s="212" t="s">
        <v>3921</v>
      </c>
      <c r="F331" s="213" t="s">
        <v>3922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3039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3923</v>
      </c>
    </row>
    <row r="332" s="1" customFormat="1">
      <c r="B332" s="38"/>
      <c r="C332" s="39"/>
      <c r="D332" s="229" t="s">
        <v>180</v>
      </c>
      <c r="E332" s="39"/>
      <c r="F332" s="230" t="s">
        <v>3924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3728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3925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498</v>
      </c>
      <c r="D336" s="211" t="s">
        <v>155</v>
      </c>
      <c r="E336" s="212" t="s">
        <v>3926</v>
      </c>
      <c r="F336" s="213" t="s">
        <v>3927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3039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3928</v>
      </c>
    </row>
    <row r="337" s="1" customFormat="1">
      <c r="B337" s="38"/>
      <c r="C337" s="39"/>
      <c r="D337" s="229" t="s">
        <v>180</v>
      </c>
      <c r="E337" s="39"/>
      <c r="F337" s="230" t="s">
        <v>3924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3759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3929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504</v>
      </c>
      <c r="D341" s="211" t="s">
        <v>155</v>
      </c>
      <c r="E341" s="212" t="s">
        <v>3930</v>
      </c>
      <c r="F341" s="213" t="s">
        <v>3931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3039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3932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3728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3759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3933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3802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510</v>
      </c>
      <c r="D346" s="264" t="s">
        <v>325</v>
      </c>
      <c r="E346" s="265" t="s">
        <v>3934</v>
      </c>
      <c r="F346" s="266" t="s">
        <v>3935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3786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3936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3728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3759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3933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3802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519</v>
      </c>
      <c r="D351" s="211" t="s">
        <v>155</v>
      </c>
      <c r="E351" s="212" t="s">
        <v>3937</v>
      </c>
      <c r="F351" s="213" t="s">
        <v>3938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3039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3939</v>
      </c>
    </row>
    <row r="352" s="1" customFormat="1">
      <c r="B352" s="38"/>
      <c r="C352" s="39"/>
      <c r="D352" s="229" t="s">
        <v>180</v>
      </c>
      <c r="E352" s="39"/>
      <c r="F352" s="230" t="s">
        <v>3940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3811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3818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528</v>
      </c>
      <c r="D356" s="264" t="s">
        <v>325</v>
      </c>
      <c r="E356" s="265" t="s">
        <v>3941</v>
      </c>
      <c r="F356" s="266" t="s">
        <v>3942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3039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3943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3811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3818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492</v>
      </c>
      <c r="D360" s="211" t="s">
        <v>155</v>
      </c>
      <c r="E360" s="212" t="s">
        <v>3944</v>
      </c>
      <c r="F360" s="213" t="s">
        <v>3945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3039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3946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3811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3812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3947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3829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3948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3813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3949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3815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3950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3817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3947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3818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1604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539</v>
      </c>
      <c r="D375" s="211" t="s">
        <v>155</v>
      </c>
      <c r="E375" s="212" t="s">
        <v>3951</v>
      </c>
      <c r="F375" s="213" t="s">
        <v>3952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3039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3953</v>
      </c>
    </row>
    <row r="376" s="1" customFormat="1">
      <c r="B376" s="38"/>
      <c r="C376" s="39"/>
      <c r="D376" s="229" t="s">
        <v>180</v>
      </c>
      <c r="E376" s="39"/>
      <c r="F376" s="230" t="s">
        <v>3954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3834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3955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3912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547</v>
      </c>
      <c r="D380" s="264" t="s">
        <v>325</v>
      </c>
      <c r="E380" s="265" t="s">
        <v>3956</v>
      </c>
      <c r="F380" s="266" t="s">
        <v>3957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3039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325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3958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3834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3955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3959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555</v>
      </c>
      <c r="D384" s="211" t="s">
        <v>155</v>
      </c>
      <c r="E384" s="212" t="s">
        <v>3960</v>
      </c>
      <c r="F384" s="213" t="s">
        <v>3961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3039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3962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3811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3812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3963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3829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3813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3964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3815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3965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3817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3963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3818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560</v>
      </c>
      <c r="D399" s="211" t="s">
        <v>155</v>
      </c>
      <c r="E399" s="212" t="s">
        <v>3966</v>
      </c>
      <c r="F399" s="213" t="s">
        <v>3967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3039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3968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3834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3969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3970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567</v>
      </c>
      <c r="D403" s="211" t="s">
        <v>155</v>
      </c>
      <c r="E403" s="212" t="s">
        <v>3971</v>
      </c>
      <c r="F403" s="213" t="s">
        <v>3972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3039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3973</v>
      </c>
    </row>
    <row r="404" s="1" customFormat="1">
      <c r="B404" s="38"/>
      <c r="C404" s="39"/>
      <c r="D404" s="229" t="s">
        <v>180</v>
      </c>
      <c r="E404" s="39"/>
      <c r="F404" s="230" t="s">
        <v>3974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3834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3969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3970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572</v>
      </c>
      <c r="D408" s="264" t="s">
        <v>325</v>
      </c>
      <c r="E408" s="265" t="s">
        <v>3975</v>
      </c>
      <c r="F408" s="266" t="s">
        <v>3976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3039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325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3977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3834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3969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3978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583</v>
      </c>
      <c r="D412" s="211" t="s">
        <v>155</v>
      </c>
      <c r="E412" s="212" t="s">
        <v>3979</v>
      </c>
      <c r="F412" s="213" t="s">
        <v>3980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3039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3981</v>
      </c>
    </row>
    <row r="413" s="1" customFormat="1">
      <c r="B413" s="38"/>
      <c r="C413" s="39"/>
      <c r="D413" s="229" t="s">
        <v>180</v>
      </c>
      <c r="E413" s="39"/>
      <c r="F413" s="230" t="s">
        <v>3974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3834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3982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3970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592</v>
      </c>
      <c r="D417" s="211" t="s">
        <v>155</v>
      </c>
      <c r="E417" s="212" t="s">
        <v>3983</v>
      </c>
      <c r="F417" s="213" t="s">
        <v>3984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3039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3985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3834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3982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3970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598</v>
      </c>
      <c r="D421" s="264" t="s">
        <v>325</v>
      </c>
      <c r="E421" s="265" t="s">
        <v>3986</v>
      </c>
      <c r="F421" s="266" t="s">
        <v>3987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3039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325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3988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3834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3982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3978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609</v>
      </c>
      <c r="D425" s="211" t="s">
        <v>155</v>
      </c>
      <c r="E425" s="212" t="s">
        <v>3989</v>
      </c>
      <c r="F425" s="213" t="s">
        <v>3990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3039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3991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3834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3992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3993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616</v>
      </c>
      <c r="D429" s="211" t="s">
        <v>155</v>
      </c>
      <c r="E429" s="212" t="s">
        <v>3994</v>
      </c>
      <c r="F429" s="213" t="s">
        <v>3995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3039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3996</v>
      </c>
    </row>
    <row r="430" s="1" customFormat="1">
      <c r="B430" s="38"/>
      <c r="C430" s="39"/>
      <c r="D430" s="229" t="s">
        <v>180</v>
      </c>
      <c r="E430" s="39"/>
      <c r="F430" s="230" t="s">
        <v>3974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3834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3992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3993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622</v>
      </c>
      <c r="D434" s="264" t="s">
        <v>325</v>
      </c>
      <c r="E434" s="265" t="s">
        <v>3986</v>
      </c>
      <c r="F434" s="266" t="s">
        <v>3987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3039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325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3997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3834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3992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3998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628</v>
      </c>
      <c r="D438" s="211" t="s">
        <v>155</v>
      </c>
      <c r="E438" s="212" t="s">
        <v>3999</v>
      </c>
      <c r="F438" s="213" t="s">
        <v>4000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3039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4001</v>
      </c>
    </row>
    <row r="439" s="1" customFormat="1">
      <c r="B439" s="38"/>
      <c r="C439" s="39"/>
      <c r="D439" s="229" t="s">
        <v>180</v>
      </c>
      <c r="E439" s="39"/>
      <c r="F439" s="230" t="s">
        <v>4002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3728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4003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632</v>
      </c>
      <c r="D443" s="211" t="s">
        <v>155</v>
      </c>
      <c r="E443" s="212" t="s">
        <v>4004</v>
      </c>
      <c r="F443" s="213" t="s">
        <v>4005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3039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4006</v>
      </c>
    </row>
    <row r="444" s="1" customFormat="1">
      <c r="B444" s="38"/>
      <c r="C444" s="39"/>
      <c r="D444" s="229" t="s">
        <v>180</v>
      </c>
      <c r="E444" s="39"/>
      <c r="F444" s="230" t="s">
        <v>4002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3811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3812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3829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3813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3815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3817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641</v>
      </c>
      <c r="D457" s="264" t="s">
        <v>325</v>
      </c>
      <c r="E457" s="265" t="s">
        <v>4007</v>
      </c>
      <c r="F457" s="266" t="s">
        <v>4008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3786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325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4009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3811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3815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645</v>
      </c>
      <c r="D461" s="264" t="s">
        <v>325</v>
      </c>
      <c r="E461" s="265" t="s">
        <v>4010</v>
      </c>
      <c r="F461" s="266" t="s">
        <v>4011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3786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4012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3811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3812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3829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3813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3815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3817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651</v>
      </c>
      <c r="D474" s="211" t="s">
        <v>155</v>
      </c>
      <c r="E474" s="212" t="s">
        <v>4013</v>
      </c>
      <c r="F474" s="213" t="s">
        <v>4014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3039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4015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3728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4016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655</v>
      </c>
      <c r="D478" s="211" t="s">
        <v>155</v>
      </c>
      <c r="E478" s="212" t="s">
        <v>4017</v>
      </c>
      <c r="F478" s="213" t="s">
        <v>4018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3039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4019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3811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3812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3829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3813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3815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3817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3818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661</v>
      </c>
      <c r="D493" s="264" t="s">
        <v>325</v>
      </c>
      <c r="E493" s="265" t="s">
        <v>4020</v>
      </c>
      <c r="F493" s="266" t="s">
        <v>4021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3786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325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4022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3811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3812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3829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3813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3815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3817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3818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1033</v>
      </c>
      <c r="D508" s="211" t="s">
        <v>155</v>
      </c>
      <c r="E508" s="212" t="s">
        <v>4023</v>
      </c>
      <c r="F508" s="213" t="s">
        <v>4024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3039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4025</v>
      </c>
    </row>
    <row r="509" s="1" customFormat="1">
      <c r="B509" s="38"/>
      <c r="C509" s="39"/>
      <c r="D509" s="229" t="s">
        <v>180</v>
      </c>
      <c r="E509" s="39"/>
      <c r="F509" s="230" t="s">
        <v>4026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3728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4027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1038</v>
      </c>
      <c r="D513" s="211" t="s">
        <v>155</v>
      </c>
      <c r="E513" s="212" t="s">
        <v>4028</v>
      </c>
      <c r="F513" s="213" t="s">
        <v>4029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3039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4030</v>
      </c>
    </row>
    <row r="514" s="1" customFormat="1">
      <c r="B514" s="38"/>
      <c r="C514" s="39"/>
      <c r="D514" s="229" t="s">
        <v>180</v>
      </c>
      <c r="E514" s="39"/>
      <c r="F514" s="230" t="s">
        <v>4026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3811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3815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3817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3818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1045</v>
      </c>
      <c r="D523" s="264" t="s">
        <v>325</v>
      </c>
      <c r="E523" s="265" t="s">
        <v>4031</v>
      </c>
      <c r="F523" s="266" t="s">
        <v>4032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3786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325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4033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3811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3815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3817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1056</v>
      </c>
      <c r="D530" s="264" t="s">
        <v>325</v>
      </c>
      <c r="E530" s="265" t="s">
        <v>4034</v>
      </c>
      <c r="F530" s="266" t="s">
        <v>4035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3786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325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4036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3811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3815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3817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1062</v>
      </c>
      <c r="D537" s="211" t="s">
        <v>155</v>
      </c>
      <c r="E537" s="212" t="s">
        <v>4037</v>
      </c>
      <c r="F537" s="213" t="s">
        <v>4038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3039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4039</v>
      </c>
    </row>
    <row r="538" s="1" customFormat="1">
      <c r="B538" s="38"/>
      <c r="C538" s="39"/>
      <c r="D538" s="229" t="s">
        <v>180</v>
      </c>
      <c r="E538" s="39"/>
      <c r="F538" s="230" t="s">
        <v>4026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3811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3813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3815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3817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1071</v>
      </c>
      <c r="D547" s="264" t="s">
        <v>325</v>
      </c>
      <c r="E547" s="265" t="s">
        <v>4040</v>
      </c>
      <c r="F547" s="266" t="s">
        <v>4041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3786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325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4042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3811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3813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3815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3817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1080</v>
      </c>
      <c r="D556" s="264" t="s">
        <v>325</v>
      </c>
      <c r="E556" s="265" t="s">
        <v>4043</v>
      </c>
      <c r="F556" s="266" t="s">
        <v>4044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3786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325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4045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3811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3813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3815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3964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3817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1087</v>
      </c>
      <c r="D565" s="264" t="s">
        <v>325</v>
      </c>
      <c r="E565" s="265" t="s">
        <v>4046</v>
      </c>
      <c r="F565" s="266" t="s">
        <v>4047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3786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325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4048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3811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3813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3815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3964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3817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1095</v>
      </c>
      <c r="D574" s="211" t="s">
        <v>155</v>
      </c>
      <c r="E574" s="212" t="s">
        <v>4049</v>
      </c>
      <c r="F574" s="213" t="s">
        <v>4050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3039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4051</v>
      </c>
    </row>
    <row r="575" s="1" customFormat="1">
      <c r="B575" s="38"/>
      <c r="C575" s="39"/>
      <c r="D575" s="229" t="s">
        <v>180</v>
      </c>
      <c r="E575" s="39"/>
      <c r="F575" s="230" t="s">
        <v>4026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3728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4052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1105</v>
      </c>
      <c r="D579" s="211" t="s">
        <v>155</v>
      </c>
      <c r="E579" s="212" t="s">
        <v>4053</v>
      </c>
      <c r="F579" s="213" t="s">
        <v>4054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3039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4055</v>
      </c>
    </row>
    <row r="580" s="1" customFormat="1">
      <c r="B580" s="38"/>
      <c r="C580" s="39"/>
      <c r="D580" s="229" t="s">
        <v>180</v>
      </c>
      <c r="E580" s="39"/>
      <c r="F580" s="230" t="s">
        <v>4026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3811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3812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3829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3813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3817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1109</v>
      </c>
      <c r="D591" s="264" t="s">
        <v>325</v>
      </c>
      <c r="E591" s="265" t="s">
        <v>4056</v>
      </c>
      <c r="F591" s="266" t="s">
        <v>4057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3786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4058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3811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3813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3817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1113</v>
      </c>
      <c r="D598" s="211" t="s">
        <v>155</v>
      </c>
      <c r="E598" s="212" t="s">
        <v>4059</v>
      </c>
      <c r="F598" s="213" t="s">
        <v>4060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3039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4061</v>
      </c>
    </row>
    <row r="599" s="1" customFormat="1">
      <c r="B599" s="38"/>
      <c r="C599" s="39"/>
      <c r="D599" s="229" t="s">
        <v>180</v>
      </c>
      <c r="E599" s="39"/>
      <c r="F599" s="230" t="s">
        <v>4062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3728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4063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1118</v>
      </c>
      <c r="D603" s="211" t="s">
        <v>155</v>
      </c>
      <c r="E603" s="212" t="s">
        <v>4064</v>
      </c>
      <c r="F603" s="213" t="s">
        <v>4065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3039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4066</v>
      </c>
    </row>
    <row r="604" s="1" customFormat="1">
      <c r="B604" s="38"/>
      <c r="C604" s="39"/>
      <c r="D604" s="229" t="s">
        <v>180</v>
      </c>
      <c r="E604" s="39"/>
      <c r="F604" s="230" t="s">
        <v>4062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3811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3812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1126</v>
      </c>
      <c r="D608" s="264" t="s">
        <v>325</v>
      </c>
      <c r="E608" s="265" t="s">
        <v>4067</v>
      </c>
      <c r="F608" s="266" t="s">
        <v>4068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3786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325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4069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3811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3813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3970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3815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4070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3817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3912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1133</v>
      </c>
      <c r="D617" s="264" t="s">
        <v>325</v>
      </c>
      <c r="E617" s="265" t="s">
        <v>4071</v>
      </c>
      <c r="F617" s="266" t="s">
        <v>4072</v>
      </c>
      <c r="G617" s="267" t="s">
        <v>4073</v>
      </c>
      <c r="H617" s="268">
        <v>6</v>
      </c>
      <c r="I617" s="269"/>
      <c r="J617" s="270">
        <f>ROUND(I617*H617,2)</f>
        <v>0</v>
      </c>
      <c r="K617" s="266" t="s">
        <v>3786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4074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3811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3813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3815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3817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1141</v>
      </c>
      <c r="D626" s="264" t="s">
        <v>325</v>
      </c>
      <c r="E626" s="265" t="s">
        <v>4075</v>
      </c>
      <c r="F626" s="266" t="s">
        <v>4076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3039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4077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3811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3812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4078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3829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4079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3813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4078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3815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4078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3817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4080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3818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4081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1150</v>
      </c>
      <c r="D641" s="264" t="s">
        <v>325</v>
      </c>
      <c r="E641" s="265" t="s">
        <v>4082</v>
      </c>
      <c r="F641" s="266" t="s">
        <v>4083</v>
      </c>
      <c r="G641" s="267" t="s">
        <v>4084</v>
      </c>
      <c r="H641" s="268">
        <v>0.14999999999999999</v>
      </c>
      <c r="I641" s="269"/>
      <c r="J641" s="270">
        <f>ROUND(I641*H641,2)</f>
        <v>0</v>
      </c>
      <c r="K641" s="266" t="s">
        <v>3039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4085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3811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3812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4086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3829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4087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3813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4086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3815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4086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3817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4088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3818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4089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1154</v>
      </c>
      <c r="D656" s="211" t="s">
        <v>155</v>
      </c>
      <c r="E656" s="212" t="s">
        <v>4090</v>
      </c>
      <c r="F656" s="213" t="s">
        <v>4091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3039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4092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3811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3812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3829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3813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3815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3817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1158</v>
      </c>
      <c r="D669" s="264" t="s">
        <v>325</v>
      </c>
      <c r="E669" s="265" t="s">
        <v>4093</v>
      </c>
      <c r="F669" s="266" t="s">
        <v>4094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3786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4095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3811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3812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3829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3813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3815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3817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1165</v>
      </c>
      <c r="D682" s="211" t="s">
        <v>155</v>
      </c>
      <c r="E682" s="212" t="s">
        <v>4096</v>
      </c>
      <c r="F682" s="213" t="s">
        <v>4097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3039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4098</v>
      </c>
    </row>
    <row r="683" s="1" customFormat="1">
      <c r="B683" s="38"/>
      <c r="C683" s="39"/>
      <c r="D683" s="229" t="s">
        <v>180</v>
      </c>
      <c r="E683" s="39"/>
      <c r="F683" s="230" t="s">
        <v>4099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3811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4100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3815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1169</v>
      </c>
      <c r="D688" s="264" t="s">
        <v>325</v>
      </c>
      <c r="E688" s="265" t="s">
        <v>4101</v>
      </c>
      <c r="F688" s="266" t="s">
        <v>4102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3786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4103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3811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4100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3815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1176</v>
      </c>
      <c r="D693" s="211" t="s">
        <v>155</v>
      </c>
      <c r="E693" s="212" t="s">
        <v>4104</v>
      </c>
      <c r="F693" s="213" t="s">
        <v>4105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4106</v>
      </c>
    </row>
    <row r="694" s="1" customFormat="1">
      <c r="B694" s="38"/>
      <c r="C694" s="39"/>
      <c r="D694" s="229" t="s">
        <v>180</v>
      </c>
      <c r="E694" s="39"/>
      <c r="F694" s="230" t="s">
        <v>4099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3728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4107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1181</v>
      </c>
      <c r="D698" s="211" t="s">
        <v>155</v>
      </c>
      <c r="E698" s="212" t="s">
        <v>4108</v>
      </c>
      <c r="F698" s="213" t="s">
        <v>4109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3786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4110</v>
      </c>
    </row>
    <row r="699" s="1" customFormat="1">
      <c r="B699" s="38"/>
      <c r="C699" s="39"/>
      <c r="D699" s="229" t="s">
        <v>180</v>
      </c>
      <c r="E699" s="39"/>
      <c r="F699" s="230" t="s">
        <v>4111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3811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4112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3812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1185</v>
      </c>
      <c r="D704" s="211" t="s">
        <v>155</v>
      </c>
      <c r="E704" s="212" t="s">
        <v>4113</v>
      </c>
      <c r="F704" s="213" t="s">
        <v>4114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3039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4115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3834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3829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3818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1194</v>
      </c>
      <c r="D711" s="211" t="s">
        <v>155</v>
      </c>
      <c r="E711" s="212" t="s">
        <v>4116</v>
      </c>
      <c r="F711" s="213" t="s">
        <v>4117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3039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4118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3834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3812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3813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3815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3817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1202</v>
      </c>
      <c r="D722" s="211" t="s">
        <v>155</v>
      </c>
      <c r="E722" s="212" t="s">
        <v>4119</v>
      </c>
      <c r="F722" s="213" t="s">
        <v>4120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3039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4121</v>
      </c>
    </row>
    <row r="723" s="1" customFormat="1">
      <c r="B723" s="38"/>
      <c r="C723" s="39"/>
      <c r="D723" s="229" t="s">
        <v>180</v>
      </c>
      <c r="E723" s="39"/>
      <c r="F723" s="230" t="s">
        <v>4122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3811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3815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3817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1209</v>
      </c>
      <c r="D730" s="264" t="s">
        <v>325</v>
      </c>
      <c r="E730" s="265" t="s">
        <v>4123</v>
      </c>
      <c r="F730" s="266" t="s">
        <v>4124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3786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325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4125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3811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3815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3817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1215</v>
      </c>
      <c r="D737" s="211" t="s">
        <v>155</v>
      </c>
      <c r="E737" s="212" t="s">
        <v>4126</v>
      </c>
      <c r="F737" s="213" t="s">
        <v>4127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3039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4128</v>
      </c>
    </row>
    <row r="738" s="1" customFormat="1">
      <c r="B738" s="38"/>
      <c r="C738" s="39"/>
      <c r="D738" s="229" t="s">
        <v>180</v>
      </c>
      <c r="E738" s="39"/>
      <c r="F738" s="230" t="s">
        <v>4129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3728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3834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4130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1221</v>
      </c>
      <c r="D743" s="211" t="s">
        <v>155</v>
      </c>
      <c r="E743" s="212" t="s">
        <v>4131</v>
      </c>
      <c r="F743" s="213" t="s">
        <v>4132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3039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4133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3728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3834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4130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1226</v>
      </c>
      <c r="D748" s="264" t="s">
        <v>325</v>
      </c>
      <c r="E748" s="265" t="s">
        <v>4134</v>
      </c>
      <c r="F748" s="266" t="s">
        <v>4135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3786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325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4136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3728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3834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4130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1231</v>
      </c>
      <c r="D753" s="211" t="s">
        <v>155</v>
      </c>
      <c r="E753" s="212" t="s">
        <v>4137</v>
      </c>
      <c r="F753" s="213" t="s">
        <v>4138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3786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4139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3811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3818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1235</v>
      </c>
      <c r="D757" s="264" t="s">
        <v>325</v>
      </c>
      <c r="E757" s="265" t="s">
        <v>4140</v>
      </c>
      <c r="F757" s="266" t="s">
        <v>4141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3786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325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4142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3811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3818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1241</v>
      </c>
      <c r="D761" s="211" t="s">
        <v>155</v>
      </c>
      <c r="E761" s="212" t="s">
        <v>4143</v>
      </c>
      <c r="F761" s="213" t="s">
        <v>4144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3039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4145</v>
      </c>
    </row>
    <row r="762" s="1" customFormat="1">
      <c r="B762" s="38"/>
      <c r="C762" s="39"/>
      <c r="D762" s="229" t="s">
        <v>180</v>
      </c>
      <c r="E762" s="39"/>
      <c r="F762" s="230" t="s">
        <v>4146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3728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3811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4147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1250</v>
      </c>
      <c r="D767" s="211" t="s">
        <v>155</v>
      </c>
      <c r="E767" s="212" t="s">
        <v>4148</v>
      </c>
      <c r="F767" s="213" t="s">
        <v>4149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3039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4150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3727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4151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1256</v>
      </c>
      <c r="D771" s="264" t="s">
        <v>325</v>
      </c>
      <c r="E771" s="265" t="s">
        <v>4152</v>
      </c>
      <c r="F771" s="266" t="s">
        <v>4153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3786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325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4154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3727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4151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1261</v>
      </c>
      <c r="D775" s="211" t="s">
        <v>155</v>
      </c>
      <c r="E775" s="212" t="s">
        <v>4155</v>
      </c>
      <c r="F775" s="213" t="s">
        <v>4156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3039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4157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3727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1265</v>
      </c>
      <c r="D778" s="264" t="s">
        <v>325</v>
      </c>
      <c r="E778" s="265" t="s">
        <v>4158</v>
      </c>
      <c r="F778" s="266" t="s">
        <v>4159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3786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325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4160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3727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1270</v>
      </c>
      <c r="D781" s="211" t="s">
        <v>155</v>
      </c>
      <c r="E781" s="212" t="s">
        <v>4161</v>
      </c>
      <c r="F781" s="213" t="s">
        <v>4162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3039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4163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3728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3811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4164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1274</v>
      </c>
      <c r="D786" s="211" t="s">
        <v>155</v>
      </c>
      <c r="E786" s="212" t="s">
        <v>4165</v>
      </c>
      <c r="F786" s="213" t="s">
        <v>4166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3039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4167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3728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3811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4168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2097</v>
      </c>
      <c r="D791" s="211" t="s">
        <v>155</v>
      </c>
      <c r="E791" s="212" t="s">
        <v>4169</v>
      </c>
      <c r="F791" s="213" t="s">
        <v>4170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3039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4171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3728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3811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4172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2101</v>
      </c>
      <c r="D796" s="211" t="s">
        <v>155</v>
      </c>
      <c r="E796" s="212" t="s">
        <v>4173</v>
      </c>
      <c r="F796" s="213" t="s">
        <v>4174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3039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4175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3728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3811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4176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2966</v>
      </c>
      <c r="F801" s="209" t="s">
        <v>2967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2107</v>
      </c>
      <c r="D802" s="211" t="s">
        <v>155</v>
      </c>
      <c r="E802" s="212" t="s">
        <v>4177</v>
      </c>
      <c r="F802" s="213" t="s">
        <v>4178</v>
      </c>
      <c r="G802" s="214" t="s">
        <v>3007</v>
      </c>
      <c r="H802" s="215">
        <v>0.108</v>
      </c>
      <c r="I802" s="216"/>
      <c r="J802" s="217">
        <f>ROUND(I802*H802,2)</f>
        <v>0</v>
      </c>
      <c r="K802" s="213" t="s">
        <v>3039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4179</v>
      </c>
    </row>
    <row r="803" s="1" customFormat="1">
      <c r="B803" s="38"/>
      <c r="C803" s="39"/>
      <c r="D803" s="229" t="s">
        <v>180</v>
      </c>
      <c r="E803" s="39"/>
      <c r="F803" s="230" t="s">
        <v>4180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3728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4181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4182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4183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4184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4185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4186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2114</v>
      </c>
      <c r="D812" s="211" t="s">
        <v>155</v>
      </c>
      <c r="E812" s="212" t="s">
        <v>4187</v>
      </c>
      <c r="F812" s="213" t="s">
        <v>4188</v>
      </c>
      <c r="G812" s="214" t="s">
        <v>3007</v>
      </c>
      <c r="H812" s="215">
        <v>0.108</v>
      </c>
      <c r="I812" s="216"/>
      <c r="J812" s="217">
        <f>ROUND(I812*H812,2)</f>
        <v>0</v>
      </c>
      <c r="K812" s="213" t="s">
        <v>3039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4189</v>
      </c>
    </row>
    <row r="813" s="1" customFormat="1">
      <c r="B813" s="38"/>
      <c r="C813" s="39"/>
      <c r="D813" s="229" t="s">
        <v>180</v>
      </c>
      <c r="E813" s="39"/>
      <c r="F813" s="230" t="s">
        <v>4180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3728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4181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4182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4183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4184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4185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4186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2116</v>
      </c>
      <c r="D822" s="211" t="s">
        <v>155</v>
      </c>
      <c r="E822" s="212" t="s">
        <v>4190</v>
      </c>
      <c r="F822" s="213" t="s">
        <v>4191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3039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4192</v>
      </c>
    </row>
    <row r="823" s="1" customFormat="1">
      <c r="B823" s="38"/>
      <c r="C823" s="39"/>
      <c r="D823" s="229" t="s">
        <v>180</v>
      </c>
      <c r="E823" s="39"/>
      <c r="F823" s="230" t="s">
        <v>4193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3811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3812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3829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3813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3815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3817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2126</v>
      </c>
      <c r="D836" s="211" t="s">
        <v>155</v>
      </c>
      <c r="E836" s="212" t="s">
        <v>4194</v>
      </c>
      <c r="F836" s="213" t="s">
        <v>4195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3039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4196</v>
      </c>
    </row>
    <row r="837" s="1" customFormat="1">
      <c r="B837" s="38"/>
      <c r="C837" s="39"/>
      <c r="D837" s="229" t="s">
        <v>180</v>
      </c>
      <c r="E837" s="39"/>
      <c r="F837" s="230" t="s">
        <v>4193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3728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4197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4198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2128</v>
      </c>
      <c r="D841" s="264" t="s">
        <v>325</v>
      </c>
      <c r="E841" s="265" t="s">
        <v>4199</v>
      </c>
      <c r="F841" s="266" t="s">
        <v>4200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3786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325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4201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3728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4202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2133</v>
      </c>
      <c r="D845" s="211" t="s">
        <v>155</v>
      </c>
      <c r="E845" s="212" t="s">
        <v>4203</v>
      </c>
      <c r="F845" s="213" t="s">
        <v>4204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3039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4205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3811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4206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4207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3728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4208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3734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2138</v>
      </c>
      <c r="D853" s="211" t="s">
        <v>155</v>
      </c>
      <c r="E853" s="212" t="s">
        <v>4209</v>
      </c>
      <c r="F853" s="213" t="s">
        <v>4210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3039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4211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3728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4212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4207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2147</v>
      </c>
      <c r="D857" s="211" t="s">
        <v>155</v>
      </c>
      <c r="E857" s="212" t="s">
        <v>2986</v>
      </c>
      <c r="F857" s="213" t="s">
        <v>2987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3039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4213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3811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4214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4215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2151</v>
      </c>
      <c r="D861" s="211" t="s">
        <v>155</v>
      </c>
      <c r="E861" s="212" t="s">
        <v>2989</v>
      </c>
      <c r="F861" s="213" t="s">
        <v>2990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3039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4216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3811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4214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4215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824</v>
      </c>
      <c r="D865" s="211" t="s">
        <v>155</v>
      </c>
      <c r="E865" s="212" t="s">
        <v>4217</v>
      </c>
      <c r="F865" s="213" t="s">
        <v>4218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3039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4219</v>
      </c>
    </row>
    <row r="866" s="1" customFormat="1">
      <c r="B866" s="38"/>
      <c r="C866" s="39"/>
      <c r="D866" s="229" t="s">
        <v>180</v>
      </c>
      <c r="E866" s="39"/>
      <c r="F866" s="230" t="s">
        <v>4220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3728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4181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4221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2159</v>
      </c>
      <c r="D870" s="211" t="s">
        <v>155</v>
      </c>
      <c r="E870" s="212" t="s">
        <v>4222</v>
      </c>
      <c r="F870" s="213" t="s">
        <v>4223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3039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4224</v>
      </c>
    </row>
    <row r="871" s="1" customFormat="1">
      <c r="B871" s="38"/>
      <c r="C871" s="39"/>
      <c r="D871" s="229" t="s">
        <v>180</v>
      </c>
      <c r="E871" s="39"/>
      <c r="F871" s="230" t="s">
        <v>4220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3728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4183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4225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2163</v>
      </c>
      <c r="D875" s="211" t="s">
        <v>155</v>
      </c>
      <c r="E875" s="212" t="s">
        <v>4226</v>
      </c>
      <c r="F875" s="213" t="s">
        <v>4227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3039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4228</v>
      </c>
    </row>
    <row r="876" s="1" customFormat="1">
      <c r="B876" s="38"/>
      <c r="C876" s="39"/>
      <c r="D876" s="229" t="s">
        <v>180</v>
      </c>
      <c r="E876" s="39"/>
      <c r="F876" s="230" t="s">
        <v>4220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3728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4185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4229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2167</v>
      </c>
      <c r="D880" s="211" t="s">
        <v>155</v>
      </c>
      <c r="E880" s="212" t="s">
        <v>4230</v>
      </c>
      <c r="F880" s="213" t="s">
        <v>4231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3039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4232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3728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4233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4234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2171</v>
      </c>
      <c r="D884" s="211" t="s">
        <v>155</v>
      </c>
      <c r="E884" s="212" t="s">
        <v>4235</v>
      </c>
      <c r="F884" s="213" t="s">
        <v>4236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3039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4237</v>
      </c>
    </row>
    <row r="885" s="1" customFormat="1">
      <c r="B885" s="38"/>
      <c r="C885" s="39"/>
      <c r="D885" s="229" t="s">
        <v>180</v>
      </c>
      <c r="E885" s="39"/>
      <c r="F885" s="230" t="s">
        <v>4238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3728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4181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4221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4183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4225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2175</v>
      </c>
      <c r="D892" s="264" t="s">
        <v>325</v>
      </c>
      <c r="E892" s="265" t="s">
        <v>4239</v>
      </c>
      <c r="F892" s="266" t="s">
        <v>4240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3039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325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4241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3728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4181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4221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4183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4225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2179</v>
      </c>
      <c r="D899" s="264" t="s">
        <v>325</v>
      </c>
      <c r="E899" s="265" t="s">
        <v>3114</v>
      </c>
      <c r="F899" s="266" t="s">
        <v>3115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3039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325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4242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3728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4243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2114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2183</v>
      </c>
      <c r="D903" s="264" t="s">
        <v>325</v>
      </c>
      <c r="E903" s="265" t="s">
        <v>3096</v>
      </c>
      <c r="F903" s="266" t="s">
        <v>3097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3039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325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4244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3728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4243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1270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2187</v>
      </c>
      <c r="D907" s="264" t="s">
        <v>325</v>
      </c>
      <c r="E907" s="265" t="s">
        <v>3099</v>
      </c>
      <c r="F907" s="266" t="s">
        <v>3100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3039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325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4245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3728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4243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1215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2191</v>
      </c>
      <c r="D911" s="211" t="s">
        <v>155</v>
      </c>
      <c r="E911" s="212" t="s">
        <v>4246</v>
      </c>
      <c r="F911" s="213" t="s">
        <v>4247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3039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4248</v>
      </c>
    </row>
    <row r="912" s="1" customFormat="1">
      <c r="B912" s="38"/>
      <c r="C912" s="39"/>
      <c r="D912" s="229" t="s">
        <v>180</v>
      </c>
      <c r="E912" s="39"/>
      <c r="F912" s="230" t="s">
        <v>4249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3728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4250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4234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2195</v>
      </c>
      <c r="D916" s="264" t="s">
        <v>325</v>
      </c>
      <c r="E916" s="265" t="s">
        <v>4251</v>
      </c>
      <c r="F916" s="266" t="s">
        <v>4252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3039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325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4253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3728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4250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4234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2199</v>
      </c>
      <c r="D920" s="211" t="s">
        <v>155</v>
      </c>
      <c r="E920" s="212" t="s">
        <v>4254</v>
      </c>
      <c r="F920" s="213" t="s">
        <v>4255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3039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4256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3728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4181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4221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1214</v>
      </c>
      <c r="D924" s="211" t="s">
        <v>155</v>
      </c>
      <c r="E924" s="212" t="s">
        <v>4257</v>
      </c>
      <c r="F924" s="213" t="s">
        <v>4258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3039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4259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3728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4183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4225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2206</v>
      </c>
      <c r="D928" s="211" t="s">
        <v>155</v>
      </c>
      <c r="E928" s="212" t="s">
        <v>4260</v>
      </c>
      <c r="F928" s="213" t="s">
        <v>4261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3039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4262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3728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4185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4229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2210</v>
      </c>
      <c r="D932" s="211" t="s">
        <v>155</v>
      </c>
      <c r="E932" s="212" t="s">
        <v>4263</v>
      </c>
      <c r="F932" s="213" t="s">
        <v>4264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3039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4265</v>
      </c>
    </row>
    <row r="933" s="1" customFormat="1">
      <c r="B933" s="38"/>
      <c r="C933" s="39"/>
      <c r="D933" s="229" t="s">
        <v>180</v>
      </c>
      <c r="E933" s="39"/>
      <c r="F933" s="230" t="s">
        <v>3256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3728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4266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3730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4267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3732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4268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3734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2214</v>
      </c>
      <c r="D942" s="211" t="s">
        <v>155</v>
      </c>
      <c r="E942" s="212" t="s">
        <v>4269</v>
      </c>
      <c r="F942" s="213" t="s">
        <v>4270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3039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4271</v>
      </c>
    </row>
    <row r="943" s="1" customFormat="1">
      <c r="B943" s="38"/>
      <c r="C943" s="39"/>
      <c r="D943" s="229" t="s">
        <v>180</v>
      </c>
      <c r="E943" s="39"/>
      <c r="F943" s="230" t="s">
        <v>3256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3728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4272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4266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4273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4267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4274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4268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4275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2218</v>
      </c>
      <c r="D953" s="211" t="s">
        <v>155</v>
      </c>
      <c r="E953" s="212" t="s">
        <v>1514</v>
      </c>
      <c r="F953" s="213" t="s">
        <v>1515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3039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4276</v>
      </c>
    </row>
    <row r="954" s="1" customFormat="1">
      <c r="B954" s="38"/>
      <c r="C954" s="39"/>
      <c r="D954" s="229" t="s">
        <v>180</v>
      </c>
      <c r="E954" s="39"/>
      <c r="F954" s="230" t="s">
        <v>3256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3727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3728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4277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3745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2222</v>
      </c>
      <c r="D959" s="211" t="s">
        <v>155</v>
      </c>
      <c r="E959" s="212" t="s">
        <v>1517</v>
      </c>
      <c r="F959" s="213" t="s">
        <v>1518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3039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4278</v>
      </c>
    </row>
    <row r="960" s="1" customFormat="1">
      <c r="B960" s="38"/>
      <c r="C960" s="39"/>
      <c r="D960" s="229" t="s">
        <v>180</v>
      </c>
      <c r="E960" s="39"/>
      <c r="F960" s="230" t="s">
        <v>3256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3727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3728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4279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3748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4280</v>
      </c>
      <c r="F966" s="209" t="s">
        <v>4281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2226</v>
      </c>
      <c r="D967" s="211" t="s">
        <v>155</v>
      </c>
      <c r="E967" s="212" t="s">
        <v>4282</v>
      </c>
      <c r="F967" s="213" t="s">
        <v>4283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3039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4284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4284</v>
      </c>
      <c r="BM967" s="223" t="s">
        <v>4285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3727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4286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2230</v>
      </c>
      <c r="D971" s="211" t="s">
        <v>155</v>
      </c>
      <c r="E971" s="212" t="s">
        <v>4287</v>
      </c>
      <c r="F971" s="213" t="s">
        <v>4288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3039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4284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4284</v>
      </c>
      <c r="BM971" s="223" t="s">
        <v>4289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3727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4290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2234</v>
      </c>
      <c r="D975" s="211" t="s">
        <v>155</v>
      </c>
      <c r="E975" s="212" t="s">
        <v>4291</v>
      </c>
      <c r="F975" s="213" t="s">
        <v>4292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3039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4284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4284</v>
      </c>
      <c r="BM975" s="223" t="s">
        <v>4293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3727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4294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4295</v>
      </c>
      <c r="F979" s="209" t="s">
        <v>4296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2238</v>
      </c>
      <c r="D980" s="211" t="s">
        <v>155</v>
      </c>
      <c r="E980" s="212" t="s">
        <v>4297</v>
      </c>
      <c r="F980" s="213" t="s">
        <v>4298</v>
      </c>
      <c r="G980" s="214" t="s">
        <v>4299</v>
      </c>
      <c r="H980" s="215">
        <v>1</v>
      </c>
      <c r="I980" s="216"/>
      <c r="J980" s="217">
        <f>ROUND(I980*H980,2)</f>
        <v>0</v>
      </c>
      <c r="K980" s="213" t="s">
        <v>3039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4284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4284</v>
      </c>
      <c r="BM980" s="223" t="s">
        <v>4300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3727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4301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rFnkYSPvqQkrNVBurodN0JI4Ut5SoMIcqfuhnE2dtZjVLxDNCSV9xlyOQMsHU11x6MwvetLAf/pBI7Y5aY1IQQ==" hashValue="BrBxso3lINgWyFWqW2x0eoIROyp3tQ4Q87hjZIBkI3RIEmdvqTa1chObF9fSubaVi1OUDdBkLPabsD5gYlgn3g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3720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4302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3720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4303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4304</v>
      </c>
      <c r="F83" s="209" t="s">
        <v>4305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4306</v>
      </c>
      <c r="F84" s="213" t="s">
        <v>4307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4284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4284</v>
      </c>
      <c r="BM84" s="223" t="s">
        <v>4308</v>
      </c>
    </row>
    <row r="85" s="1" customFormat="1">
      <c r="B85" s="38"/>
      <c r="C85" s="39"/>
      <c r="D85" s="229" t="s">
        <v>1402</v>
      </c>
      <c r="E85" s="39"/>
      <c r="F85" s="230" t="s">
        <v>4309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1402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4310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4311</v>
      </c>
      <c r="F89" s="213" t="s">
        <v>4312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4284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4284</v>
      </c>
      <c r="BM89" s="223" t="s">
        <v>4313</v>
      </c>
    </row>
    <row r="90" s="1" customFormat="1">
      <c r="B90" s="38"/>
      <c r="C90" s="39"/>
      <c r="D90" s="229" t="s">
        <v>1402</v>
      </c>
      <c r="E90" s="39"/>
      <c r="F90" s="230" t="s">
        <v>4314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1402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4315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4291</v>
      </c>
      <c r="F94" s="213" t="s">
        <v>4316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4317</v>
      </c>
    </row>
    <row r="95" s="1" customFormat="1">
      <c r="B95" s="38"/>
      <c r="C95" s="39"/>
      <c r="D95" s="229" t="s">
        <v>1402</v>
      </c>
      <c r="E95" s="39"/>
      <c r="F95" s="230" t="s">
        <v>4318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1402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4319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4320</v>
      </c>
      <c r="F99" s="213" t="s">
        <v>4321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4284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4284</v>
      </c>
      <c r="BM99" s="223" t="s">
        <v>4322</v>
      </c>
    </row>
    <row r="100" s="1" customFormat="1">
      <c r="B100" s="38"/>
      <c r="C100" s="39"/>
      <c r="D100" s="229" t="s">
        <v>1402</v>
      </c>
      <c r="E100" s="39"/>
      <c r="F100" s="230" t="s">
        <v>4323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1402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4324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4325</v>
      </c>
      <c r="F104" s="213" t="s">
        <v>4326</v>
      </c>
      <c r="G104" s="214" t="s">
        <v>2157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4284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4284</v>
      </c>
      <c r="BM104" s="223" t="s">
        <v>4327</v>
      </c>
    </row>
    <row r="105" s="1" customFormat="1">
      <c r="B105" s="38"/>
      <c r="C105" s="39"/>
      <c r="D105" s="229" t="s">
        <v>1402</v>
      </c>
      <c r="E105" s="39"/>
      <c r="F105" s="230" t="s">
        <v>4328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4329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4330</v>
      </c>
      <c r="F109" s="213" t="s">
        <v>4331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4284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4284</v>
      </c>
      <c r="BM109" s="223" t="s">
        <v>4332</v>
      </c>
    </row>
    <row r="110" s="1" customFormat="1">
      <c r="B110" s="38"/>
      <c r="C110" s="39"/>
      <c r="D110" s="229" t="s">
        <v>1402</v>
      </c>
      <c r="E110" s="39"/>
      <c r="F110" s="230" t="s">
        <v>4333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1402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4334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4335</v>
      </c>
      <c r="F114" s="213" t="s">
        <v>4336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4337</v>
      </c>
    </row>
    <row r="115" s="1" customFormat="1">
      <c r="B115" s="38"/>
      <c r="C115" s="39"/>
      <c r="D115" s="229" t="s">
        <v>1402</v>
      </c>
      <c r="E115" s="39"/>
      <c r="F115" s="230" t="s">
        <v>4338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1402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4339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4340</v>
      </c>
      <c r="F119" s="213" t="s">
        <v>4341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4342</v>
      </c>
    </row>
    <row r="120" s="1" customFormat="1">
      <c r="B120" s="38"/>
      <c r="C120" s="39"/>
      <c r="D120" s="229" t="s">
        <v>1402</v>
      </c>
      <c r="E120" s="39"/>
      <c r="F120" s="230" t="s">
        <v>4343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1402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4344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4345</v>
      </c>
      <c r="F124" s="213" t="s">
        <v>4346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4284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4284</v>
      </c>
      <c r="BM124" s="223" t="s">
        <v>4347</v>
      </c>
    </row>
    <row r="125" s="1" customFormat="1">
      <c r="B125" s="38"/>
      <c r="C125" s="39"/>
      <c r="D125" s="229" t="s">
        <v>1402</v>
      </c>
      <c r="E125" s="39"/>
      <c r="F125" s="230" t="s">
        <v>4348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1402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4349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4350</v>
      </c>
      <c r="F129" s="213" t="s">
        <v>4351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4284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4284</v>
      </c>
      <c r="BM129" s="223" t="s">
        <v>4352</v>
      </c>
    </row>
    <row r="130" s="1" customFormat="1">
      <c r="B130" s="38"/>
      <c r="C130" s="39"/>
      <c r="D130" s="229" t="s">
        <v>1402</v>
      </c>
      <c r="E130" s="39"/>
      <c r="F130" s="230" t="s">
        <v>4353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1402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4354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4187</v>
      </c>
      <c r="F134" s="213" t="s">
        <v>4355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4356</v>
      </c>
    </row>
    <row r="135" s="1" customFormat="1">
      <c r="B135" s="38"/>
      <c r="C135" s="39"/>
      <c r="D135" s="229" t="s">
        <v>1402</v>
      </c>
      <c r="E135" s="39"/>
      <c r="F135" s="230" t="s">
        <v>4357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1402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4358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64G1R4IGBocf4rNeiYHDjqvxoljjpoD4cN7GMFJRELAD+ArYeiOhLYGHElrDdSQ0YjsUeN+eQxcxZsy29V2CdA==" hashValue="Frz4cgMTeCWVjnN8mF9Sqoqoc6FUenHUEGwlX7jrOQ0v7e6TBTHy7RamMr4ZV2iXsidkslsbv+nkFZGRiuu0Rw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4359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4360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4361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4362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4363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4364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4365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4366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4367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4368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4369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4370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4371</v>
      </c>
      <c r="F19" s="299" t="s">
        <v>4372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4373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4374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2992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4375</v>
      </c>
      <c r="F23" s="299" t="s">
        <v>4376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4377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4378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4379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4380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4381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4382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4383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4384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4385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4386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4387</v>
      </c>
      <c r="F37" s="299"/>
      <c r="G37" s="299" t="s">
        <v>4388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4389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4390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4391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4392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4393</v>
      </c>
      <c r="F42" s="299"/>
      <c r="G42" s="299" t="s">
        <v>4394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4395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4396</v>
      </c>
      <c r="F44" s="299"/>
      <c r="G44" s="299" t="s">
        <v>4397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4398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4399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4400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4401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4402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4403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4404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4405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4406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4407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4408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4409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4410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4411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4412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4413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4414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4415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4416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4417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4418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4419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4420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4421</v>
      </c>
      <c r="D76" s="317"/>
      <c r="E76" s="317"/>
      <c r="F76" s="317" t="s">
        <v>4422</v>
      </c>
      <c r="G76" s="318"/>
      <c r="H76" s="317" t="s">
        <v>55</v>
      </c>
      <c r="I76" s="317" t="s">
        <v>58</v>
      </c>
      <c r="J76" s="317" t="s">
        <v>4423</v>
      </c>
      <c r="K76" s="316"/>
    </row>
    <row r="77" ht="17.25" customHeight="1">
      <c r="B77" s="314"/>
      <c r="C77" s="319" t="s">
        <v>4424</v>
      </c>
      <c r="D77" s="319"/>
      <c r="E77" s="319"/>
      <c r="F77" s="320" t="s">
        <v>4425</v>
      </c>
      <c r="G77" s="321"/>
      <c r="H77" s="319"/>
      <c r="I77" s="319"/>
      <c r="J77" s="319" t="s">
        <v>4426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4427</v>
      </c>
      <c r="G79" s="323"/>
      <c r="H79" s="302" t="s">
        <v>4428</v>
      </c>
      <c r="I79" s="302" t="s">
        <v>4429</v>
      </c>
      <c r="J79" s="302">
        <v>20</v>
      </c>
      <c r="K79" s="316"/>
    </row>
    <row r="80" ht="15" customHeight="1">
      <c r="B80" s="314"/>
      <c r="C80" s="302" t="s">
        <v>4430</v>
      </c>
      <c r="D80" s="302"/>
      <c r="E80" s="302"/>
      <c r="F80" s="324" t="s">
        <v>4427</v>
      </c>
      <c r="G80" s="323"/>
      <c r="H80" s="302" t="s">
        <v>4431</v>
      </c>
      <c r="I80" s="302" t="s">
        <v>4429</v>
      </c>
      <c r="J80" s="302">
        <v>120</v>
      </c>
      <c r="K80" s="316"/>
    </row>
    <row r="81" ht="15" customHeight="1">
      <c r="B81" s="325"/>
      <c r="C81" s="302" t="s">
        <v>4432</v>
      </c>
      <c r="D81" s="302"/>
      <c r="E81" s="302"/>
      <c r="F81" s="324" t="s">
        <v>4433</v>
      </c>
      <c r="G81" s="323"/>
      <c r="H81" s="302" t="s">
        <v>4434</v>
      </c>
      <c r="I81" s="302" t="s">
        <v>4429</v>
      </c>
      <c r="J81" s="302">
        <v>50</v>
      </c>
      <c r="K81" s="316"/>
    </row>
    <row r="82" ht="15" customHeight="1">
      <c r="B82" s="325"/>
      <c r="C82" s="302" t="s">
        <v>4435</v>
      </c>
      <c r="D82" s="302"/>
      <c r="E82" s="302"/>
      <c r="F82" s="324" t="s">
        <v>4427</v>
      </c>
      <c r="G82" s="323"/>
      <c r="H82" s="302" t="s">
        <v>4436</v>
      </c>
      <c r="I82" s="302" t="s">
        <v>4437</v>
      </c>
      <c r="J82" s="302"/>
      <c r="K82" s="316"/>
    </row>
    <row r="83" ht="15" customHeight="1">
      <c r="B83" s="325"/>
      <c r="C83" s="326" t="s">
        <v>4438</v>
      </c>
      <c r="D83" s="326"/>
      <c r="E83" s="326"/>
      <c r="F83" s="327" t="s">
        <v>4433</v>
      </c>
      <c r="G83" s="326"/>
      <c r="H83" s="326" t="s">
        <v>4439</v>
      </c>
      <c r="I83" s="326" t="s">
        <v>4429</v>
      </c>
      <c r="J83" s="326">
        <v>15</v>
      </c>
      <c r="K83" s="316"/>
    </row>
    <row r="84" ht="15" customHeight="1">
      <c r="B84" s="325"/>
      <c r="C84" s="326" t="s">
        <v>4440</v>
      </c>
      <c r="D84" s="326"/>
      <c r="E84" s="326"/>
      <c r="F84" s="327" t="s">
        <v>4433</v>
      </c>
      <c r="G84" s="326"/>
      <c r="H84" s="326" t="s">
        <v>4441</v>
      </c>
      <c r="I84" s="326" t="s">
        <v>4429</v>
      </c>
      <c r="J84" s="326">
        <v>15</v>
      </c>
      <c r="K84" s="316"/>
    </row>
    <row r="85" ht="15" customHeight="1">
      <c r="B85" s="325"/>
      <c r="C85" s="326" t="s">
        <v>4442</v>
      </c>
      <c r="D85" s="326"/>
      <c r="E85" s="326"/>
      <c r="F85" s="327" t="s">
        <v>4433</v>
      </c>
      <c r="G85" s="326"/>
      <c r="H85" s="326" t="s">
        <v>4443</v>
      </c>
      <c r="I85" s="326" t="s">
        <v>4429</v>
      </c>
      <c r="J85" s="326">
        <v>20</v>
      </c>
      <c r="K85" s="316"/>
    </row>
    <row r="86" ht="15" customHeight="1">
      <c r="B86" s="325"/>
      <c r="C86" s="326" t="s">
        <v>4444</v>
      </c>
      <c r="D86" s="326"/>
      <c r="E86" s="326"/>
      <c r="F86" s="327" t="s">
        <v>4433</v>
      </c>
      <c r="G86" s="326"/>
      <c r="H86" s="326" t="s">
        <v>4445</v>
      </c>
      <c r="I86" s="326" t="s">
        <v>4429</v>
      </c>
      <c r="J86" s="326">
        <v>20</v>
      </c>
      <c r="K86" s="316"/>
    </row>
    <row r="87" ht="15" customHeight="1">
      <c r="B87" s="325"/>
      <c r="C87" s="302" t="s">
        <v>4446</v>
      </c>
      <c r="D87" s="302"/>
      <c r="E87" s="302"/>
      <c r="F87" s="324" t="s">
        <v>4433</v>
      </c>
      <c r="G87" s="323"/>
      <c r="H87" s="302" t="s">
        <v>4447</v>
      </c>
      <c r="I87" s="302" t="s">
        <v>4429</v>
      </c>
      <c r="J87" s="302">
        <v>50</v>
      </c>
      <c r="K87" s="316"/>
    </row>
    <row r="88" ht="15" customHeight="1">
      <c r="B88" s="325"/>
      <c r="C88" s="302" t="s">
        <v>4448</v>
      </c>
      <c r="D88" s="302"/>
      <c r="E88" s="302"/>
      <c r="F88" s="324" t="s">
        <v>4433</v>
      </c>
      <c r="G88" s="323"/>
      <c r="H88" s="302" t="s">
        <v>4449</v>
      </c>
      <c r="I88" s="302" t="s">
        <v>4429</v>
      </c>
      <c r="J88" s="302">
        <v>20</v>
      </c>
      <c r="K88" s="316"/>
    </row>
    <row r="89" ht="15" customHeight="1">
      <c r="B89" s="325"/>
      <c r="C89" s="302" t="s">
        <v>4450</v>
      </c>
      <c r="D89" s="302"/>
      <c r="E89" s="302"/>
      <c r="F89" s="324" t="s">
        <v>4433</v>
      </c>
      <c r="G89" s="323"/>
      <c r="H89" s="302" t="s">
        <v>4451</v>
      </c>
      <c r="I89" s="302" t="s">
        <v>4429</v>
      </c>
      <c r="J89" s="302">
        <v>20</v>
      </c>
      <c r="K89" s="316"/>
    </row>
    <row r="90" ht="15" customHeight="1">
      <c r="B90" s="325"/>
      <c r="C90" s="302" t="s">
        <v>4452</v>
      </c>
      <c r="D90" s="302"/>
      <c r="E90" s="302"/>
      <c r="F90" s="324" t="s">
        <v>4433</v>
      </c>
      <c r="G90" s="323"/>
      <c r="H90" s="302" t="s">
        <v>4453</v>
      </c>
      <c r="I90" s="302" t="s">
        <v>4429</v>
      </c>
      <c r="J90" s="302">
        <v>50</v>
      </c>
      <c r="K90" s="316"/>
    </row>
    <row r="91" ht="15" customHeight="1">
      <c r="B91" s="325"/>
      <c r="C91" s="302" t="s">
        <v>4454</v>
      </c>
      <c r="D91" s="302"/>
      <c r="E91" s="302"/>
      <c r="F91" s="324" t="s">
        <v>4433</v>
      </c>
      <c r="G91" s="323"/>
      <c r="H91" s="302" t="s">
        <v>4454</v>
      </c>
      <c r="I91" s="302" t="s">
        <v>4429</v>
      </c>
      <c r="J91" s="302">
        <v>50</v>
      </c>
      <c r="K91" s="316"/>
    </row>
    <row r="92" ht="15" customHeight="1">
      <c r="B92" s="325"/>
      <c r="C92" s="302" t="s">
        <v>4455</v>
      </c>
      <c r="D92" s="302"/>
      <c r="E92" s="302"/>
      <c r="F92" s="324" t="s">
        <v>4433</v>
      </c>
      <c r="G92" s="323"/>
      <c r="H92" s="302" t="s">
        <v>4456</v>
      </c>
      <c r="I92" s="302" t="s">
        <v>4429</v>
      </c>
      <c r="J92" s="302">
        <v>255</v>
      </c>
      <c r="K92" s="316"/>
    </row>
    <row r="93" ht="15" customHeight="1">
      <c r="B93" s="325"/>
      <c r="C93" s="302" t="s">
        <v>4457</v>
      </c>
      <c r="D93" s="302"/>
      <c r="E93" s="302"/>
      <c r="F93" s="324" t="s">
        <v>4427</v>
      </c>
      <c r="G93" s="323"/>
      <c r="H93" s="302" t="s">
        <v>4458</v>
      </c>
      <c r="I93" s="302" t="s">
        <v>4459</v>
      </c>
      <c r="J93" s="302"/>
      <c r="K93" s="316"/>
    </row>
    <row r="94" ht="15" customHeight="1">
      <c r="B94" s="325"/>
      <c r="C94" s="302" t="s">
        <v>4460</v>
      </c>
      <c r="D94" s="302"/>
      <c r="E94" s="302"/>
      <c r="F94" s="324" t="s">
        <v>4427</v>
      </c>
      <c r="G94" s="323"/>
      <c r="H94" s="302" t="s">
        <v>4461</v>
      </c>
      <c r="I94" s="302" t="s">
        <v>4462</v>
      </c>
      <c r="J94" s="302"/>
      <c r="K94" s="316"/>
    </row>
    <row r="95" ht="15" customHeight="1">
      <c r="B95" s="325"/>
      <c r="C95" s="302" t="s">
        <v>4463</v>
      </c>
      <c r="D95" s="302"/>
      <c r="E95" s="302"/>
      <c r="F95" s="324" t="s">
        <v>4427</v>
      </c>
      <c r="G95" s="323"/>
      <c r="H95" s="302" t="s">
        <v>4463</v>
      </c>
      <c r="I95" s="302" t="s">
        <v>4462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4427</v>
      </c>
      <c r="G96" s="323"/>
      <c r="H96" s="302" t="s">
        <v>4464</v>
      </c>
      <c r="I96" s="302" t="s">
        <v>4462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4427</v>
      </c>
      <c r="G97" s="323"/>
      <c r="H97" s="302" t="s">
        <v>4465</v>
      </c>
      <c r="I97" s="302" t="s">
        <v>4462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4466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4421</v>
      </c>
      <c r="D103" s="317"/>
      <c r="E103" s="317"/>
      <c r="F103" s="317" t="s">
        <v>4422</v>
      </c>
      <c r="G103" s="318"/>
      <c r="H103" s="317" t="s">
        <v>55</v>
      </c>
      <c r="I103" s="317" t="s">
        <v>58</v>
      </c>
      <c r="J103" s="317" t="s">
        <v>4423</v>
      </c>
      <c r="K103" s="316"/>
    </row>
    <row r="104" ht="17.25" customHeight="1">
      <c r="B104" s="314"/>
      <c r="C104" s="319" t="s">
        <v>4424</v>
      </c>
      <c r="D104" s="319"/>
      <c r="E104" s="319"/>
      <c r="F104" s="320" t="s">
        <v>4425</v>
      </c>
      <c r="G104" s="321"/>
      <c r="H104" s="319"/>
      <c r="I104" s="319"/>
      <c r="J104" s="319" t="s">
        <v>4426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4427</v>
      </c>
      <c r="G106" s="333"/>
      <c r="H106" s="302" t="s">
        <v>4467</v>
      </c>
      <c r="I106" s="302" t="s">
        <v>4429</v>
      </c>
      <c r="J106" s="302">
        <v>20</v>
      </c>
      <c r="K106" s="316"/>
    </row>
    <row r="107" ht="15" customHeight="1">
      <c r="B107" s="314"/>
      <c r="C107" s="302" t="s">
        <v>4430</v>
      </c>
      <c r="D107" s="302"/>
      <c r="E107" s="302"/>
      <c r="F107" s="324" t="s">
        <v>4427</v>
      </c>
      <c r="G107" s="302"/>
      <c r="H107" s="302" t="s">
        <v>4467</v>
      </c>
      <c r="I107" s="302" t="s">
        <v>4429</v>
      </c>
      <c r="J107" s="302">
        <v>120</v>
      </c>
      <c r="K107" s="316"/>
    </row>
    <row r="108" ht="15" customHeight="1">
      <c r="B108" s="325"/>
      <c r="C108" s="302" t="s">
        <v>4432</v>
      </c>
      <c r="D108" s="302"/>
      <c r="E108" s="302"/>
      <c r="F108" s="324" t="s">
        <v>4433</v>
      </c>
      <c r="G108" s="302"/>
      <c r="H108" s="302" t="s">
        <v>4467</v>
      </c>
      <c r="I108" s="302" t="s">
        <v>4429</v>
      </c>
      <c r="J108" s="302">
        <v>50</v>
      </c>
      <c r="K108" s="316"/>
    </row>
    <row r="109" ht="15" customHeight="1">
      <c r="B109" s="325"/>
      <c r="C109" s="302" t="s">
        <v>4435</v>
      </c>
      <c r="D109" s="302"/>
      <c r="E109" s="302"/>
      <c r="F109" s="324" t="s">
        <v>4427</v>
      </c>
      <c r="G109" s="302"/>
      <c r="H109" s="302" t="s">
        <v>4467</v>
      </c>
      <c r="I109" s="302" t="s">
        <v>4437</v>
      </c>
      <c r="J109" s="302"/>
      <c r="K109" s="316"/>
    </row>
    <row r="110" ht="15" customHeight="1">
      <c r="B110" s="325"/>
      <c r="C110" s="302" t="s">
        <v>4446</v>
      </c>
      <c r="D110" s="302"/>
      <c r="E110" s="302"/>
      <c r="F110" s="324" t="s">
        <v>4433</v>
      </c>
      <c r="G110" s="302"/>
      <c r="H110" s="302" t="s">
        <v>4467</v>
      </c>
      <c r="I110" s="302" t="s">
        <v>4429</v>
      </c>
      <c r="J110" s="302">
        <v>50</v>
      </c>
      <c r="K110" s="316"/>
    </row>
    <row r="111" ht="15" customHeight="1">
      <c r="B111" s="325"/>
      <c r="C111" s="302" t="s">
        <v>4454</v>
      </c>
      <c r="D111" s="302"/>
      <c r="E111" s="302"/>
      <c r="F111" s="324" t="s">
        <v>4433</v>
      </c>
      <c r="G111" s="302"/>
      <c r="H111" s="302" t="s">
        <v>4467</v>
      </c>
      <c r="I111" s="302" t="s">
        <v>4429</v>
      </c>
      <c r="J111" s="302">
        <v>50</v>
      </c>
      <c r="K111" s="316"/>
    </row>
    <row r="112" ht="15" customHeight="1">
      <c r="B112" s="325"/>
      <c r="C112" s="302" t="s">
        <v>4452</v>
      </c>
      <c r="D112" s="302"/>
      <c r="E112" s="302"/>
      <c r="F112" s="324" t="s">
        <v>4433</v>
      </c>
      <c r="G112" s="302"/>
      <c r="H112" s="302" t="s">
        <v>4467</v>
      </c>
      <c r="I112" s="302" t="s">
        <v>4429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4427</v>
      </c>
      <c r="G113" s="302"/>
      <c r="H113" s="302" t="s">
        <v>4468</v>
      </c>
      <c r="I113" s="302" t="s">
        <v>4429</v>
      </c>
      <c r="J113" s="302">
        <v>20</v>
      </c>
      <c r="K113" s="316"/>
    </row>
    <row r="114" ht="15" customHeight="1">
      <c r="B114" s="325"/>
      <c r="C114" s="302" t="s">
        <v>4469</v>
      </c>
      <c r="D114" s="302"/>
      <c r="E114" s="302"/>
      <c r="F114" s="324" t="s">
        <v>4427</v>
      </c>
      <c r="G114" s="302"/>
      <c r="H114" s="302" t="s">
        <v>4470</v>
      </c>
      <c r="I114" s="302" t="s">
        <v>4429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4427</v>
      </c>
      <c r="G115" s="302"/>
      <c r="H115" s="302" t="s">
        <v>4471</v>
      </c>
      <c r="I115" s="302" t="s">
        <v>4462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4427</v>
      </c>
      <c r="G116" s="302"/>
      <c r="H116" s="302" t="s">
        <v>4472</v>
      </c>
      <c r="I116" s="302" t="s">
        <v>4462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4427</v>
      </c>
      <c r="G117" s="302"/>
      <c r="H117" s="302" t="s">
        <v>4473</v>
      </c>
      <c r="I117" s="302" t="s">
        <v>4474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4475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4421</v>
      </c>
      <c r="D123" s="317"/>
      <c r="E123" s="317"/>
      <c r="F123" s="317" t="s">
        <v>4422</v>
      </c>
      <c r="G123" s="318"/>
      <c r="H123" s="317" t="s">
        <v>55</v>
      </c>
      <c r="I123" s="317" t="s">
        <v>58</v>
      </c>
      <c r="J123" s="317" t="s">
        <v>4423</v>
      </c>
      <c r="K123" s="343"/>
    </row>
    <row r="124" ht="17.25" customHeight="1">
      <c r="B124" s="342"/>
      <c r="C124" s="319" t="s">
        <v>4424</v>
      </c>
      <c r="D124" s="319"/>
      <c r="E124" s="319"/>
      <c r="F124" s="320" t="s">
        <v>4425</v>
      </c>
      <c r="G124" s="321"/>
      <c r="H124" s="319"/>
      <c r="I124" s="319"/>
      <c r="J124" s="319" t="s">
        <v>4426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4430</v>
      </c>
      <c r="D126" s="322"/>
      <c r="E126" s="322"/>
      <c r="F126" s="324" t="s">
        <v>4427</v>
      </c>
      <c r="G126" s="302"/>
      <c r="H126" s="302" t="s">
        <v>4467</v>
      </c>
      <c r="I126" s="302" t="s">
        <v>4429</v>
      </c>
      <c r="J126" s="302">
        <v>120</v>
      </c>
      <c r="K126" s="346"/>
    </row>
    <row r="127" ht="15" customHeight="1">
      <c r="B127" s="344"/>
      <c r="C127" s="302" t="s">
        <v>4476</v>
      </c>
      <c r="D127" s="302"/>
      <c r="E127" s="302"/>
      <c r="F127" s="324" t="s">
        <v>4427</v>
      </c>
      <c r="G127" s="302"/>
      <c r="H127" s="302" t="s">
        <v>4477</v>
      </c>
      <c r="I127" s="302" t="s">
        <v>4429</v>
      </c>
      <c r="J127" s="302" t="s">
        <v>4478</v>
      </c>
      <c r="K127" s="346"/>
    </row>
    <row r="128" ht="15" customHeight="1">
      <c r="B128" s="344"/>
      <c r="C128" s="302" t="s">
        <v>4375</v>
      </c>
      <c r="D128" s="302"/>
      <c r="E128" s="302"/>
      <c r="F128" s="324" t="s">
        <v>4427</v>
      </c>
      <c r="G128" s="302"/>
      <c r="H128" s="302" t="s">
        <v>4479</v>
      </c>
      <c r="I128" s="302" t="s">
        <v>4429</v>
      </c>
      <c r="J128" s="302" t="s">
        <v>4478</v>
      </c>
      <c r="K128" s="346"/>
    </row>
    <row r="129" ht="15" customHeight="1">
      <c r="B129" s="344"/>
      <c r="C129" s="302" t="s">
        <v>4438</v>
      </c>
      <c r="D129" s="302"/>
      <c r="E129" s="302"/>
      <c r="F129" s="324" t="s">
        <v>4433</v>
      </c>
      <c r="G129" s="302"/>
      <c r="H129" s="302" t="s">
        <v>4439</v>
      </c>
      <c r="I129" s="302" t="s">
        <v>4429</v>
      </c>
      <c r="J129" s="302">
        <v>15</v>
      </c>
      <c r="K129" s="346"/>
    </row>
    <row r="130" ht="15" customHeight="1">
      <c r="B130" s="344"/>
      <c r="C130" s="326" t="s">
        <v>4440</v>
      </c>
      <c r="D130" s="326"/>
      <c r="E130" s="326"/>
      <c r="F130" s="327" t="s">
        <v>4433</v>
      </c>
      <c r="G130" s="326"/>
      <c r="H130" s="326" t="s">
        <v>4441</v>
      </c>
      <c r="I130" s="326" t="s">
        <v>4429</v>
      </c>
      <c r="J130" s="326">
        <v>15</v>
      </c>
      <c r="K130" s="346"/>
    </row>
    <row r="131" ht="15" customHeight="1">
      <c r="B131" s="344"/>
      <c r="C131" s="326" t="s">
        <v>4442</v>
      </c>
      <c r="D131" s="326"/>
      <c r="E131" s="326"/>
      <c r="F131" s="327" t="s">
        <v>4433</v>
      </c>
      <c r="G131" s="326"/>
      <c r="H131" s="326" t="s">
        <v>4443</v>
      </c>
      <c r="I131" s="326" t="s">
        <v>4429</v>
      </c>
      <c r="J131" s="326">
        <v>20</v>
      </c>
      <c r="K131" s="346"/>
    </row>
    <row r="132" ht="15" customHeight="1">
      <c r="B132" s="344"/>
      <c r="C132" s="326" t="s">
        <v>4444</v>
      </c>
      <c r="D132" s="326"/>
      <c r="E132" s="326"/>
      <c r="F132" s="327" t="s">
        <v>4433</v>
      </c>
      <c r="G132" s="326"/>
      <c r="H132" s="326" t="s">
        <v>4445</v>
      </c>
      <c r="I132" s="326" t="s">
        <v>4429</v>
      </c>
      <c r="J132" s="326">
        <v>20</v>
      </c>
      <c r="K132" s="346"/>
    </row>
    <row r="133" ht="15" customHeight="1">
      <c r="B133" s="344"/>
      <c r="C133" s="302" t="s">
        <v>4432</v>
      </c>
      <c r="D133" s="302"/>
      <c r="E133" s="302"/>
      <c r="F133" s="324" t="s">
        <v>4433</v>
      </c>
      <c r="G133" s="302"/>
      <c r="H133" s="302" t="s">
        <v>4467</v>
      </c>
      <c r="I133" s="302" t="s">
        <v>4429</v>
      </c>
      <c r="J133" s="302">
        <v>50</v>
      </c>
      <c r="K133" s="346"/>
    </row>
    <row r="134" ht="15" customHeight="1">
      <c r="B134" s="344"/>
      <c r="C134" s="302" t="s">
        <v>4446</v>
      </c>
      <c r="D134" s="302"/>
      <c r="E134" s="302"/>
      <c r="F134" s="324" t="s">
        <v>4433</v>
      </c>
      <c r="G134" s="302"/>
      <c r="H134" s="302" t="s">
        <v>4467</v>
      </c>
      <c r="I134" s="302" t="s">
        <v>4429</v>
      </c>
      <c r="J134" s="302">
        <v>50</v>
      </c>
      <c r="K134" s="346"/>
    </row>
    <row r="135" ht="15" customHeight="1">
      <c r="B135" s="344"/>
      <c r="C135" s="302" t="s">
        <v>4452</v>
      </c>
      <c r="D135" s="302"/>
      <c r="E135" s="302"/>
      <c r="F135" s="324" t="s">
        <v>4433</v>
      </c>
      <c r="G135" s="302"/>
      <c r="H135" s="302" t="s">
        <v>4467</v>
      </c>
      <c r="I135" s="302" t="s">
        <v>4429</v>
      </c>
      <c r="J135" s="302">
        <v>50</v>
      </c>
      <c r="K135" s="346"/>
    </row>
    <row r="136" ht="15" customHeight="1">
      <c r="B136" s="344"/>
      <c r="C136" s="302" t="s">
        <v>4454</v>
      </c>
      <c r="D136" s="302"/>
      <c r="E136" s="302"/>
      <c r="F136" s="324" t="s">
        <v>4433</v>
      </c>
      <c r="G136" s="302"/>
      <c r="H136" s="302" t="s">
        <v>4467</v>
      </c>
      <c r="I136" s="302" t="s">
        <v>4429</v>
      </c>
      <c r="J136" s="302">
        <v>50</v>
      </c>
      <c r="K136" s="346"/>
    </row>
    <row r="137" ht="15" customHeight="1">
      <c r="B137" s="344"/>
      <c r="C137" s="302" t="s">
        <v>4455</v>
      </c>
      <c r="D137" s="302"/>
      <c r="E137" s="302"/>
      <c r="F137" s="324" t="s">
        <v>4433</v>
      </c>
      <c r="G137" s="302"/>
      <c r="H137" s="302" t="s">
        <v>4480</v>
      </c>
      <c r="I137" s="302" t="s">
        <v>4429</v>
      </c>
      <c r="J137" s="302">
        <v>255</v>
      </c>
      <c r="K137" s="346"/>
    </row>
    <row r="138" ht="15" customHeight="1">
      <c r="B138" s="344"/>
      <c r="C138" s="302" t="s">
        <v>4457</v>
      </c>
      <c r="D138" s="302"/>
      <c r="E138" s="302"/>
      <c r="F138" s="324" t="s">
        <v>4427</v>
      </c>
      <c r="G138" s="302"/>
      <c r="H138" s="302" t="s">
        <v>4481</v>
      </c>
      <c r="I138" s="302" t="s">
        <v>4459</v>
      </c>
      <c r="J138" s="302"/>
      <c r="K138" s="346"/>
    </row>
    <row r="139" ht="15" customHeight="1">
      <c r="B139" s="344"/>
      <c r="C139" s="302" t="s">
        <v>4460</v>
      </c>
      <c r="D139" s="302"/>
      <c r="E139" s="302"/>
      <c r="F139" s="324" t="s">
        <v>4427</v>
      </c>
      <c r="G139" s="302"/>
      <c r="H139" s="302" t="s">
        <v>4482</v>
      </c>
      <c r="I139" s="302" t="s">
        <v>4462</v>
      </c>
      <c r="J139" s="302"/>
      <c r="K139" s="346"/>
    </row>
    <row r="140" ht="15" customHeight="1">
      <c r="B140" s="344"/>
      <c r="C140" s="302" t="s">
        <v>4463</v>
      </c>
      <c r="D140" s="302"/>
      <c r="E140" s="302"/>
      <c r="F140" s="324" t="s">
        <v>4427</v>
      </c>
      <c r="G140" s="302"/>
      <c r="H140" s="302" t="s">
        <v>4463</v>
      </c>
      <c r="I140" s="302" t="s">
        <v>4462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4427</v>
      </c>
      <c r="G141" s="302"/>
      <c r="H141" s="302" t="s">
        <v>4483</v>
      </c>
      <c r="I141" s="302" t="s">
        <v>4462</v>
      </c>
      <c r="J141" s="302"/>
      <c r="K141" s="346"/>
    </row>
    <row r="142" ht="15" customHeight="1">
      <c r="B142" s="344"/>
      <c r="C142" s="302" t="s">
        <v>4484</v>
      </c>
      <c r="D142" s="302"/>
      <c r="E142" s="302"/>
      <c r="F142" s="324" t="s">
        <v>4427</v>
      </c>
      <c r="G142" s="302"/>
      <c r="H142" s="302" t="s">
        <v>4485</v>
      </c>
      <c r="I142" s="302" t="s">
        <v>4462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4486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4421</v>
      </c>
      <c r="D148" s="317"/>
      <c r="E148" s="317"/>
      <c r="F148" s="317" t="s">
        <v>4422</v>
      </c>
      <c r="G148" s="318"/>
      <c r="H148" s="317" t="s">
        <v>55</v>
      </c>
      <c r="I148" s="317" t="s">
        <v>58</v>
      </c>
      <c r="J148" s="317" t="s">
        <v>4423</v>
      </c>
      <c r="K148" s="316"/>
    </row>
    <row r="149" ht="17.25" customHeight="1">
      <c r="B149" s="314"/>
      <c r="C149" s="319" t="s">
        <v>4424</v>
      </c>
      <c r="D149" s="319"/>
      <c r="E149" s="319"/>
      <c r="F149" s="320" t="s">
        <v>4425</v>
      </c>
      <c r="G149" s="321"/>
      <c r="H149" s="319"/>
      <c r="I149" s="319"/>
      <c r="J149" s="319" t="s">
        <v>4426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4430</v>
      </c>
      <c r="D151" s="302"/>
      <c r="E151" s="302"/>
      <c r="F151" s="351" t="s">
        <v>4427</v>
      </c>
      <c r="G151" s="302"/>
      <c r="H151" s="350" t="s">
        <v>4467</v>
      </c>
      <c r="I151" s="350" t="s">
        <v>4429</v>
      </c>
      <c r="J151" s="350">
        <v>120</v>
      </c>
      <c r="K151" s="346"/>
    </row>
    <row r="152" ht="15" customHeight="1">
      <c r="B152" s="325"/>
      <c r="C152" s="350" t="s">
        <v>4476</v>
      </c>
      <c r="D152" s="302"/>
      <c r="E152" s="302"/>
      <c r="F152" s="351" t="s">
        <v>4427</v>
      </c>
      <c r="G152" s="302"/>
      <c r="H152" s="350" t="s">
        <v>4487</v>
      </c>
      <c r="I152" s="350" t="s">
        <v>4429</v>
      </c>
      <c r="J152" s="350" t="s">
        <v>4478</v>
      </c>
      <c r="K152" s="346"/>
    </row>
    <row r="153" ht="15" customHeight="1">
      <c r="B153" s="325"/>
      <c r="C153" s="350" t="s">
        <v>4375</v>
      </c>
      <c r="D153" s="302"/>
      <c r="E153" s="302"/>
      <c r="F153" s="351" t="s">
        <v>4427</v>
      </c>
      <c r="G153" s="302"/>
      <c r="H153" s="350" t="s">
        <v>4488</v>
      </c>
      <c r="I153" s="350" t="s">
        <v>4429</v>
      </c>
      <c r="J153" s="350" t="s">
        <v>4478</v>
      </c>
      <c r="K153" s="346"/>
    </row>
    <row r="154" ht="15" customHeight="1">
      <c r="B154" s="325"/>
      <c r="C154" s="350" t="s">
        <v>4432</v>
      </c>
      <c r="D154" s="302"/>
      <c r="E154" s="302"/>
      <c r="F154" s="351" t="s">
        <v>4433</v>
      </c>
      <c r="G154" s="302"/>
      <c r="H154" s="350" t="s">
        <v>4467</v>
      </c>
      <c r="I154" s="350" t="s">
        <v>4429</v>
      </c>
      <c r="J154" s="350">
        <v>50</v>
      </c>
      <c r="K154" s="346"/>
    </row>
    <row r="155" ht="15" customHeight="1">
      <c r="B155" s="325"/>
      <c r="C155" s="350" t="s">
        <v>4435</v>
      </c>
      <c r="D155" s="302"/>
      <c r="E155" s="302"/>
      <c r="F155" s="351" t="s">
        <v>4427</v>
      </c>
      <c r="G155" s="302"/>
      <c r="H155" s="350" t="s">
        <v>4467</v>
      </c>
      <c r="I155" s="350" t="s">
        <v>4437</v>
      </c>
      <c r="J155" s="350"/>
      <c r="K155" s="346"/>
    </row>
    <row r="156" ht="15" customHeight="1">
      <c r="B156" s="325"/>
      <c r="C156" s="350" t="s">
        <v>4446</v>
      </c>
      <c r="D156" s="302"/>
      <c r="E156" s="302"/>
      <c r="F156" s="351" t="s">
        <v>4433</v>
      </c>
      <c r="G156" s="302"/>
      <c r="H156" s="350" t="s">
        <v>4467</v>
      </c>
      <c r="I156" s="350" t="s">
        <v>4429</v>
      </c>
      <c r="J156" s="350">
        <v>50</v>
      </c>
      <c r="K156" s="346"/>
    </row>
    <row r="157" ht="15" customHeight="1">
      <c r="B157" s="325"/>
      <c r="C157" s="350" t="s">
        <v>4454</v>
      </c>
      <c r="D157" s="302"/>
      <c r="E157" s="302"/>
      <c r="F157" s="351" t="s">
        <v>4433</v>
      </c>
      <c r="G157" s="302"/>
      <c r="H157" s="350" t="s">
        <v>4467</v>
      </c>
      <c r="I157" s="350" t="s">
        <v>4429</v>
      </c>
      <c r="J157" s="350">
        <v>50</v>
      </c>
      <c r="K157" s="346"/>
    </row>
    <row r="158" ht="15" customHeight="1">
      <c r="B158" s="325"/>
      <c r="C158" s="350" t="s">
        <v>4452</v>
      </c>
      <c r="D158" s="302"/>
      <c r="E158" s="302"/>
      <c r="F158" s="351" t="s">
        <v>4433</v>
      </c>
      <c r="G158" s="302"/>
      <c r="H158" s="350" t="s">
        <v>4467</v>
      </c>
      <c r="I158" s="350" t="s">
        <v>4429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4427</v>
      </c>
      <c r="G159" s="302"/>
      <c r="H159" s="350" t="s">
        <v>4489</v>
      </c>
      <c r="I159" s="350" t="s">
        <v>4429</v>
      </c>
      <c r="J159" s="350" t="s">
        <v>4490</v>
      </c>
      <c r="K159" s="346"/>
    </row>
    <row r="160" ht="15" customHeight="1">
      <c r="B160" s="325"/>
      <c r="C160" s="350" t="s">
        <v>4491</v>
      </c>
      <c r="D160" s="302"/>
      <c r="E160" s="302"/>
      <c r="F160" s="351" t="s">
        <v>4427</v>
      </c>
      <c r="G160" s="302"/>
      <c r="H160" s="350" t="s">
        <v>4492</v>
      </c>
      <c r="I160" s="350" t="s">
        <v>4462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4493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4421</v>
      </c>
      <c r="D166" s="317"/>
      <c r="E166" s="317"/>
      <c r="F166" s="317" t="s">
        <v>4422</v>
      </c>
      <c r="G166" s="354"/>
      <c r="H166" s="355" t="s">
        <v>55</v>
      </c>
      <c r="I166" s="355" t="s">
        <v>58</v>
      </c>
      <c r="J166" s="317" t="s">
        <v>4423</v>
      </c>
      <c r="K166" s="294"/>
    </row>
    <row r="167" ht="17.25" customHeight="1">
      <c r="B167" s="295"/>
      <c r="C167" s="319" t="s">
        <v>4424</v>
      </c>
      <c r="D167" s="319"/>
      <c r="E167" s="319"/>
      <c r="F167" s="320" t="s">
        <v>4425</v>
      </c>
      <c r="G167" s="356"/>
      <c r="H167" s="357"/>
      <c r="I167" s="357"/>
      <c r="J167" s="319" t="s">
        <v>4426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4430</v>
      </c>
      <c r="D169" s="302"/>
      <c r="E169" s="302"/>
      <c r="F169" s="324" t="s">
        <v>4427</v>
      </c>
      <c r="G169" s="302"/>
      <c r="H169" s="302" t="s">
        <v>4467</v>
      </c>
      <c r="I169" s="302" t="s">
        <v>4429</v>
      </c>
      <c r="J169" s="302">
        <v>120</v>
      </c>
      <c r="K169" s="346"/>
    </row>
    <row r="170" ht="15" customHeight="1">
      <c r="B170" s="325"/>
      <c r="C170" s="302" t="s">
        <v>4476</v>
      </c>
      <c r="D170" s="302"/>
      <c r="E170" s="302"/>
      <c r="F170" s="324" t="s">
        <v>4427</v>
      </c>
      <c r="G170" s="302"/>
      <c r="H170" s="302" t="s">
        <v>4477</v>
      </c>
      <c r="I170" s="302" t="s">
        <v>4429</v>
      </c>
      <c r="J170" s="302" t="s">
        <v>4478</v>
      </c>
      <c r="K170" s="346"/>
    </row>
    <row r="171" ht="15" customHeight="1">
      <c r="B171" s="325"/>
      <c r="C171" s="302" t="s">
        <v>4375</v>
      </c>
      <c r="D171" s="302"/>
      <c r="E171" s="302"/>
      <c r="F171" s="324" t="s">
        <v>4427</v>
      </c>
      <c r="G171" s="302"/>
      <c r="H171" s="302" t="s">
        <v>4494</v>
      </c>
      <c r="I171" s="302" t="s">
        <v>4429</v>
      </c>
      <c r="J171" s="302" t="s">
        <v>4478</v>
      </c>
      <c r="K171" s="346"/>
    </row>
    <row r="172" ht="15" customHeight="1">
      <c r="B172" s="325"/>
      <c r="C172" s="302" t="s">
        <v>4432</v>
      </c>
      <c r="D172" s="302"/>
      <c r="E172" s="302"/>
      <c r="F172" s="324" t="s">
        <v>4433</v>
      </c>
      <c r="G172" s="302"/>
      <c r="H172" s="302" t="s">
        <v>4494</v>
      </c>
      <c r="I172" s="302" t="s">
        <v>4429</v>
      </c>
      <c r="J172" s="302">
        <v>50</v>
      </c>
      <c r="K172" s="346"/>
    </row>
    <row r="173" ht="15" customHeight="1">
      <c r="B173" s="325"/>
      <c r="C173" s="302" t="s">
        <v>4435</v>
      </c>
      <c r="D173" s="302"/>
      <c r="E173" s="302"/>
      <c r="F173" s="324" t="s">
        <v>4427</v>
      </c>
      <c r="G173" s="302"/>
      <c r="H173" s="302" t="s">
        <v>4494</v>
      </c>
      <c r="I173" s="302" t="s">
        <v>4437</v>
      </c>
      <c r="J173" s="302"/>
      <c r="K173" s="346"/>
    </row>
    <row r="174" ht="15" customHeight="1">
      <c r="B174" s="325"/>
      <c r="C174" s="302" t="s">
        <v>4446</v>
      </c>
      <c r="D174" s="302"/>
      <c r="E174" s="302"/>
      <c r="F174" s="324" t="s">
        <v>4433</v>
      </c>
      <c r="G174" s="302"/>
      <c r="H174" s="302" t="s">
        <v>4494</v>
      </c>
      <c r="I174" s="302" t="s">
        <v>4429</v>
      </c>
      <c r="J174" s="302">
        <v>50</v>
      </c>
      <c r="K174" s="346"/>
    </row>
    <row r="175" ht="15" customHeight="1">
      <c r="B175" s="325"/>
      <c r="C175" s="302" t="s">
        <v>4454</v>
      </c>
      <c r="D175" s="302"/>
      <c r="E175" s="302"/>
      <c r="F175" s="324" t="s">
        <v>4433</v>
      </c>
      <c r="G175" s="302"/>
      <c r="H175" s="302" t="s">
        <v>4494</v>
      </c>
      <c r="I175" s="302" t="s">
        <v>4429</v>
      </c>
      <c r="J175" s="302">
        <v>50</v>
      </c>
      <c r="K175" s="346"/>
    </row>
    <row r="176" ht="15" customHeight="1">
      <c r="B176" s="325"/>
      <c r="C176" s="302" t="s">
        <v>4452</v>
      </c>
      <c r="D176" s="302"/>
      <c r="E176" s="302"/>
      <c r="F176" s="324" t="s">
        <v>4433</v>
      </c>
      <c r="G176" s="302"/>
      <c r="H176" s="302" t="s">
        <v>4494</v>
      </c>
      <c r="I176" s="302" t="s">
        <v>4429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4427</v>
      </c>
      <c r="G177" s="302"/>
      <c r="H177" s="302" t="s">
        <v>4495</v>
      </c>
      <c r="I177" s="302" t="s">
        <v>4496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4427</v>
      </c>
      <c r="G178" s="302"/>
      <c r="H178" s="302" t="s">
        <v>4497</v>
      </c>
      <c r="I178" s="302" t="s">
        <v>4498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4427</v>
      </c>
      <c r="G179" s="302"/>
      <c r="H179" s="302" t="s">
        <v>4499</v>
      </c>
      <c r="I179" s="302" t="s">
        <v>4429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4427</v>
      </c>
      <c r="G180" s="302"/>
      <c r="H180" s="302" t="s">
        <v>4500</v>
      </c>
      <c r="I180" s="302" t="s">
        <v>4429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4427</v>
      </c>
      <c r="G181" s="302"/>
      <c r="H181" s="302" t="s">
        <v>4391</v>
      </c>
      <c r="I181" s="302" t="s">
        <v>4429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4427</v>
      </c>
      <c r="G182" s="302"/>
      <c r="H182" s="302" t="s">
        <v>4501</v>
      </c>
      <c r="I182" s="302" t="s">
        <v>4462</v>
      </c>
      <c r="J182" s="302"/>
      <c r="K182" s="346"/>
    </row>
    <row r="183" ht="15" customHeight="1">
      <c r="B183" s="325"/>
      <c r="C183" s="302" t="s">
        <v>4502</v>
      </c>
      <c r="D183" s="302"/>
      <c r="E183" s="302"/>
      <c r="F183" s="324" t="s">
        <v>4427</v>
      </c>
      <c r="G183" s="302"/>
      <c r="H183" s="302" t="s">
        <v>4503</v>
      </c>
      <c r="I183" s="302" t="s">
        <v>4462</v>
      </c>
      <c r="J183" s="302"/>
      <c r="K183" s="346"/>
    </row>
    <row r="184" ht="15" customHeight="1">
      <c r="B184" s="325"/>
      <c r="C184" s="302" t="s">
        <v>4491</v>
      </c>
      <c r="D184" s="302"/>
      <c r="E184" s="302"/>
      <c r="F184" s="324" t="s">
        <v>4427</v>
      </c>
      <c r="G184" s="302"/>
      <c r="H184" s="302" t="s">
        <v>4504</v>
      </c>
      <c r="I184" s="302" t="s">
        <v>4462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4433</v>
      </c>
      <c r="G185" s="302"/>
      <c r="H185" s="302" t="s">
        <v>4505</v>
      </c>
      <c r="I185" s="302" t="s">
        <v>4429</v>
      </c>
      <c r="J185" s="302">
        <v>50</v>
      </c>
      <c r="K185" s="346"/>
    </row>
    <row r="186" ht="15" customHeight="1">
      <c r="B186" s="325"/>
      <c r="C186" s="302" t="s">
        <v>4506</v>
      </c>
      <c r="D186" s="302"/>
      <c r="E186" s="302"/>
      <c r="F186" s="324" t="s">
        <v>4433</v>
      </c>
      <c r="G186" s="302"/>
      <c r="H186" s="302" t="s">
        <v>4507</v>
      </c>
      <c r="I186" s="302" t="s">
        <v>4508</v>
      </c>
      <c r="J186" s="302"/>
      <c r="K186" s="346"/>
    </row>
    <row r="187" ht="15" customHeight="1">
      <c r="B187" s="325"/>
      <c r="C187" s="302" t="s">
        <v>4509</v>
      </c>
      <c r="D187" s="302"/>
      <c r="E187" s="302"/>
      <c r="F187" s="324" t="s">
        <v>4433</v>
      </c>
      <c r="G187" s="302"/>
      <c r="H187" s="302" t="s">
        <v>4510</v>
      </c>
      <c r="I187" s="302" t="s">
        <v>4508</v>
      </c>
      <c r="J187" s="302"/>
      <c r="K187" s="346"/>
    </row>
    <row r="188" ht="15" customHeight="1">
      <c r="B188" s="325"/>
      <c r="C188" s="302" t="s">
        <v>4511</v>
      </c>
      <c r="D188" s="302"/>
      <c r="E188" s="302"/>
      <c r="F188" s="324" t="s">
        <v>4433</v>
      </c>
      <c r="G188" s="302"/>
      <c r="H188" s="302" t="s">
        <v>4512</v>
      </c>
      <c r="I188" s="302" t="s">
        <v>4508</v>
      </c>
      <c r="J188" s="302"/>
      <c r="K188" s="346"/>
    </row>
    <row r="189" ht="15" customHeight="1">
      <c r="B189" s="325"/>
      <c r="C189" s="358" t="s">
        <v>4513</v>
      </c>
      <c r="D189" s="302"/>
      <c r="E189" s="302"/>
      <c r="F189" s="324" t="s">
        <v>4433</v>
      </c>
      <c r="G189" s="302"/>
      <c r="H189" s="302" t="s">
        <v>4514</v>
      </c>
      <c r="I189" s="302" t="s">
        <v>4515</v>
      </c>
      <c r="J189" s="359" t="s">
        <v>4516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4427</v>
      </c>
      <c r="G190" s="302"/>
      <c r="H190" s="299" t="s">
        <v>4517</v>
      </c>
      <c r="I190" s="302" t="s">
        <v>4518</v>
      </c>
      <c r="J190" s="302"/>
      <c r="K190" s="346"/>
    </row>
    <row r="191" ht="15" customHeight="1">
      <c r="B191" s="325"/>
      <c r="C191" s="309" t="s">
        <v>4519</v>
      </c>
      <c r="D191" s="302"/>
      <c r="E191" s="302"/>
      <c r="F191" s="324" t="s">
        <v>4427</v>
      </c>
      <c r="G191" s="302"/>
      <c r="H191" s="302" t="s">
        <v>4520</v>
      </c>
      <c r="I191" s="302" t="s">
        <v>4462</v>
      </c>
      <c r="J191" s="302"/>
      <c r="K191" s="346"/>
    </row>
    <row r="192" ht="15" customHeight="1">
      <c r="B192" s="325"/>
      <c r="C192" s="309" t="s">
        <v>4521</v>
      </c>
      <c r="D192" s="302"/>
      <c r="E192" s="302"/>
      <c r="F192" s="324" t="s">
        <v>4427</v>
      </c>
      <c r="G192" s="302"/>
      <c r="H192" s="302" t="s">
        <v>4522</v>
      </c>
      <c r="I192" s="302" t="s">
        <v>4462</v>
      </c>
      <c r="J192" s="302"/>
      <c r="K192" s="346"/>
    </row>
    <row r="193" ht="15" customHeight="1">
      <c r="B193" s="325"/>
      <c r="C193" s="309" t="s">
        <v>4523</v>
      </c>
      <c r="D193" s="302"/>
      <c r="E193" s="302"/>
      <c r="F193" s="324" t="s">
        <v>4433</v>
      </c>
      <c r="G193" s="302"/>
      <c r="H193" s="302" t="s">
        <v>4524</v>
      </c>
      <c r="I193" s="302" t="s">
        <v>4462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4525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4526</v>
      </c>
      <c r="D200" s="361"/>
      <c r="E200" s="361"/>
      <c r="F200" s="361" t="s">
        <v>4527</v>
      </c>
      <c r="G200" s="362"/>
      <c r="H200" s="361" t="s">
        <v>4528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4518</v>
      </c>
      <c r="D202" s="302"/>
      <c r="E202" s="302"/>
      <c r="F202" s="324" t="s">
        <v>44</v>
      </c>
      <c r="G202" s="302"/>
      <c r="H202" s="302" t="s">
        <v>4529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4530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4531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4532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4533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4474</v>
      </c>
      <c r="D208" s="302"/>
      <c r="E208" s="302"/>
      <c r="F208" s="324" t="s">
        <v>86</v>
      </c>
      <c r="G208" s="302"/>
      <c r="H208" s="302" t="s">
        <v>4534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4373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4371</v>
      </c>
      <c r="G210" s="302"/>
      <c r="H210" s="302" t="s">
        <v>4535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4374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3506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4498</v>
      </c>
      <c r="D214" s="331"/>
      <c r="E214" s="331"/>
      <c r="F214" s="324">
        <v>1</v>
      </c>
      <c r="G214" s="309"/>
      <c r="H214" s="350" t="s">
        <v>4536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4537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4538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4539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Šenkýř Vlastislav</dc:creator>
  <cp:lastModifiedBy>Šenkýř Vlastislav</cp:lastModifiedBy>
  <dcterms:created xsi:type="dcterms:W3CDTF">2019-08-02T06:38:05Z</dcterms:created>
  <dcterms:modified xsi:type="dcterms:W3CDTF">2019-08-02T06:38:28Z</dcterms:modified>
</cp:coreProperties>
</file>