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19Zak00012 - Rekonstrukce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'19Zak00012 - Rekonstrukce...'!$C$91:$K$208</definedName>
    <definedName name="_xlnm.Print_Area" localSheetId="1">'19Zak00012 - Rekonstrukce...'!$C$4:$J$39,'19Zak00012 - Rekonstrukce...'!$C$45:$J$73,'19Zak00012 - Rekonstrukce...'!$C$79:$K$208</definedName>
    <definedName name="_xlnm.Print_Titles" localSheetId="1">'19Zak00012 - Rekonstrukce...'!$91:$91</definedName>
    <definedName name="_xlnm.Print_Area" localSheetId="2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2" r="J93"/>
  <c r="J37"/>
  <c r="J36"/>
  <c i="1" r="AY55"/>
  <c i="2" r="J35"/>
  <c i="1" r="AX55"/>
  <c i="2" r="BI208"/>
  <c r="BH208"/>
  <c r="BG208"/>
  <c r="BF208"/>
  <c r="T208"/>
  <c r="R208"/>
  <c r="P208"/>
  <c r="BK208"/>
  <c r="J208"/>
  <c r="BE208"/>
  <c r="BI207"/>
  <c r="BH207"/>
  <c r="BG207"/>
  <c r="BF207"/>
  <c r="T207"/>
  <c r="T206"/>
  <c r="R207"/>
  <c r="R206"/>
  <c r="P207"/>
  <c r="P206"/>
  <c r="BK207"/>
  <c r="BK206"/>
  <c r="J206"/>
  <c r="J207"/>
  <c r="BE207"/>
  <c r="J72"/>
  <c r="BI205"/>
  <c r="BH205"/>
  <c r="BG205"/>
  <c r="BF205"/>
  <c r="T205"/>
  <c r="T204"/>
  <c r="R205"/>
  <c r="R204"/>
  <c r="P205"/>
  <c r="P204"/>
  <c r="BK205"/>
  <c r="BK204"/>
  <c r="J204"/>
  <c r="J205"/>
  <c r="BE205"/>
  <c r="J71"/>
  <c r="BI203"/>
  <c r="BH203"/>
  <c r="BG203"/>
  <c r="BF203"/>
  <c r="T203"/>
  <c r="T202"/>
  <c r="R203"/>
  <c r="R202"/>
  <c r="P203"/>
  <c r="P202"/>
  <c r="BK203"/>
  <c r="BK202"/>
  <c r="J202"/>
  <c r="J203"/>
  <c r="BE203"/>
  <c r="J70"/>
  <c r="BI201"/>
  <c r="BH201"/>
  <c r="BG201"/>
  <c r="BF201"/>
  <c r="T201"/>
  <c r="R201"/>
  <c r="P201"/>
  <c r="BK201"/>
  <c r="J201"/>
  <c r="BE201"/>
  <c r="BI200"/>
  <c r="BH200"/>
  <c r="BG200"/>
  <c r="BF200"/>
  <c r="T200"/>
  <c r="T199"/>
  <c r="T198"/>
  <c r="R200"/>
  <c r="R199"/>
  <c r="R198"/>
  <c r="P200"/>
  <c r="P199"/>
  <c r="P198"/>
  <c r="BK200"/>
  <c r="BK199"/>
  <c r="J199"/>
  <c r="BK198"/>
  <c r="J198"/>
  <c r="J200"/>
  <c r="BE200"/>
  <c r="J69"/>
  <c r="J68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5"/>
  <c r="BH195"/>
  <c r="BG195"/>
  <c r="BF195"/>
  <c r="T195"/>
  <c r="T194"/>
  <c r="R195"/>
  <c r="R194"/>
  <c r="P195"/>
  <c r="P194"/>
  <c r="BK195"/>
  <c r="BK194"/>
  <c r="J194"/>
  <c r="J195"/>
  <c r="BE195"/>
  <c r="J67"/>
  <c r="BI193"/>
  <c r="BH193"/>
  <c r="BG193"/>
  <c r="BF193"/>
  <c r="T193"/>
  <c r="R193"/>
  <c r="P193"/>
  <c r="BK193"/>
  <c r="J193"/>
  <c r="BE193"/>
  <c r="BI192"/>
  <c r="BH192"/>
  <c r="BG192"/>
  <c r="BF192"/>
  <c r="T192"/>
  <c r="T191"/>
  <c r="R192"/>
  <c r="R191"/>
  <c r="P192"/>
  <c r="P191"/>
  <c r="BK192"/>
  <c r="BK191"/>
  <c r="J191"/>
  <c r="J192"/>
  <c r="BE192"/>
  <c r="J66"/>
  <c r="BI190"/>
  <c r="BH190"/>
  <c r="BG190"/>
  <c r="BF190"/>
  <c r="T190"/>
  <c r="R190"/>
  <c r="P190"/>
  <c r="BK190"/>
  <c r="J190"/>
  <c r="BE190"/>
  <c r="BI189"/>
  <c r="BH189"/>
  <c r="BG189"/>
  <c r="BF189"/>
  <c r="T189"/>
  <c r="T188"/>
  <c r="T187"/>
  <c r="R189"/>
  <c r="R188"/>
  <c r="R187"/>
  <c r="P189"/>
  <c r="P188"/>
  <c r="P187"/>
  <c r="BK189"/>
  <c r="BK188"/>
  <c r="J188"/>
  <c r="BK187"/>
  <c r="J187"/>
  <c r="J189"/>
  <c r="BE189"/>
  <c r="J65"/>
  <c r="J64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T147"/>
  <c r="R148"/>
  <c r="R147"/>
  <c r="P148"/>
  <c r="P147"/>
  <c r="BK148"/>
  <c r="BK147"/>
  <c r="J147"/>
  <c r="J148"/>
  <c r="BE148"/>
  <c r="J63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6"/>
  <c r="F37"/>
  <c i="1" r="BD55"/>
  <c i="2" r="BH96"/>
  <c r="F36"/>
  <c i="1" r="BC55"/>
  <c i="2" r="BG96"/>
  <c r="F35"/>
  <c i="1" r="BB55"/>
  <c i="2" r="BF96"/>
  <c r="J34"/>
  <c i="1" r="AW55"/>
  <c i="2" r="F34"/>
  <c i="1" r="BA55"/>
  <c i="2" r="T96"/>
  <c r="T95"/>
  <c r="T94"/>
  <c r="T92"/>
  <c r="R96"/>
  <c r="R95"/>
  <c r="R94"/>
  <c r="R92"/>
  <c r="P96"/>
  <c r="P95"/>
  <c r="P94"/>
  <c r="P92"/>
  <c i="1" r="AU55"/>
  <c i="2" r="BK96"/>
  <c r="BK95"/>
  <c r="J95"/>
  <c r="BK94"/>
  <c r="J94"/>
  <c r="BK92"/>
  <c r="J92"/>
  <c r="J59"/>
  <c r="J30"/>
  <c i="1" r="AG55"/>
  <c i="2" r="J96"/>
  <c r="BE96"/>
  <c r="J33"/>
  <c i="1" r="AV55"/>
  <c i="2" r="F33"/>
  <c i="1" r="AZ55"/>
  <c i="2" r="J62"/>
  <c r="J61"/>
  <c r="J60"/>
  <c r="J88"/>
  <c r="F88"/>
  <c r="F86"/>
  <c r="E84"/>
  <c r="J54"/>
  <c r="F54"/>
  <c r="F52"/>
  <c r="E50"/>
  <c r="J39"/>
  <c r="J24"/>
  <c r="E24"/>
  <c r="J89"/>
  <c r="J55"/>
  <c r="J23"/>
  <c r="J18"/>
  <c r="E18"/>
  <c r="F89"/>
  <c r="F55"/>
  <c r="J17"/>
  <c r="J12"/>
  <c r="J86"/>
  <c r="J52"/>
  <c r="E7"/>
  <c r="E82"/>
  <c r="E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<sst xmlns="http://schemas.openxmlformats.org/spreadsheetml/2006/main">
  <si>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</si>
  <si>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</si>
  <si>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</si>
  <si>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</si>
  <si>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</si>
  <si>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{350c96e5-6c8f-4d3c-908b-b206144cd1ec}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</si>
  <si>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</si>
  <si>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</si>
  <si>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</si>
  <si>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</si>
  <si>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</si>
  <si>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</si>
  <si>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</si>
  <si>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</si>
  <si>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19Zak00012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</si>
  <si>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</si>
  <si>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</si>
  <si>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osvětlení ledové plochy, zimní stadion Hodonín</t>
  </si>
  <si>
    <t>KSO:</t>
  </si>
  <si>
    <t/>
  </si>
  <si>
    <t>CC-CZ:</t>
  </si>
  <si>
    <t>Místo:</t>
  </si>
  <si>
    <t>Hodonín</t>
  </si>
  <si>
    <t>Datum:</t>
  </si>
  <si>
    <t>4. 4. 2019</t>
  </si>
  <si>
    <t>Zadavatel:</t>
  </si>
  <si>
    <t>IČ:</t>
  </si>
  <si>
    <t>66609984</t>
  </si>
  <si>
    <t>TEZA Hodonín, příspěvková organizace</t>
  </si>
  <si>
    <t>DIČ:</t>
  </si>
  <si>
    <t>CZ699001303</t>
  </si>
  <si>
    <t>Uchazeč:</t>
  </si>
  <si>
    <t>Vyplň údaj</t>
  </si>
  <si>
    <t>Projektant:</t>
  </si>
  <si>
    <t>03458911</t>
  </si>
  <si>
    <t>4 Lighting s.r.o.</t>
  </si>
  <si>
    <t>CZ03458911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</si>
  <si>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</si>
  <si>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</si>
  <si>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</si>
  <si>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</si>
  <si>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</si>
  <si>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</si>
  <si>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</si>
  <si>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</si>
  <si>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</si>
  <si>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</si>
  <si>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</si>
  <si>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</si>
  <si>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</si>
  <si>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</si>
  <si>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</si>
  <si>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</si>
  <si>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</si>
  <si>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</si>
  <si>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</si>
  <si>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</si>
  <si>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</si>
  <si>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</si>
  <si>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</si>
  <si>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</si>
  <si>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</si>
  <si>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</si>
  <si>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</si>
  <si>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</si>
  <si>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</si>
  <si>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</si>
  <si>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</si>
  <si>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</si>
  <si>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</si>
  <si>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</si>
  <si>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</si>
  <si>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</si>
  <si>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</si>
  <si>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</si>
  <si>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</si>
  <si>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</si>
  <si>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</si>
  <si>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</si>
  <si>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</si>
  <si>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</si>
  <si>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</si>
  <si>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{1f404a44-a990-436d-828b-b314d935b0dc}</t>
  </si>
  <si>
    <t>2</t>
  </si>
  <si>
    <t>KRYCÍ LIST SOUPISU PRACÍ</t>
  </si>
  <si>
    <t>Objekt:</t>
  </si>
  <si>
    <t>19Zak00012 - Rekonstrukce osvětlení ledové plochy, zimní stadion Hodonín</t>
  </si>
  <si>
    <t>REKAPITULACE ČLENĚNÍ SOUPISU PRACÍ</t>
  </si>
  <si>
    <t>Kód dílu - Popis</t>
  </si>
  <si>
    <t>Cena celkem [CZK]</t>
  </si>
  <si>
    <t>-1</t>
  </si>
  <si>
    <t>HSV - Práce a dodávky HSV</t>
  </si>
  <si>
    <t>PSV - Práce a dodávky PSV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</si>
  <si>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</si>
  <si>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</si>
  <si>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</si>
  <si>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</si>
  <si>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</si>
  <si>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</si>
  <si>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</si>
  <si>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</si>
  <si>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</si>
  <si>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VRN6 - Územní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</si>
  <si>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</si>
  <si>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</si>
  <si>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</si>
  <si>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</si>
  <si>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</si>
  <si>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</si>
  <si>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</si>
  <si>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</si>
  <si>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</si>
  <si>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</si>
  <si>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</si>
  <si>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</si>
  <si>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</si>
  <si>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</si>
  <si>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</si>
  <si>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</si>
  <si>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</si>
  <si>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PSV</t>
  </si>
  <si>
    <t>Práce a dodávky PSV</t>
  </si>
  <si>
    <t>741</t>
  </si>
  <si>
    <t>Elektroinstalace - silnoproud</t>
  </si>
  <si>
    <t>K</t>
  </si>
  <si>
    <t>741112023</t>
  </si>
  <si>
    <t>Montáž krabic elektroinstalačních bez napojení na trubky a lišty, demontáže a montáže víčka a přístroje protahovacích nebo odbočných nástěnných plastových čtyřhranných, vel. do 250x250 mm</t>
  </si>
  <si>
    <t>kus</t>
  </si>
  <si>
    <t>CS ÚRS 2019 01</t>
  </si>
  <si>
    <t>4</t>
  </si>
  <si>
    <t>171401644</t>
  </si>
  <si>
    <t>M</t>
  </si>
  <si>
    <t>345715320</t>
  </si>
  <si>
    <t>krabice přístrojová odbočná s víčkem z PH, 107x107 mm, hloubka 50 mm</t>
  </si>
  <si>
    <t>8</t>
  </si>
  <si>
    <t>992541125</t>
  </si>
  <si>
    <t>3</t>
  </si>
  <si>
    <t>1384027</t>
  </si>
  <si>
    <t>KRABICE IP66 POZARNE ODOLNA KSK 175 PO16</t>
  </si>
  <si>
    <t>834657569</t>
  </si>
  <si>
    <t>1248981</t>
  </si>
  <si>
    <t>SVORKOVNICE ODBOCOVACI S-KSK 2 KB</t>
  </si>
  <si>
    <t>988830296</t>
  </si>
  <si>
    <t>5</t>
  </si>
  <si>
    <t>741122211</t>
  </si>
  <si>
    <t>Montáž kabelů měděných bez ukončení uložených volně nebo v liště plných kulatých (CYKY) počtu a průřezu žil 3x1,5 až 6 mm2</t>
  </si>
  <si>
    <t>m</t>
  </si>
  <si>
    <t>-86318823</t>
  </si>
  <si>
    <t>6</t>
  </si>
  <si>
    <t>1165502</t>
  </si>
  <si>
    <t>KABEL 1-CXKH-V-J P60-R B2CAS1D0 3X2,5</t>
  </si>
  <si>
    <t>709308298</t>
  </si>
  <si>
    <t>7</t>
  </si>
  <si>
    <t>741122232</t>
  </si>
  <si>
    <t>Montáž kabelů měděných bez ukončení uložených volně nebo v liště plných kulatých (CYKY) počtu a průřezu žil 5x4 až 6 mm2</t>
  </si>
  <si>
    <t>-1192576160</t>
  </si>
  <si>
    <t>1165503</t>
  </si>
  <si>
    <t>KABEL 1-CXKH-R-J B2CAS1D0 5X4</t>
  </si>
  <si>
    <t>457694898</t>
  </si>
  <si>
    <t>9</t>
  </si>
  <si>
    <t>741122237</t>
  </si>
  <si>
    <t>Montáž kabelů měděných bez ukončení uložených volně nebo v liště plných kulatých (CYKY) počtu a průřezu žil 7x1,5 až 2,5 mm2</t>
  </si>
  <si>
    <t>792976762</t>
  </si>
  <si>
    <t>10</t>
  </si>
  <si>
    <t>1145256</t>
  </si>
  <si>
    <t>KABEL 1-CXKH-R-J B2CAS1D0 7X2,5</t>
  </si>
  <si>
    <t>1572041189</t>
  </si>
  <si>
    <t>11</t>
  </si>
  <si>
    <t>1402188</t>
  </si>
  <si>
    <t>KABEL 1-CXKH-V-J 7X2,5 FE180/P60-R B2CAS</t>
  </si>
  <si>
    <t>-2129245012</t>
  </si>
  <si>
    <t>12</t>
  </si>
  <si>
    <t>741130001</t>
  </si>
  <si>
    <t>Ukončení vodičů izolovaných s označením a zapojením v rozváděči nebo na přístroji, průřezu žíly do 2,5 mm2</t>
  </si>
  <si>
    <t>1205403350</t>
  </si>
  <si>
    <t>VV</t>
  </si>
  <si>
    <t>"světla" 129*3*7</t>
  </si>
  <si>
    <t>True</t>
  </si>
  <si>
    <t>"rozvaděč" 7*10</t>
  </si>
  <si>
    <t>"A1" 7</t>
  </si>
  <si>
    <t>Součet</t>
  </si>
  <si>
    <t>13</t>
  </si>
  <si>
    <t>741130011</t>
  </si>
  <si>
    <t>Ukončení vodičů izolovaných s označením a zapojením v rozváděči nebo na přístroji, průřezu žíly do 50 mm2</t>
  </si>
  <si>
    <t>-322086374</t>
  </si>
  <si>
    <t>14</t>
  </si>
  <si>
    <t>741240011</t>
  </si>
  <si>
    <t>Montáž ostatního příslušenství rozvoden kabelových vývodek do rozváděčů litinových, hliníkových nebo plastových zhotovení otvorů včetně vyřezání závitu pro osazení vývodek do rozváděčů litinových, hliníkových nebo plastových, D do 42 mm</t>
  </si>
  <si>
    <t>2040703472</t>
  </si>
  <si>
    <t>741310216</t>
  </si>
  <si>
    <t>Montáž spínačů jedno nebo dvoupólových polozapuštěných nebo zapuštěných se zapojením vodičů šroubové připojení, pro prostředí normální ovladačů, řazení 6/0So-tlačítkových přepínacích s orientační doutnavkou</t>
  </si>
  <si>
    <t>-815620438</t>
  </si>
  <si>
    <t>16</t>
  </si>
  <si>
    <t>741313033</t>
  </si>
  <si>
    <t>Montáž zásuvek domovních se zapojením vodičů šroubové připojení vestavných 10 popř. 16 A bez odvrtání profilovaného otvoru, provedení 2P + PE s víčkem</t>
  </si>
  <si>
    <t>-507812236</t>
  </si>
  <si>
    <t>17</t>
  </si>
  <si>
    <t>1172297</t>
  </si>
  <si>
    <t>ZASUVKA NA LISTU ZSE-06 CSN</t>
  </si>
  <si>
    <t>1975632551</t>
  </si>
  <si>
    <t>18</t>
  </si>
  <si>
    <t>741210001</t>
  </si>
  <si>
    <t>Montáž rozvodnic oceloplechových nebo plastových bez zapojení vodičů běžných, hmotnosti do 20 kg</t>
  </si>
  <si>
    <t>-698963106</t>
  </si>
  <si>
    <t>19</t>
  </si>
  <si>
    <t>Skříň A1</t>
  </si>
  <si>
    <t>Kovová nástěnná skříň IP56 600x400x250</t>
  </si>
  <si>
    <t>ks</t>
  </si>
  <si>
    <t>1777519361</t>
  </si>
  <si>
    <t>20</t>
  </si>
  <si>
    <t>M011</t>
  </si>
  <si>
    <t>Příslušenství rozváděče A1</t>
  </si>
  <si>
    <t>kpl</t>
  </si>
  <si>
    <t>-935224844</t>
  </si>
  <si>
    <t>K001</t>
  </si>
  <si>
    <t>Úprava stávajícího rozváděče RH01</t>
  </si>
  <si>
    <t>-351420354</t>
  </si>
  <si>
    <t>22</t>
  </si>
  <si>
    <t>M012</t>
  </si>
  <si>
    <t>Příslušenství rozváděče RH01</t>
  </si>
  <si>
    <t>-2124153972</t>
  </si>
  <si>
    <t>23</t>
  </si>
  <si>
    <t>K002</t>
  </si>
  <si>
    <t>Úprava stávajícího rozváděče R1/3</t>
  </si>
  <si>
    <t>875680687</t>
  </si>
  <si>
    <t>24</t>
  </si>
  <si>
    <t>M013</t>
  </si>
  <si>
    <t>Příslušenství rozváděče R1/3</t>
  </si>
  <si>
    <t>-819305446</t>
  </si>
  <si>
    <t>25</t>
  </si>
  <si>
    <t>741320021</t>
  </si>
  <si>
    <t>Montáž pojistek se zapojením vodičů pojistkových částí spodků do 500 V 25 A</t>
  </si>
  <si>
    <t>683311373</t>
  </si>
  <si>
    <t>26</t>
  </si>
  <si>
    <t>1188195</t>
  </si>
  <si>
    <t>POJ.ODPINAC OPV10/1 10x38 /M.SCHNEIDER/</t>
  </si>
  <si>
    <t>-2014992128</t>
  </si>
  <si>
    <t>27</t>
  </si>
  <si>
    <t>1176878</t>
  </si>
  <si>
    <t>POJISTKA GG 10x38mm 10A LEGRAND /13310/</t>
  </si>
  <si>
    <t>-1163146558</t>
  </si>
  <si>
    <t>28</t>
  </si>
  <si>
    <t>741320105</t>
  </si>
  <si>
    <t>Montáž jističů se zapojením vodičů jednopólových nn do 25 A ve skříni</t>
  </si>
  <si>
    <t>-942907949</t>
  </si>
  <si>
    <t>29</t>
  </si>
  <si>
    <t>1183651</t>
  </si>
  <si>
    <t>JISTIC PL7-B6/1</t>
  </si>
  <si>
    <t>72003137</t>
  </si>
  <si>
    <t>30</t>
  </si>
  <si>
    <t>741320165</t>
  </si>
  <si>
    <t>Montáž jističů se zapojením vodičů třípólových nn do 25 A ve skříni</t>
  </si>
  <si>
    <t>1465556632</t>
  </si>
  <si>
    <t>31</t>
  </si>
  <si>
    <t>1183592</t>
  </si>
  <si>
    <t>JISTIC PL7-C25/3</t>
  </si>
  <si>
    <t>-1814882825</t>
  </si>
  <si>
    <t>32</t>
  </si>
  <si>
    <t>1183594</t>
  </si>
  <si>
    <t>JISTIC PL7-C10/3</t>
  </si>
  <si>
    <t>107956617</t>
  </si>
  <si>
    <t>33</t>
  </si>
  <si>
    <t>741320185</t>
  </si>
  <si>
    <t>Montáž jističů se zapojením vodičů třípólových nn do 125 A ve skříni</t>
  </si>
  <si>
    <t>-285708950</t>
  </si>
  <si>
    <t>34</t>
  </si>
  <si>
    <t>1206295</t>
  </si>
  <si>
    <t>JISTIC BC160NT305-125-D 100-125A</t>
  </si>
  <si>
    <t>-1989927342</t>
  </si>
  <si>
    <t>35</t>
  </si>
  <si>
    <t>741322022</t>
  </si>
  <si>
    <t>Montáž přepěťových ochran nn se zapojením vodičů svodiče bleskových proudů – typ 1 čtyřpólových, pro impulsní proud do 100 kA</t>
  </si>
  <si>
    <t>-1335211386</t>
  </si>
  <si>
    <t>36</t>
  </si>
  <si>
    <t>1138184</t>
  </si>
  <si>
    <t>SVODIC PREPETI FLP-B+C MAXI VS/3+1</t>
  </si>
  <si>
    <t>1163923379</t>
  </si>
  <si>
    <t>37</t>
  </si>
  <si>
    <t>741322141</t>
  </si>
  <si>
    <t>Montáž přepěťových ochran nn se zapojením vodičů svodiče přepětí – typ 3 na DIN lištu jednopólových</t>
  </si>
  <si>
    <t>-1387475177</t>
  </si>
  <si>
    <t>38</t>
  </si>
  <si>
    <t>1133609</t>
  </si>
  <si>
    <t>SVODIC PREPETI SVD-253-1N-MZS</t>
  </si>
  <si>
    <t>-1263067058</t>
  </si>
  <si>
    <t>39</t>
  </si>
  <si>
    <t>10.908.709</t>
  </si>
  <si>
    <t>Zdroj Weidmuller PRO ECO 120W 24V 5A</t>
  </si>
  <si>
    <t>KS</t>
  </si>
  <si>
    <t>-872627067</t>
  </si>
  <si>
    <t>40</t>
  </si>
  <si>
    <t>10.459.746</t>
  </si>
  <si>
    <t>Zdroj WEIDMULLER CP SNT 48W 24V 2A</t>
  </si>
  <si>
    <t>916665510</t>
  </si>
  <si>
    <t>41</t>
  </si>
  <si>
    <t>EM340</t>
  </si>
  <si>
    <t>Podružný elektroměr 3f s analýzou parametrů sítě M-BUS</t>
  </si>
  <si>
    <t>-2021084972</t>
  </si>
  <si>
    <t>42</t>
  </si>
  <si>
    <t>741372152</t>
  </si>
  <si>
    <t>Montáž svítidel LED se zapojením vodičů průmyslových závěsných reflektorů</t>
  </si>
  <si>
    <t>-1445185038</t>
  </si>
  <si>
    <t>43</t>
  </si>
  <si>
    <t>LED typ A</t>
  </si>
  <si>
    <t>Svítidlo LED 143W střední optika dle specifikace</t>
  </si>
  <si>
    <t>-769675309</t>
  </si>
  <si>
    <t>44</t>
  </si>
  <si>
    <t>Recyklační poplat</t>
  </si>
  <si>
    <t>Recyklační poplatek svítidla</t>
  </si>
  <si>
    <t>1983748153</t>
  </si>
  <si>
    <t>45</t>
  </si>
  <si>
    <t>945412112</t>
  </si>
  <si>
    <t>Teleskopická hydraulická montážní plošina na samohybném podvozku, s otočným košem výšky zdvihu do 21 m</t>
  </si>
  <si>
    <t>den</t>
  </si>
  <si>
    <t>2103214965</t>
  </si>
  <si>
    <t>46</t>
  </si>
  <si>
    <t>Drobný materiál</t>
  </si>
  <si>
    <t>-1280321727</t>
  </si>
  <si>
    <t>47</t>
  </si>
  <si>
    <t>Řídící systém</t>
  </si>
  <si>
    <t>Řídící systém komplet</t>
  </si>
  <si>
    <t>1129797524</t>
  </si>
  <si>
    <t>742</t>
  </si>
  <si>
    <t>Elektroinstalace - slaboproud</t>
  </si>
  <si>
    <t>48</t>
  </si>
  <si>
    <t>742110102</t>
  </si>
  <si>
    <t>Montáž kabelového žlabu drátěného 150/100 mm</t>
  </si>
  <si>
    <t>1968276454</t>
  </si>
  <si>
    <t>49</t>
  </si>
  <si>
    <t>1200221</t>
  </si>
  <si>
    <t>ZLAB MERKUR 2 100/50 GZ</t>
  </si>
  <si>
    <t>1328769142</t>
  </si>
  <si>
    <t>50</t>
  </si>
  <si>
    <t>742110122</t>
  </si>
  <si>
    <t>Montáž kabelového žlabu nosníku včetně konzol nebo závitových tyčí, šířky 150 mm</t>
  </si>
  <si>
    <t>-2000698094</t>
  </si>
  <si>
    <t>51</t>
  </si>
  <si>
    <t>10.075.204</t>
  </si>
  <si>
    <t>Nosník MERKUR NZM 100 GZ</t>
  </si>
  <si>
    <t>-898783849</t>
  </si>
  <si>
    <t>52</t>
  </si>
  <si>
    <t>10.731.447</t>
  </si>
  <si>
    <t>Podpěra MERKUR PZMP 100 GZ</t>
  </si>
  <si>
    <t>1978935024</t>
  </si>
  <si>
    <t>53</t>
  </si>
  <si>
    <t>742110122.1</t>
  </si>
  <si>
    <t>Montáž kabelového žlabu nosníku včetně konzol nebo závitových tyčí, hlavní trasy</t>
  </si>
  <si>
    <t>178719327</t>
  </si>
  <si>
    <t>54</t>
  </si>
  <si>
    <t>130011</t>
  </si>
  <si>
    <t>MPC-instalační nosník 38/40, délka: 6000 mm, pozinkovaný</t>
  </si>
  <si>
    <t>2088396835</t>
  </si>
  <si>
    <t>55</t>
  </si>
  <si>
    <t>129917</t>
  </si>
  <si>
    <t>MPC-instalační nosník 38/40, délka: 2000 mm, pozinkovaný</t>
  </si>
  <si>
    <t>1608717690</t>
  </si>
  <si>
    <t>56</t>
  </si>
  <si>
    <t>129964</t>
  </si>
  <si>
    <t>MPC-instalační nosník 38/40, délka: 4000 mm, pozinkovaný</t>
  </si>
  <si>
    <t>-802630137</t>
  </si>
  <si>
    <t>57</t>
  </si>
  <si>
    <t>105757</t>
  </si>
  <si>
    <t>Šroub se šestihrannou hlavou, DIN 933, 8.8 M8 × 16 mm, pozinkovaný</t>
  </si>
  <si>
    <t>1677118579</t>
  </si>
  <si>
    <t>58</t>
  </si>
  <si>
    <t>130283</t>
  </si>
  <si>
    <t>MPC-upínák k I-profilu, M8, k profilu 38/24 a 38/40, pozinkovaný</t>
  </si>
  <si>
    <t>1440671464</t>
  </si>
  <si>
    <t>59</t>
  </si>
  <si>
    <t>113639</t>
  </si>
  <si>
    <t>Závitová tyč, M8, 1000 mm, pozinkovaná</t>
  </si>
  <si>
    <t>1587924022</t>
  </si>
  <si>
    <t>60</t>
  </si>
  <si>
    <t>113651</t>
  </si>
  <si>
    <t>Závitová tyč, M8, 2000 mm, pozinkovaná</t>
  </si>
  <si>
    <t>-1649975024</t>
  </si>
  <si>
    <t>61</t>
  </si>
  <si>
    <t>120790</t>
  </si>
  <si>
    <t>MPC-rychloupínací matice pro montáž úhelníku, M8 k profilu 38/24-40/120, pozinkovaný</t>
  </si>
  <si>
    <t>1455096739</t>
  </si>
  <si>
    <t>62</t>
  </si>
  <si>
    <t>120223</t>
  </si>
  <si>
    <t>Kyvadlový závěs M8 dlouhý, mont. délka 60 mm vychýlení až 12°, délka závitu 18 mm, pozinkovaný</t>
  </si>
  <si>
    <t>1516244342</t>
  </si>
  <si>
    <t>63</t>
  </si>
  <si>
    <t>105498</t>
  </si>
  <si>
    <t>Šestihranná matice, DIN 934, M8, pozinkovaná</t>
  </si>
  <si>
    <t>611640972</t>
  </si>
  <si>
    <t>64</t>
  </si>
  <si>
    <t>149724</t>
  </si>
  <si>
    <t>Podložka pro M 8 vněj.pr.30</t>
  </si>
  <si>
    <t>-1298219125</t>
  </si>
  <si>
    <t>65</t>
  </si>
  <si>
    <t>106006</t>
  </si>
  <si>
    <t>Vnější krytka k profilu MPC 38/40 a 38/80</t>
  </si>
  <si>
    <t>1535760075</t>
  </si>
  <si>
    <t>66</t>
  </si>
  <si>
    <t>130003</t>
  </si>
  <si>
    <t>MPC-instalační nosník 27/18, délka: 6000 mm, pozinkovaný</t>
  </si>
  <si>
    <t>-1743894445</t>
  </si>
  <si>
    <t>67</t>
  </si>
  <si>
    <t>118040</t>
  </si>
  <si>
    <t>Zasouvací MPC matice M8 33 × 23 × 6 mm k profilu 38/24-40/120, pozinkovaná</t>
  </si>
  <si>
    <t>-353254146</t>
  </si>
  <si>
    <t>68</t>
  </si>
  <si>
    <t>163109</t>
  </si>
  <si>
    <t>MPC/MPR-nastavovací spojka k profilu 38/24-38/40, 39/52-40/80, 41/21-41/62, pozinkovaná</t>
  </si>
  <si>
    <t>-1979594611</t>
  </si>
  <si>
    <t>69</t>
  </si>
  <si>
    <t>127310</t>
  </si>
  <si>
    <t>Podložka, DIN 125, M8, pozinkovaná</t>
  </si>
  <si>
    <t>2012939115</t>
  </si>
  <si>
    <t>70</t>
  </si>
  <si>
    <t>105733</t>
  </si>
  <si>
    <t>Šroub, DIN 933 8.8, M6 × 20 mm, ZB</t>
  </si>
  <si>
    <t>52908547</t>
  </si>
  <si>
    <t>71</t>
  </si>
  <si>
    <t>127307</t>
  </si>
  <si>
    <t>Podložka, DIN 125, M6, pozinkovaná</t>
  </si>
  <si>
    <t>1594051898</t>
  </si>
  <si>
    <t>72</t>
  </si>
  <si>
    <t>106000</t>
  </si>
  <si>
    <t>Vnější krytka k profilu MPC 27/18</t>
  </si>
  <si>
    <t>-298652753</t>
  </si>
  <si>
    <t>73</t>
  </si>
  <si>
    <t>117986</t>
  </si>
  <si>
    <t>Zasouvací MPC matice M12 33 × 23 × 6 mm k profilu 38/24-40/120, pozinkovaná</t>
  </si>
  <si>
    <t>568763196</t>
  </si>
  <si>
    <t>74</t>
  </si>
  <si>
    <t>157220</t>
  </si>
  <si>
    <t>Upínací čelist pro M 12, pozinkovaná</t>
  </si>
  <si>
    <t>-1242223272</t>
  </si>
  <si>
    <t>75</t>
  </si>
  <si>
    <t>105647</t>
  </si>
  <si>
    <t>Šroub se šestihrannou hlavou, DIN 933, 8.8 M12 × 60 mm, pozinkovaný</t>
  </si>
  <si>
    <t>-931740247</t>
  </si>
  <si>
    <t>76</t>
  </si>
  <si>
    <t>127286</t>
  </si>
  <si>
    <t>Podložka, DIN 125, M12, pozinkovaná</t>
  </si>
  <si>
    <t>-1330669324</t>
  </si>
  <si>
    <t>77</t>
  </si>
  <si>
    <t>118246</t>
  </si>
  <si>
    <t>MPC-spojka pro křížení nosníků k profilu 38/40, pozinkovaná</t>
  </si>
  <si>
    <t>-986879899</t>
  </si>
  <si>
    <t>78</t>
  </si>
  <si>
    <t>742121001</t>
  </si>
  <si>
    <t>Montáž kabelů sdělovacích pro vnitřní rozvody počtu žil do 15</t>
  </si>
  <si>
    <t>1025645367</t>
  </si>
  <si>
    <t>79</t>
  </si>
  <si>
    <t>1196578</t>
  </si>
  <si>
    <t>KABEL BELDEN 1583E UTP CAT.5E PVC SEDY</t>
  </si>
  <si>
    <t>-199030904</t>
  </si>
  <si>
    <t>80</t>
  </si>
  <si>
    <t>RJ45 UTP 5e</t>
  </si>
  <si>
    <t>Konektor RJ-45 UTP cat 5e včetně montáže</t>
  </si>
  <si>
    <t>-1706288109</t>
  </si>
  <si>
    <t>81</t>
  </si>
  <si>
    <t>742220181.1</t>
  </si>
  <si>
    <t>Montáž CBS</t>
  </si>
  <si>
    <t>700237401</t>
  </si>
  <si>
    <t>82</t>
  </si>
  <si>
    <t>M014</t>
  </si>
  <si>
    <t>ústředna CBS - centrální bateriový systém</t>
  </si>
  <si>
    <t>-748449675</t>
  </si>
  <si>
    <t>83</t>
  </si>
  <si>
    <t>742330011</t>
  </si>
  <si>
    <t>Montáž strukturované kabeláže zařízení do rozvaděče switche, UPS, DVR, server bez nastavení</t>
  </si>
  <si>
    <t>-293810579</t>
  </si>
  <si>
    <t>84</t>
  </si>
  <si>
    <t>M010</t>
  </si>
  <si>
    <t>Switch průmyslový na DIN 8xFastEthernet</t>
  </si>
  <si>
    <t>-1160069166</t>
  </si>
  <si>
    <t>85</t>
  </si>
  <si>
    <t>PRG1</t>
  </si>
  <si>
    <t>Programování systému ovládání osvětlení</t>
  </si>
  <si>
    <t>-298269298</t>
  </si>
  <si>
    <t>86</t>
  </si>
  <si>
    <t>PRG2</t>
  </si>
  <si>
    <t>Programování systému nouzového osvětlení</t>
  </si>
  <si>
    <t>1638485320</t>
  </si>
  <si>
    <t>Práce a dodávky M</t>
  </si>
  <si>
    <t>21-M</t>
  </si>
  <si>
    <t>Elektromontáže</t>
  </si>
  <si>
    <t>87</t>
  </si>
  <si>
    <t>210813051</t>
  </si>
  <si>
    <t>Montáž izolovaných kabelů měděných do 1 kV bez ukončení plných a kulatých (CYKY, CHKE-R,...) uložených pevně počtu a průřezu žil 3x35+25 až 50+35 mm2</t>
  </si>
  <si>
    <t>623560626</t>
  </si>
  <si>
    <t>88</t>
  </si>
  <si>
    <t>1174209</t>
  </si>
  <si>
    <t>KABEL 1-CXKH-R-J 3X35+25 (CXKE-R-J)</t>
  </si>
  <si>
    <t>256</t>
  </si>
  <si>
    <t>497321272</t>
  </si>
  <si>
    <t>22-M</t>
  </si>
  <si>
    <t>Montáže technologických zařízení pro dopravní stavby</t>
  </si>
  <si>
    <t>89</t>
  </si>
  <si>
    <t>220261141</t>
  </si>
  <si>
    <t>Připevnění příchytky kabelové na konstrukci 8 až 18</t>
  </si>
  <si>
    <t>1910579606</t>
  </si>
  <si>
    <t>90</t>
  </si>
  <si>
    <t>10.076.021</t>
  </si>
  <si>
    <t>Příchytka SONAP 11-18 kabelová</t>
  </si>
  <si>
    <t>-18427344</t>
  </si>
  <si>
    <t>46-M</t>
  </si>
  <si>
    <t>Zemní práce při extr.mont.pracích</t>
  </si>
  <si>
    <t>91</t>
  </si>
  <si>
    <t>460680605</t>
  </si>
  <si>
    <t>Prorážení otvorů a ostatní bourací práce vysekání rýh pro montáž trubek a kabelů v cihelných zdech hloubky přes 5 do 7 cm a šířky přes 10 do 15 cm</t>
  </si>
  <si>
    <t>517821785</t>
  </si>
  <si>
    <t>92</t>
  </si>
  <si>
    <t>460710005</t>
  </si>
  <si>
    <t>Vyplnění rýh a otvorů vyplnění a omítnutí rýh ve stropech hloubky do 3 cm a šířky přes 10 do 15 cm</t>
  </si>
  <si>
    <t>1746229698</t>
  </si>
  <si>
    <t>93</t>
  </si>
  <si>
    <t>742190004</t>
  </si>
  <si>
    <t>Ostatní práce pro trasy požárně těsnící materiál do prostupu</t>
  </si>
  <si>
    <t>-1404746947</t>
  </si>
  <si>
    <t>VRN</t>
  </si>
  <si>
    <t>Vedlejší rozpočtové náklady</t>
  </si>
  <si>
    <t>VRN1</t>
  </si>
  <si>
    <t>Průzkumné, geodetické a projektové práce</t>
  </si>
  <si>
    <t>94</t>
  </si>
  <si>
    <t>011464000</t>
  </si>
  <si>
    <t>Měření (monitoring) úrovně osvětlení_x000d_
Světelně technický výpočet instalovaných svítidel</t>
  </si>
  <si>
    <t>1024</t>
  </si>
  <si>
    <t>766953447</t>
  </si>
  <si>
    <t>95</t>
  </si>
  <si>
    <t>013254000</t>
  </si>
  <si>
    <t>Dokumentace skutečného provedení stavby</t>
  </si>
  <si>
    <t>1673370171</t>
  </si>
  <si>
    <t>VRN4</t>
  </si>
  <si>
    <t>Inženýrská činnost</t>
  </si>
  <si>
    <t>96</t>
  </si>
  <si>
    <t>044002000</t>
  </si>
  <si>
    <t>Revize</t>
  </si>
  <si>
    <t>km</t>
  </si>
  <si>
    <t>609564735</t>
  </si>
  <si>
    <t>VRN6</t>
  </si>
  <si>
    <t>Územní vlivy</t>
  </si>
  <si>
    <t>97</t>
  </si>
  <si>
    <t>065002000</t>
  </si>
  <si>
    <t>Mimostaveništní doprava materiálů</t>
  </si>
  <si>
    <t>-1625626044</t>
  </si>
  <si>
    <t>VRN8</t>
  </si>
  <si>
    <t>Přesun stavebních kapacit</t>
  </si>
  <si>
    <t>98</t>
  </si>
  <si>
    <t>081002000</t>
  </si>
  <si>
    <t>Doprava zaměstnanců</t>
  </si>
  <si>
    <t>…</t>
  </si>
  <si>
    <t>-1179494296</t>
  </si>
  <si>
    <t>99</t>
  </si>
  <si>
    <t>082002000</t>
  </si>
  <si>
    <t>Stravné, nocležné</t>
  </si>
  <si>
    <t>732462095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</si>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</sst>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3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  <protection locked="0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ht="36.96" customHeight="1">
      <c r="AR2"/>
      <c r="BS2" s="16" t="s">
        <v>6</v>
      </c>
      <c r="BT2" s="16" t="s">
        <v>7</v>
      </c>
    </row>
    <row r="3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E11" s="30"/>
      <c r="BS11" s="16" t="s">
        <v>6</v>
      </c>
    </row>
    <row r="12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6</v>
      </c>
    </row>
    <row r="15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34</v>
      </c>
      <c r="AO16" s="21"/>
      <c r="AP16" s="21"/>
      <c r="AQ16" s="21"/>
      <c r="AR16" s="19"/>
      <c r="BE16" s="30"/>
      <c r="BS16" s="16" t="s">
        <v>4</v>
      </c>
    </row>
    <row r="17" ht="18.48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36</v>
      </c>
      <c r="AO17" s="21"/>
      <c r="AP17" s="21"/>
      <c r="AQ17" s="21"/>
      <c r="AR17" s="19"/>
      <c r="BE17" s="30"/>
      <c r="BS17" s="16" t="s">
        <v>4</v>
      </c>
    </row>
    <row r="18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ht="12" customHeight="1">
      <c r="B19" s="20"/>
      <c r="C19" s="21"/>
      <c r="D19" s="31" t="s">
        <v>37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ht="18.48" customHeight="1">
      <c r="B20" s="20"/>
      <c r="C20" s="21"/>
      <c r="D20" s="21"/>
      <c r="E20" s="26" t="s">
        <v>38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ht="51" customHeight="1">
      <c r="B23" s="20"/>
      <c r="C23" s="21"/>
      <c r="D23" s="21"/>
      <c r="E23" s="35" t="s">
        <v>40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1" customFormat="1" ht="25.92" customHeight="1"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30"/>
    </row>
    <row r="27" s="1" customFormat="1" ht="6.96" customHeight="1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30"/>
    </row>
    <row r="28" s="1" customForma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42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43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44</v>
      </c>
      <c r="AL28" s="43"/>
      <c r="AM28" s="43"/>
      <c r="AN28" s="43"/>
      <c r="AO28" s="43"/>
      <c r="AP28" s="38"/>
      <c r="AQ28" s="38"/>
      <c r="AR28" s="42"/>
      <c r="BE28" s="30"/>
    </row>
    <row r="29" s="2" customFormat="1" ht="14.4" customHeight="1">
      <c r="B29" s="44"/>
      <c r="C29" s="45"/>
      <c r="D29" s="31" t="s">
        <v>45</v>
      </c>
      <c r="E29" s="45"/>
      <c r="F29" s="31" t="s">
        <v>46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2" customFormat="1" ht="14.4" customHeight="1">
      <c r="B30" s="44"/>
      <c r="C30" s="45"/>
      <c r="D30" s="45"/>
      <c r="E30" s="45"/>
      <c r="F30" s="31" t="s">
        <v>47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2" customFormat="1" ht="14.4" customHeight="1">
      <c r="B31" s="44"/>
      <c r="C31" s="45"/>
      <c r="D31" s="45"/>
      <c r="E31" s="45"/>
      <c r="F31" s="31" t="s">
        <v>48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2" customFormat="1" ht="14.4" customHeight="1">
      <c r="B32" s="44"/>
      <c r="C32" s="45"/>
      <c r="D32" s="45"/>
      <c r="E32" s="45"/>
      <c r="F32" s="31" t="s">
        <v>49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2" customFormat="1" ht="14.4" customHeight="1">
      <c r="B33" s="44"/>
      <c r="C33" s="45"/>
      <c r="D33" s="45"/>
      <c r="E33" s="45"/>
      <c r="F33" s="31" t="s">
        <v>50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</row>
    <row r="34" s="1" customFormat="1" ht="6.96" customHeight="1"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</row>
    <row r="35" s="1" customFormat="1" ht="25.92" customHeight="1">
      <c r="B35" s="37"/>
      <c r="C35" s="50"/>
      <c r="D35" s="51" t="s">
        <v>51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52</v>
      </c>
      <c r="U35" s="52"/>
      <c r="V35" s="52"/>
      <c r="W35" s="52"/>
      <c r="X35" s="54" t="s">
        <v>53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</row>
    <row r="36" s="1" customFormat="1" ht="6.96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</row>
    <row r="37" s="1" customFormat="1" ht="6.96" customHeight="1"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</row>
    <row r="41" s="1" customFormat="1" ht="6.96" customHeight="1"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</row>
    <row r="42" s="1" customFormat="1" ht="24.96" customHeight="1">
      <c r="B42" s="37"/>
      <c r="C42" s="22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</row>
    <row r="43" s="1" customFormat="1" ht="6.96" customHeight="1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</row>
    <row r="44" s="3" customFormat="1" ht="12" customHeight="1">
      <c r="B44" s="61"/>
      <c r="C44" s="31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19Zak00012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</row>
    <row r="45" s="4" customFormat="1" ht="36.96" customHeight="1"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Rekonstrukce osvětlení ledové plochy, zimní stadion Hodonín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</row>
    <row r="46" s="1" customFormat="1" ht="6.96" customHeight="1"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</row>
    <row r="47" s="1" customFormat="1" ht="12" customHeight="1"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Hodonín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70" t="str">
        <f>IF(AN8= "","",AN8)</f>
        <v>4. 4. 2019</v>
      </c>
      <c r="AN47" s="70"/>
      <c r="AO47" s="38"/>
      <c r="AP47" s="38"/>
      <c r="AQ47" s="38"/>
      <c r="AR47" s="42"/>
    </row>
    <row r="48" s="1" customFormat="1" ht="6.96" customHeight="1"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</row>
    <row r="49" s="1" customFormat="1" ht="15.15" customHeight="1"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TEZA Hodonín, příspěvková organizace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33</v>
      </c>
      <c r="AJ49" s="38"/>
      <c r="AK49" s="38"/>
      <c r="AL49" s="38"/>
      <c r="AM49" s="71" t="str">
        <f>IF(E17="","",E17)</f>
        <v>4 Lighting s.r.o.</v>
      </c>
      <c r="AN49" s="62"/>
      <c r="AO49" s="62"/>
      <c r="AP49" s="62"/>
      <c r="AQ49" s="38"/>
      <c r="AR49" s="42"/>
      <c r="AS49" s="72" t="s">
        <v>55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</row>
    <row r="50" s="1" customFormat="1" ht="15.15" customHeight="1">
      <c r="B50" s="37"/>
      <c r="C50" s="31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37</v>
      </c>
      <c r="AJ50" s="38"/>
      <c r="AK50" s="38"/>
      <c r="AL50" s="38"/>
      <c r="AM50" s="71" t="str">
        <f>IF(E20="","",E20)</f>
        <v xml:space="preserve"> 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</row>
    <row r="51" s="1" customFormat="1" ht="10.8" customHeight="1"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</row>
    <row r="52" s="1" customFormat="1" ht="29.28" customHeight="1">
      <c r="B52" s="37"/>
      <c r="C52" s="84" t="s">
        <v>56</v>
      </c>
      <c r="D52" s="85"/>
      <c r="E52" s="85"/>
      <c r="F52" s="85"/>
      <c r="G52" s="85"/>
      <c r="H52" s="86"/>
      <c r="I52" s="87" t="s">
        <v>57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58</v>
      </c>
      <c r="AH52" s="85"/>
      <c r="AI52" s="85"/>
      <c r="AJ52" s="85"/>
      <c r="AK52" s="85"/>
      <c r="AL52" s="85"/>
      <c r="AM52" s="85"/>
      <c r="AN52" s="87" t="s">
        <v>59</v>
      </c>
      <c r="AO52" s="85"/>
      <c r="AP52" s="85"/>
      <c r="AQ52" s="89" t="s">
        <v>60</v>
      </c>
      <c r="AR52" s="42"/>
      <c r="AS52" s="90" t="s">
        <v>61</v>
      </c>
      <c r="AT52" s="91" t="s">
        <v>62</v>
      </c>
      <c r="AU52" s="91" t="s">
        <v>63</v>
      </c>
      <c r="AV52" s="91" t="s">
        <v>64</v>
      </c>
      <c r="AW52" s="91" t="s">
        <v>65</v>
      </c>
      <c r="AX52" s="91" t="s">
        <v>66</v>
      </c>
      <c r="AY52" s="91" t="s">
        <v>67</v>
      </c>
      <c r="AZ52" s="91" t="s">
        <v>68</v>
      </c>
      <c r="BA52" s="91" t="s">
        <v>69</v>
      </c>
      <c r="BB52" s="91" t="s">
        <v>70</v>
      </c>
      <c r="BC52" s="91" t="s">
        <v>71</v>
      </c>
      <c r="BD52" s="92" t="s">
        <v>72</v>
      </c>
    </row>
    <row r="53" s="1" customFormat="1" ht="10.8" customHeight="1"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</row>
    <row r="54" s="5" customFormat="1" ht="32.4" customHeight="1">
      <c r="B54" s="96"/>
      <c r="C54" s="97" t="s">
        <v>73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S54" s="107" t="s">
        <v>74</v>
      </c>
      <c r="BT54" s="107" t="s">
        <v>75</v>
      </c>
      <c r="BU54" s="108" t="s">
        <v>76</v>
      </c>
      <c r="BV54" s="107" t="s">
        <v>77</v>
      </c>
      <c r="BW54" s="107" t="s">
        <v>5</v>
      </c>
      <c r="BX54" s="107" t="s">
        <v>78</v>
      </c>
      <c r="CL54" s="107" t="s">
        <v>19</v>
      </c>
    </row>
    <row r="55" s="6" customFormat="1" ht="27" customHeight="1">
      <c r="A55" s="109" t="s">
        <v>79</v>
      </c>
      <c r="B55" s="110"/>
      <c r="C55" s="111"/>
      <c r="D55" s="112" t="s">
        <v>14</v>
      </c>
      <c r="E55" s="112"/>
      <c r="F55" s="112"/>
      <c r="G55" s="112"/>
      <c r="H55" s="112"/>
      <c r="I55" s="113"/>
      <c r="J55" s="112" t="s">
        <v>17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'19Zak00012 - Rekonstrukce...'!J30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80</v>
      </c>
      <c r="AR55" s="116"/>
      <c r="AS55" s="117">
        <v>0</v>
      </c>
      <c r="AT55" s="118">
        <f>ROUND(SUM(AV55:AW55),2)</f>
        <v>0</v>
      </c>
      <c r="AU55" s="119">
        <f>'19Zak00012 - Rekonstrukce...'!P92</f>
        <v>0</v>
      </c>
      <c r="AV55" s="118">
        <f>'19Zak00012 - Rekonstrukce...'!J33</f>
        <v>0</v>
      </c>
      <c r="AW55" s="118">
        <f>'19Zak00012 - Rekonstrukce...'!J34</f>
        <v>0</v>
      </c>
      <c r="AX55" s="118">
        <f>'19Zak00012 - Rekonstrukce...'!J35</f>
        <v>0</v>
      </c>
      <c r="AY55" s="118">
        <f>'19Zak00012 - Rekonstrukce...'!J36</f>
        <v>0</v>
      </c>
      <c r="AZ55" s="118">
        <f>'19Zak00012 - Rekonstrukce...'!F33</f>
        <v>0</v>
      </c>
      <c r="BA55" s="118">
        <f>'19Zak00012 - Rekonstrukce...'!F34</f>
        <v>0</v>
      </c>
      <c r="BB55" s="118">
        <f>'19Zak00012 - Rekonstrukce...'!F35</f>
        <v>0</v>
      </c>
      <c r="BC55" s="118">
        <f>'19Zak00012 - Rekonstrukce...'!F36</f>
        <v>0</v>
      </c>
      <c r="BD55" s="120">
        <f>'19Zak00012 - Rekonstrukce...'!F37</f>
        <v>0</v>
      </c>
      <c r="BT55" s="121" t="s">
        <v>81</v>
      </c>
      <c r="BV55" s="121" t="s">
        <v>77</v>
      </c>
      <c r="BW55" s="121" t="s">
        <v>82</v>
      </c>
      <c r="BX55" s="121" t="s">
        <v>5</v>
      </c>
      <c r="CL55" s="121" t="s">
        <v>19</v>
      </c>
      <c r="CM55" s="121" t="s">
        <v>83</v>
      </c>
    </row>
    <row r="56" s="1" customFormat="1" ht="30" customHeight="1"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</row>
    <row r="57" s="1" customFormat="1" ht="6.96" customHeight="1"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42"/>
    </row>
  </sheetData>
  <sheetProtection sheet="1" formatColumns="0" formatRows="0" objects="1" scenarios="1" spinCount="100000" saltValue="s/12Y6aT1uBNxIJ/x5wyi7hheqNgvRuFAYweclISFx66by8w96CRv7JYcFK2cVBPSO7v1WxjRHRaMIa9aYfohw==" hashValue="mCpM36mz/OsSj726NilJVA0jZrfOgQfxLi+ScFAFSywxwy153cCSHwLrHtY98UjQhiw1f5tGkJYmkY3yDrUnvw==" algorithmName="SHA-512" password="CC35"/>
  <mergeCells count="42">
    <mergeCell ref="W31:AE31"/>
    <mergeCell ref="BE5:BE32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M50:AP50"/>
    <mergeCell ref="L45:AO45"/>
    <mergeCell ref="AM47:AN47"/>
    <mergeCell ref="AM49:AP49"/>
    <mergeCell ref="AS49:AT51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</mergeCells>
  <hyperlinks>
    <hyperlink ref="A55" location="'19Zak00012 - Rekonstrukc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2" customWidth="1"/>
    <col min="10" max="10" width="20.17" customWidth="1"/>
    <col min="11" max="11" width="20.17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6" t="s">
        <v>82</v>
      </c>
    </row>
    <row r="3" ht="6.96" customHeight="1">
      <c r="B3" s="123"/>
      <c r="C3" s="124"/>
      <c r="D3" s="124"/>
      <c r="E3" s="124"/>
      <c r="F3" s="124"/>
      <c r="G3" s="124"/>
      <c r="H3" s="124"/>
      <c r="I3" s="125"/>
      <c r="J3" s="124"/>
      <c r="K3" s="124"/>
      <c r="L3" s="19"/>
      <c r="AT3" s="16" t="s">
        <v>83</v>
      </c>
    </row>
    <row r="4" ht="24.96" customHeight="1">
      <c r="B4" s="19"/>
      <c r="D4" s="126" t="s">
        <v>84</v>
      </c>
      <c r="L4" s="19"/>
      <c r="M4" s="127" t="s">
        <v>10</v>
      </c>
      <c r="AT4" s="16" t="s">
        <v>4</v>
      </c>
    </row>
    <row r="5" ht="6.96" customHeight="1">
      <c r="B5" s="19"/>
      <c r="L5" s="19"/>
    </row>
    <row r="6" ht="12" customHeight="1">
      <c r="B6" s="19"/>
      <c r="D6" s="128" t="s">
        <v>16</v>
      </c>
      <c r="L6" s="19"/>
    </row>
    <row r="7" ht="16.5" customHeight="1">
      <c r="B7" s="19"/>
      <c r="E7" s="129" t="str">
        <f>'Rekapitulace stavby'!K6</f>
        <v>Rekonstrukce osvětlení ledové plochy, zimní stadion Hodonín</v>
      </c>
      <c r="F7" s="128"/>
      <c r="G7" s="128"/>
      <c r="H7" s="128"/>
      <c r="L7" s="19"/>
    </row>
    <row r="8" s="1" customFormat="1" ht="12" customHeight="1">
      <c r="B8" s="42"/>
      <c r="D8" s="128" t="s">
        <v>85</v>
      </c>
      <c r="I8" s="130"/>
      <c r="L8" s="42"/>
    </row>
    <row r="9" s="1" customFormat="1" ht="36.96" customHeight="1">
      <c r="B9" s="42"/>
      <c r="E9" s="131" t="s">
        <v>86</v>
      </c>
      <c r="F9" s="1"/>
      <c r="G9" s="1"/>
      <c r="H9" s="1"/>
      <c r="I9" s="130"/>
      <c r="L9" s="42"/>
    </row>
    <row r="10" s="1" customFormat="1">
      <c r="B10" s="42"/>
      <c r="I10" s="130"/>
      <c r="L10" s="42"/>
    </row>
    <row r="11" s="1" customFormat="1" ht="12" customHeight="1">
      <c r="B11" s="42"/>
      <c r="D11" s="128" t="s">
        <v>18</v>
      </c>
      <c r="F11" s="132" t="s">
        <v>19</v>
      </c>
      <c r="I11" s="133" t="s">
        <v>20</v>
      </c>
      <c r="J11" s="132" t="s">
        <v>19</v>
      </c>
      <c r="L11" s="42"/>
    </row>
    <row r="12" s="1" customFormat="1" ht="12" customHeight="1">
      <c r="B12" s="42"/>
      <c r="D12" s="128" t="s">
        <v>21</v>
      </c>
      <c r="F12" s="132" t="s">
        <v>22</v>
      </c>
      <c r="I12" s="133" t="s">
        <v>23</v>
      </c>
      <c r="J12" s="134" t="str">
        <f>'Rekapitulace stavby'!AN8</f>
        <v>4. 4. 2019</v>
      </c>
      <c r="L12" s="42"/>
    </row>
    <row r="13" s="1" customFormat="1" ht="10.8" customHeight="1">
      <c r="B13" s="42"/>
      <c r="I13" s="130"/>
      <c r="L13" s="42"/>
    </row>
    <row r="14" s="1" customFormat="1" ht="12" customHeight="1">
      <c r="B14" s="42"/>
      <c r="D14" s="128" t="s">
        <v>25</v>
      </c>
      <c r="I14" s="133" t="s">
        <v>26</v>
      </c>
      <c r="J14" s="132" t="s">
        <v>27</v>
      </c>
      <c r="L14" s="42"/>
    </row>
    <row r="15" s="1" customFormat="1" ht="18" customHeight="1">
      <c r="B15" s="42"/>
      <c r="E15" s="132" t="s">
        <v>28</v>
      </c>
      <c r="I15" s="133" t="s">
        <v>29</v>
      </c>
      <c r="J15" s="132" t="s">
        <v>30</v>
      </c>
      <c r="L15" s="42"/>
    </row>
    <row r="16" s="1" customFormat="1" ht="6.96" customHeight="1">
      <c r="B16" s="42"/>
      <c r="I16" s="130"/>
      <c r="L16" s="42"/>
    </row>
    <row r="17" s="1" customFormat="1" ht="12" customHeight="1">
      <c r="B17" s="42"/>
      <c r="D17" s="128" t="s">
        <v>31</v>
      </c>
      <c r="I17" s="133" t="s">
        <v>26</v>
      </c>
      <c r="J17" s="32" t="str">
        <f>'Rekapitulace stavby'!AN13</f>
        <v>Vyplň údaj</v>
      </c>
      <c r="L17" s="42"/>
    </row>
    <row r="18" s="1" customFormat="1" ht="18" customHeight="1">
      <c r="B18" s="42"/>
      <c r="E18" s="32" t="str">
        <f>'Rekapitulace stavby'!E14</f>
        <v>Vyplň údaj</v>
      </c>
      <c r="F18" s="132"/>
      <c r="G18" s="132"/>
      <c r="H18" s="132"/>
      <c r="I18" s="133" t="s">
        <v>29</v>
      </c>
      <c r="J18" s="32" t="str">
        <f>'Rekapitulace stavby'!AN14</f>
        <v>Vyplň údaj</v>
      </c>
      <c r="L18" s="42"/>
    </row>
    <row r="19" s="1" customFormat="1" ht="6.96" customHeight="1">
      <c r="B19" s="42"/>
      <c r="I19" s="130"/>
      <c r="L19" s="42"/>
    </row>
    <row r="20" s="1" customFormat="1" ht="12" customHeight="1">
      <c r="B20" s="42"/>
      <c r="D20" s="128" t="s">
        <v>33</v>
      </c>
      <c r="I20" s="133" t="s">
        <v>26</v>
      </c>
      <c r="J20" s="132" t="s">
        <v>34</v>
      </c>
      <c r="L20" s="42"/>
    </row>
    <row r="21" s="1" customFormat="1" ht="18" customHeight="1">
      <c r="B21" s="42"/>
      <c r="E21" s="132" t="s">
        <v>35</v>
      </c>
      <c r="I21" s="133" t="s">
        <v>29</v>
      </c>
      <c r="J21" s="132" t="s">
        <v>36</v>
      </c>
      <c r="L21" s="42"/>
    </row>
    <row r="22" s="1" customFormat="1" ht="6.96" customHeight="1">
      <c r="B22" s="42"/>
      <c r="I22" s="130"/>
      <c r="L22" s="42"/>
    </row>
    <row r="23" s="1" customFormat="1" ht="12" customHeight="1">
      <c r="B23" s="42"/>
      <c r="D23" s="128" t="s">
        <v>37</v>
      </c>
      <c r="I23" s="133" t="s">
        <v>26</v>
      </c>
      <c r="J23" s="132" t="str">
        <f>IF('Rekapitulace stavby'!AN19="","",'Rekapitulace stavby'!AN19)</f>
        <v/>
      </c>
      <c r="L23" s="42"/>
    </row>
    <row r="24" s="1" customFormat="1" ht="18" customHeight="1">
      <c r="B24" s="42"/>
      <c r="E24" s="132" t="str">
        <f>IF('Rekapitulace stavby'!E20="","",'Rekapitulace stavby'!E20)</f>
        <v xml:space="preserve"> </v>
      </c>
      <c r="I24" s="133" t="s">
        <v>29</v>
      </c>
      <c r="J24" s="132" t="str">
        <f>IF('Rekapitulace stavby'!AN20="","",'Rekapitulace stavby'!AN20)</f>
        <v/>
      </c>
      <c r="L24" s="42"/>
    </row>
    <row r="25" s="1" customFormat="1" ht="6.96" customHeight="1">
      <c r="B25" s="42"/>
      <c r="I25" s="130"/>
      <c r="L25" s="42"/>
    </row>
    <row r="26" s="1" customFormat="1" ht="12" customHeight="1">
      <c r="B26" s="42"/>
      <c r="D26" s="128" t="s">
        <v>39</v>
      </c>
      <c r="I26" s="130"/>
      <c r="L26" s="42"/>
    </row>
    <row r="27" s="7" customFormat="1" ht="89.25" customHeight="1">
      <c r="B27" s="135"/>
      <c r="E27" s="136" t="s">
        <v>40</v>
      </c>
      <c r="F27" s="136"/>
      <c r="G27" s="136"/>
      <c r="H27" s="136"/>
      <c r="I27" s="137"/>
      <c r="L27" s="135"/>
    </row>
    <row r="28" s="1" customFormat="1" ht="6.96" customHeight="1">
      <c r="B28" s="42"/>
      <c r="I28" s="130"/>
      <c r="L28" s="42"/>
    </row>
    <row r="29" s="1" customFormat="1" ht="6.96" customHeight="1">
      <c r="B29" s="42"/>
      <c r="D29" s="74"/>
      <c r="E29" s="74"/>
      <c r="F29" s="74"/>
      <c r="G29" s="74"/>
      <c r="H29" s="74"/>
      <c r="I29" s="138"/>
      <c r="J29" s="74"/>
      <c r="K29" s="74"/>
      <c r="L29" s="42"/>
    </row>
    <row r="30" s="1" customFormat="1" ht="25.44" customHeight="1">
      <c r="B30" s="42"/>
      <c r="D30" s="139" t="s">
        <v>41</v>
      </c>
      <c r="I30" s="130"/>
      <c r="J30" s="140">
        <f>ROUND(J92, 2)</f>
        <v>0</v>
      </c>
      <c r="L30" s="42"/>
    </row>
    <row r="31" s="1" customFormat="1" ht="6.96" customHeight="1">
      <c r="B31" s="42"/>
      <c r="D31" s="74"/>
      <c r="E31" s="74"/>
      <c r="F31" s="74"/>
      <c r="G31" s="74"/>
      <c r="H31" s="74"/>
      <c r="I31" s="138"/>
      <c r="J31" s="74"/>
      <c r="K31" s="74"/>
      <c r="L31" s="42"/>
    </row>
    <row r="32" s="1" customFormat="1" ht="14.4" customHeight="1">
      <c r="B32" s="42"/>
      <c r="F32" s="141" t="s">
        <v>43</v>
      </c>
      <c r="I32" s="142" t="s">
        <v>42</v>
      </c>
      <c r="J32" s="141" t="s">
        <v>44</v>
      </c>
      <c r="L32" s="42"/>
    </row>
    <row r="33" s="1" customFormat="1" ht="14.4" customHeight="1">
      <c r="B33" s="42"/>
      <c r="D33" s="143" t="s">
        <v>45</v>
      </c>
      <c r="E33" s="128" t="s">
        <v>46</v>
      </c>
      <c r="F33" s="144">
        <f>ROUND((SUM(BE92:BE208)),  2)</f>
        <v>0</v>
      </c>
      <c r="I33" s="145">
        <v>0.20999999999999999</v>
      </c>
      <c r="J33" s="144">
        <f>ROUND(((SUM(BE92:BE208))*I33),  2)</f>
        <v>0</v>
      </c>
      <c r="L33" s="42"/>
    </row>
    <row r="34" s="1" customFormat="1" ht="14.4" customHeight="1">
      <c r="B34" s="42"/>
      <c r="E34" s="128" t="s">
        <v>47</v>
      </c>
      <c r="F34" s="144">
        <f>ROUND((SUM(BF92:BF208)),  2)</f>
        <v>0</v>
      </c>
      <c r="I34" s="145">
        <v>0.14999999999999999</v>
      </c>
      <c r="J34" s="144">
        <f>ROUND(((SUM(BF92:BF208))*I34),  2)</f>
        <v>0</v>
      </c>
      <c r="L34" s="42"/>
    </row>
    <row r="35" hidden="1" s="1" customFormat="1" ht="14.4" customHeight="1">
      <c r="B35" s="42"/>
      <c r="E35" s="128" t="s">
        <v>48</v>
      </c>
      <c r="F35" s="144">
        <f>ROUND((SUM(BG92:BG208)),  2)</f>
        <v>0</v>
      </c>
      <c r="I35" s="145">
        <v>0.20999999999999999</v>
      </c>
      <c r="J35" s="144">
        <f>0</f>
        <v>0</v>
      </c>
      <c r="L35" s="42"/>
    </row>
    <row r="36" hidden="1" s="1" customFormat="1" ht="14.4" customHeight="1">
      <c r="B36" s="42"/>
      <c r="E36" s="128" t="s">
        <v>49</v>
      </c>
      <c r="F36" s="144">
        <f>ROUND((SUM(BH92:BH208)),  2)</f>
        <v>0</v>
      </c>
      <c r="I36" s="145">
        <v>0.14999999999999999</v>
      </c>
      <c r="J36" s="144">
        <f>0</f>
        <v>0</v>
      </c>
      <c r="L36" s="42"/>
    </row>
    <row r="37" hidden="1" s="1" customFormat="1" ht="14.4" customHeight="1">
      <c r="B37" s="42"/>
      <c r="E37" s="128" t="s">
        <v>50</v>
      </c>
      <c r="F37" s="144">
        <f>ROUND((SUM(BI92:BI208)),  2)</f>
        <v>0</v>
      </c>
      <c r="I37" s="145">
        <v>0</v>
      </c>
      <c r="J37" s="144">
        <f>0</f>
        <v>0</v>
      </c>
      <c r="L37" s="42"/>
    </row>
    <row r="38" s="1" customFormat="1" ht="6.96" customHeight="1">
      <c r="B38" s="42"/>
      <c r="I38" s="130"/>
      <c r="L38" s="42"/>
    </row>
    <row r="39" s="1" customFormat="1" ht="25.44" customHeight="1">
      <c r="B39" s="42"/>
      <c r="C39" s="146"/>
      <c r="D39" s="147" t="s">
        <v>51</v>
      </c>
      <c r="E39" s="148"/>
      <c r="F39" s="148"/>
      <c r="G39" s="149" t="s">
        <v>52</v>
      </c>
      <c r="H39" s="150" t="s">
        <v>53</v>
      </c>
      <c r="I39" s="151"/>
      <c r="J39" s="152">
        <f>SUM(J30:J37)</f>
        <v>0</v>
      </c>
      <c r="K39" s="153"/>
      <c r="L39" s="42"/>
    </row>
    <row r="40" s="1" customFormat="1" ht="14.4" customHeight="1">
      <c r="B40" s="154"/>
      <c r="C40" s="155"/>
      <c r="D40" s="155"/>
      <c r="E40" s="155"/>
      <c r="F40" s="155"/>
      <c r="G40" s="155"/>
      <c r="H40" s="155"/>
      <c r="I40" s="156"/>
      <c r="J40" s="155"/>
      <c r="K40" s="155"/>
      <c r="L40" s="42"/>
    </row>
    <row r="44" s="1" customFormat="1" ht="6.96" customHeight="1">
      <c r="B44" s="157"/>
      <c r="C44" s="158"/>
      <c r="D44" s="158"/>
      <c r="E44" s="158"/>
      <c r="F44" s="158"/>
      <c r="G44" s="158"/>
      <c r="H44" s="158"/>
      <c r="I44" s="159"/>
      <c r="J44" s="158"/>
      <c r="K44" s="158"/>
      <c r="L44" s="42"/>
    </row>
    <row r="45" s="1" customFormat="1" ht="24.96" customHeight="1">
      <c r="B45" s="37"/>
      <c r="C45" s="22" t="s">
        <v>87</v>
      </c>
      <c r="D45" s="38"/>
      <c r="E45" s="38"/>
      <c r="F45" s="38"/>
      <c r="G45" s="38"/>
      <c r="H45" s="38"/>
      <c r="I45" s="130"/>
      <c r="J45" s="38"/>
      <c r="K45" s="38"/>
      <c r="L45" s="42"/>
    </row>
    <row r="46" s="1" customFormat="1" ht="6.96" customHeight="1">
      <c r="B46" s="37"/>
      <c r="C46" s="38"/>
      <c r="D46" s="38"/>
      <c r="E46" s="38"/>
      <c r="F46" s="38"/>
      <c r="G46" s="38"/>
      <c r="H46" s="38"/>
      <c r="I46" s="130"/>
      <c r="J46" s="38"/>
      <c r="K46" s="38"/>
      <c r="L46" s="42"/>
    </row>
    <row r="47" s="1" customFormat="1" ht="12" customHeight="1">
      <c r="B47" s="37"/>
      <c r="C47" s="31" t="s">
        <v>16</v>
      </c>
      <c r="D47" s="38"/>
      <c r="E47" s="38"/>
      <c r="F47" s="38"/>
      <c r="G47" s="38"/>
      <c r="H47" s="38"/>
      <c r="I47" s="130"/>
      <c r="J47" s="38"/>
      <c r="K47" s="38"/>
      <c r="L47" s="42"/>
    </row>
    <row r="48" s="1" customFormat="1" ht="16.5" customHeight="1">
      <c r="B48" s="37"/>
      <c r="C48" s="38"/>
      <c r="D48" s="38"/>
      <c r="E48" s="160" t="str">
        <f>E7</f>
        <v>Rekonstrukce osvětlení ledové plochy, zimní stadion Hodonín</v>
      </c>
      <c r="F48" s="31"/>
      <c r="G48" s="31"/>
      <c r="H48" s="31"/>
      <c r="I48" s="130"/>
      <c r="J48" s="38"/>
      <c r="K48" s="38"/>
      <c r="L48" s="42"/>
    </row>
    <row r="49" s="1" customFormat="1" ht="12" customHeight="1">
      <c r="B49" s="37"/>
      <c r="C49" s="31" t="s">
        <v>85</v>
      </c>
      <c r="D49" s="38"/>
      <c r="E49" s="38"/>
      <c r="F49" s="38"/>
      <c r="G49" s="38"/>
      <c r="H49" s="38"/>
      <c r="I49" s="130"/>
      <c r="J49" s="38"/>
      <c r="K49" s="38"/>
      <c r="L49" s="42"/>
    </row>
    <row r="50" s="1" customFormat="1" ht="16.5" customHeight="1">
      <c r="B50" s="37"/>
      <c r="C50" s="38"/>
      <c r="D50" s="38"/>
      <c r="E50" s="67" t="str">
        <f>E9</f>
        <v>19Zak00012 - Rekonstrukce osvětlení ledové plochy, zimní stadion Hodonín</v>
      </c>
      <c r="F50" s="38"/>
      <c r="G50" s="38"/>
      <c r="H50" s="38"/>
      <c r="I50" s="130"/>
      <c r="J50" s="38"/>
      <c r="K50" s="38"/>
      <c r="L50" s="42"/>
    </row>
    <row r="51" s="1" customFormat="1" ht="6.96" customHeight="1">
      <c r="B51" s="37"/>
      <c r="C51" s="38"/>
      <c r="D51" s="38"/>
      <c r="E51" s="38"/>
      <c r="F51" s="38"/>
      <c r="G51" s="38"/>
      <c r="H51" s="38"/>
      <c r="I51" s="130"/>
      <c r="J51" s="38"/>
      <c r="K51" s="38"/>
      <c r="L51" s="42"/>
    </row>
    <row r="52" s="1" customFormat="1" ht="12" customHeight="1">
      <c r="B52" s="37"/>
      <c r="C52" s="31" t="s">
        <v>21</v>
      </c>
      <c r="D52" s="38"/>
      <c r="E52" s="38"/>
      <c r="F52" s="26" t="str">
        <f>F12</f>
        <v>Hodonín</v>
      </c>
      <c r="G52" s="38"/>
      <c r="H52" s="38"/>
      <c r="I52" s="133" t="s">
        <v>23</v>
      </c>
      <c r="J52" s="70" t="str">
        <f>IF(J12="","",J12)</f>
        <v>4. 4. 2019</v>
      </c>
      <c r="K52" s="38"/>
      <c r="L52" s="42"/>
    </row>
    <row r="53" s="1" customFormat="1" ht="6.96" customHeight="1">
      <c r="B53" s="37"/>
      <c r="C53" s="38"/>
      <c r="D53" s="38"/>
      <c r="E53" s="38"/>
      <c r="F53" s="38"/>
      <c r="G53" s="38"/>
      <c r="H53" s="38"/>
      <c r="I53" s="130"/>
      <c r="J53" s="38"/>
      <c r="K53" s="38"/>
      <c r="L53" s="42"/>
    </row>
    <row r="54" s="1" customFormat="1" ht="15.15" customHeight="1">
      <c r="B54" s="37"/>
      <c r="C54" s="31" t="s">
        <v>25</v>
      </c>
      <c r="D54" s="38"/>
      <c r="E54" s="38"/>
      <c r="F54" s="26" t="str">
        <f>E15</f>
        <v>TEZA Hodonín, příspěvková organizace</v>
      </c>
      <c r="G54" s="38"/>
      <c r="H54" s="38"/>
      <c r="I54" s="133" t="s">
        <v>33</v>
      </c>
      <c r="J54" s="35" t="str">
        <f>E21</f>
        <v>4 Lighting s.r.o.</v>
      </c>
      <c r="K54" s="38"/>
      <c r="L54" s="42"/>
    </row>
    <row r="55" s="1" customFormat="1" ht="15.15" customHeight="1">
      <c r="B55" s="37"/>
      <c r="C55" s="31" t="s">
        <v>31</v>
      </c>
      <c r="D55" s="38"/>
      <c r="E55" s="38"/>
      <c r="F55" s="26" t="str">
        <f>IF(E18="","",E18)</f>
        <v>Vyplň údaj</v>
      </c>
      <c r="G55" s="38"/>
      <c r="H55" s="38"/>
      <c r="I55" s="133" t="s">
        <v>37</v>
      </c>
      <c r="J55" s="35" t="str">
        <f>E24</f>
        <v xml:space="preserve"> </v>
      </c>
      <c r="K55" s="38"/>
      <c r="L55" s="42"/>
    </row>
    <row r="56" s="1" customFormat="1" ht="10.32" customHeight="1">
      <c r="B56" s="37"/>
      <c r="C56" s="38"/>
      <c r="D56" s="38"/>
      <c r="E56" s="38"/>
      <c r="F56" s="38"/>
      <c r="G56" s="38"/>
      <c r="H56" s="38"/>
      <c r="I56" s="130"/>
      <c r="J56" s="38"/>
      <c r="K56" s="38"/>
      <c r="L56" s="42"/>
    </row>
    <row r="57" s="1" customFormat="1" ht="29.28" customHeight="1">
      <c r="B57" s="37"/>
      <c r="C57" s="161" t="s">
        <v>88</v>
      </c>
      <c r="D57" s="162"/>
      <c r="E57" s="162"/>
      <c r="F57" s="162"/>
      <c r="G57" s="162"/>
      <c r="H57" s="162"/>
      <c r="I57" s="163"/>
      <c r="J57" s="164" t="s">
        <v>89</v>
      </c>
      <c r="K57" s="162"/>
      <c r="L57" s="42"/>
    </row>
    <row r="58" s="1" customFormat="1" ht="10.32" customHeight="1">
      <c r="B58" s="37"/>
      <c r="C58" s="38"/>
      <c r="D58" s="38"/>
      <c r="E58" s="38"/>
      <c r="F58" s="38"/>
      <c r="G58" s="38"/>
      <c r="H58" s="38"/>
      <c r="I58" s="130"/>
      <c r="J58" s="38"/>
      <c r="K58" s="38"/>
      <c r="L58" s="42"/>
    </row>
    <row r="59" s="1" customFormat="1" ht="22.8" customHeight="1">
      <c r="B59" s="37"/>
      <c r="C59" s="165" t="s">
        <v>73</v>
      </c>
      <c r="D59" s="38"/>
      <c r="E59" s="38"/>
      <c r="F59" s="38"/>
      <c r="G59" s="38"/>
      <c r="H59" s="38"/>
      <c r="I59" s="130"/>
      <c r="J59" s="100">
        <f>J92</f>
        <v>0</v>
      </c>
      <c r="K59" s="38"/>
      <c r="L59" s="42"/>
      <c r="AU59" s="16" t="s">
        <v>90</v>
      </c>
    </row>
    <row r="60" s="8" customFormat="1" ht="24.96" customHeight="1">
      <c r="B60" s="166"/>
      <c r="C60" s="167"/>
      <c r="D60" s="168" t="s">
        <v>91</v>
      </c>
      <c r="E60" s="169"/>
      <c r="F60" s="169"/>
      <c r="G60" s="169"/>
      <c r="H60" s="169"/>
      <c r="I60" s="170"/>
      <c r="J60" s="171">
        <f>J93</f>
        <v>0</v>
      </c>
      <c r="K60" s="167"/>
      <c r="L60" s="172"/>
    </row>
    <row r="61" s="8" customFormat="1" ht="24.96" customHeight="1">
      <c r="B61" s="166"/>
      <c r="C61" s="167"/>
      <c r="D61" s="168" t="s">
        <v>92</v>
      </c>
      <c r="E61" s="169"/>
      <c r="F61" s="169"/>
      <c r="G61" s="169"/>
      <c r="H61" s="169"/>
      <c r="I61" s="170"/>
      <c r="J61" s="171">
        <f>J94</f>
        <v>0</v>
      </c>
      <c r="K61" s="167"/>
      <c r="L61" s="172"/>
    </row>
    <row r="62" s="9" customFormat="1" ht="19.92" customHeight="1">
      <c r="B62" s="173"/>
      <c r="C62" s="174"/>
      <c r="D62" s="175" t="s">
        <v>93</v>
      </c>
      <c r="E62" s="176"/>
      <c r="F62" s="176"/>
      <c r="G62" s="176"/>
      <c r="H62" s="176"/>
      <c r="I62" s="177"/>
      <c r="J62" s="178">
        <f>J95</f>
        <v>0</v>
      </c>
      <c r="K62" s="174"/>
      <c r="L62" s="179"/>
    </row>
    <row r="63" s="9" customFormat="1" ht="19.92" customHeight="1">
      <c r="B63" s="173"/>
      <c r="C63" s="174"/>
      <c r="D63" s="175" t="s">
        <v>94</v>
      </c>
      <c r="E63" s="176"/>
      <c r="F63" s="176"/>
      <c r="G63" s="176"/>
      <c r="H63" s="176"/>
      <c r="I63" s="177"/>
      <c r="J63" s="178">
        <f>J147</f>
        <v>0</v>
      </c>
      <c r="K63" s="174"/>
      <c r="L63" s="179"/>
    </row>
    <row r="64" s="8" customFormat="1" ht="24.96" customHeight="1">
      <c r="B64" s="166"/>
      <c r="C64" s="167"/>
      <c r="D64" s="168" t="s">
        <v>95</v>
      </c>
      <c r="E64" s="169"/>
      <c r="F64" s="169"/>
      <c r="G64" s="169"/>
      <c r="H64" s="169"/>
      <c r="I64" s="170"/>
      <c r="J64" s="171">
        <f>J187</f>
        <v>0</v>
      </c>
      <c r="K64" s="167"/>
      <c r="L64" s="172"/>
    </row>
    <row r="65" s="9" customFormat="1" ht="19.92" customHeight="1">
      <c r="B65" s="173"/>
      <c r="C65" s="174"/>
      <c r="D65" s="175" t="s">
        <v>96</v>
      </c>
      <c r="E65" s="176"/>
      <c r="F65" s="176"/>
      <c r="G65" s="176"/>
      <c r="H65" s="176"/>
      <c r="I65" s="177"/>
      <c r="J65" s="178">
        <f>J188</f>
        <v>0</v>
      </c>
      <c r="K65" s="174"/>
      <c r="L65" s="179"/>
    </row>
    <row r="66" s="9" customFormat="1" ht="19.92" customHeight="1">
      <c r="B66" s="173"/>
      <c r="C66" s="174"/>
      <c r="D66" s="175" t="s">
        <v>97</v>
      </c>
      <c r="E66" s="176"/>
      <c r="F66" s="176"/>
      <c r="G66" s="176"/>
      <c r="H66" s="176"/>
      <c r="I66" s="177"/>
      <c r="J66" s="178">
        <f>J191</f>
        <v>0</v>
      </c>
      <c r="K66" s="174"/>
      <c r="L66" s="179"/>
    </row>
    <row r="67" s="9" customFormat="1" ht="19.92" customHeight="1">
      <c r="B67" s="173"/>
      <c r="C67" s="174"/>
      <c r="D67" s="175" t="s">
        <v>98</v>
      </c>
      <c r="E67" s="176"/>
      <c r="F67" s="176"/>
      <c r="G67" s="176"/>
      <c r="H67" s="176"/>
      <c r="I67" s="177"/>
      <c r="J67" s="178">
        <f>J194</f>
        <v>0</v>
      </c>
      <c r="K67" s="174"/>
      <c r="L67" s="179"/>
    </row>
    <row r="68" s="8" customFormat="1" ht="24.96" customHeight="1">
      <c r="B68" s="166"/>
      <c r="C68" s="167"/>
      <c r="D68" s="168" t="s">
        <v>99</v>
      </c>
      <c r="E68" s="169"/>
      <c r="F68" s="169"/>
      <c r="G68" s="169"/>
      <c r="H68" s="169"/>
      <c r="I68" s="170"/>
      <c r="J68" s="171">
        <f>J198</f>
        <v>0</v>
      </c>
      <c r="K68" s="167"/>
      <c r="L68" s="172"/>
    </row>
    <row r="69" s="9" customFormat="1" ht="19.92" customHeight="1">
      <c r="B69" s="173"/>
      <c r="C69" s="174"/>
      <c r="D69" s="175" t="s">
        <v>100</v>
      </c>
      <c r="E69" s="176"/>
      <c r="F69" s="176"/>
      <c r="G69" s="176"/>
      <c r="H69" s="176"/>
      <c r="I69" s="177"/>
      <c r="J69" s="178">
        <f>J199</f>
        <v>0</v>
      </c>
      <c r="K69" s="174"/>
      <c r="L69" s="179"/>
    </row>
    <row r="70" s="9" customFormat="1" ht="19.92" customHeight="1">
      <c r="B70" s="173"/>
      <c r="C70" s="174"/>
      <c r="D70" s="175" t="s">
        <v>101</v>
      </c>
      <c r="E70" s="176"/>
      <c r="F70" s="176"/>
      <c r="G70" s="176"/>
      <c r="H70" s="176"/>
      <c r="I70" s="177"/>
      <c r="J70" s="178">
        <f>J202</f>
        <v>0</v>
      </c>
      <c r="K70" s="174"/>
      <c r="L70" s="179"/>
    </row>
    <row r="71" s="9" customFormat="1" ht="19.92" customHeight="1">
      <c r="B71" s="173"/>
      <c r="C71" s="174"/>
      <c r="D71" s="175" t="s">
        <v>102</v>
      </c>
      <c r="E71" s="176"/>
      <c r="F71" s="176"/>
      <c r="G71" s="176"/>
      <c r="H71" s="176"/>
      <c r="I71" s="177"/>
      <c r="J71" s="178">
        <f>J204</f>
        <v>0</v>
      </c>
      <c r="K71" s="174"/>
      <c r="L71" s="179"/>
    </row>
    <row r="72" s="9" customFormat="1" ht="19.92" customHeight="1">
      <c r="B72" s="173"/>
      <c r="C72" s="174"/>
      <c r="D72" s="175" t="s">
        <v>103</v>
      </c>
      <c r="E72" s="176"/>
      <c r="F72" s="176"/>
      <c r="G72" s="176"/>
      <c r="H72" s="176"/>
      <c r="I72" s="177"/>
      <c r="J72" s="178">
        <f>J206</f>
        <v>0</v>
      </c>
      <c r="K72" s="174"/>
      <c r="L72" s="179"/>
    </row>
    <row r="73" s="1" customFormat="1" ht="21.84" customHeight="1">
      <c r="B73" s="37"/>
      <c r="C73" s="38"/>
      <c r="D73" s="38"/>
      <c r="E73" s="38"/>
      <c r="F73" s="38"/>
      <c r="G73" s="38"/>
      <c r="H73" s="38"/>
      <c r="I73" s="130"/>
      <c r="J73" s="38"/>
      <c r="K73" s="38"/>
      <c r="L73" s="42"/>
    </row>
    <row r="74" s="1" customFormat="1" ht="6.96" customHeight="1">
      <c r="B74" s="57"/>
      <c r="C74" s="58"/>
      <c r="D74" s="58"/>
      <c r="E74" s="58"/>
      <c r="F74" s="58"/>
      <c r="G74" s="58"/>
      <c r="H74" s="58"/>
      <c r="I74" s="156"/>
      <c r="J74" s="58"/>
      <c r="K74" s="58"/>
      <c r="L74" s="42"/>
    </row>
    <row r="78" s="1" customFormat="1" ht="6.96" customHeight="1">
      <c r="B78" s="59"/>
      <c r="C78" s="60"/>
      <c r="D78" s="60"/>
      <c r="E78" s="60"/>
      <c r="F78" s="60"/>
      <c r="G78" s="60"/>
      <c r="H78" s="60"/>
      <c r="I78" s="159"/>
      <c r="J78" s="60"/>
      <c r="K78" s="60"/>
      <c r="L78" s="42"/>
    </row>
    <row r="79" s="1" customFormat="1" ht="24.96" customHeight="1">
      <c r="B79" s="37"/>
      <c r="C79" s="22" t="s">
        <v>104</v>
      </c>
      <c r="D79" s="38"/>
      <c r="E79" s="38"/>
      <c r="F79" s="38"/>
      <c r="G79" s="38"/>
      <c r="H79" s="38"/>
      <c r="I79" s="130"/>
      <c r="J79" s="38"/>
      <c r="K79" s="38"/>
      <c r="L79" s="42"/>
    </row>
    <row r="80" s="1" customFormat="1" ht="6.96" customHeight="1">
      <c r="B80" s="37"/>
      <c r="C80" s="38"/>
      <c r="D80" s="38"/>
      <c r="E80" s="38"/>
      <c r="F80" s="38"/>
      <c r="G80" s="38"/>
      <c r="H80" s="38"/>
      <c r="I80" s="130"/>
      <c r="J80" s="38"/>
      <c r="K80" s="38"/>
      <c r="L80" s="42"/>
    </row>
    <row r="81" s="1" customFormat="1" ht="12" customHeight="1">
      <c r="B81" s="37"/>
      <c r="C81" s="31" t="s">
        <v>16</v>
      </c>
      <c r="D81" s="38"/>
      <c r="E81" s="38"/>
      <c r="F81" s="38"/>
      <c r="G81" s="38"/>
      <c r="H81" s="38"/>
      <c r="I81" s="130"/>
      <c r="J81" s="38"/>
      <c r="K81" s="38"/>
      <c r="L81" s="42"/>
    </row>
    <row r="82" s="1" customFormat="1" ht="16.5" customHeight="1">
      <c r="B82" s="37"/>
      <c r="C82" s="38"/>
      <c r="D82" s="38"/>
      <c r="E82" s="160" t="str">
        <f>E7</f>
        <v>Rekonstrukce osvětlení ledové plochy, zimní stadion Hodonín</v>
      </c>
      <c r="F82" s="31"/>
      <c r="G82" s="31"/>
      <c r="H82" s="31"/>
      <c r="I82" s="130"/>
      <c r="J82" s="38"/>
      <c r="K82" s="38"/>
      <c r="L82" s="42"/>
    </row>
    <row r="83" s="1" customFormat="1" ht="12" customHeight="1">
      <c r="B83" s="37"/>
      <c r="C83" s="31" t="s">
        <v>85</v>
      </c>
      <c r="D83" s="38"/>
      <c r="E83" s="38"/>
      <c r="F83" s="38"/>
      <c r="G83" s="38"/>
      <c r="H83" s="38"/>
      <c r="I83" s="130"/>
      <c r="J83" s="38"/>
      <c r="K83" s="38"/>
      <c r="L83" s="42"/>
    </row>
    <row r="84" s="1" customFormat="1" ht="16.5" customHeight="1">
      <c r="B84" s="37"/>
      <c r="C84" s="38"/>
      <c r="D84" s="38"/>
      <c r="E84" s="67" t="str">
        <f>E9</f>
        <v>19Zak00012 - Rekonstrukce osvětlení ledové plochy, zimní stadion Hodonín</v>
      </c>
      <c r="F84" s="38"/>
      <c r="G84" s="38"/>
      <c r="H84" s="38"/>
      <c r="I84" s="130"/>
      <c r="J84" s="38"/>
      <c r="K84" s="38"/>
      <c r="L84" s="42"/>
    </row>
    <row r="85" s="1" customFormat="1" ht="6.96" customHeight="1">
      <c r="B85" s="37"/>
      <c r="C85" s="38"/>
      <c r="D85" s="38"/>
      <c r="E85" s="38"/>
      <c r="F85" s="38"/>
      <c r="G85" s="38"/>
      <c r="H85" s="38"/>
      <c r="I85" s="130"/>
      <c r="J85" s="38"/>
      <c r="K85" s="38"/>
      <c r="L85" s="42"/>
    </row>
    <row r="86" s="1" customFormat="1" ht="12" customHeight="1">
      <c r="B86" s="37"/>
      <c r="C86" s="31" t="s">
        <v>21</v>
      </c>
      <c r="D86" s="38"/>
      <c r="E86" s="38"/>
      <c r="F86" s="26" t="str">
        <f>F12</f>
        <v>Hodonín</v>
      </c>
      <c r="G86" s="38"/>
      <c r="H86" s="38"/>
      <c r="I86" s="133" t="s">
        <v>23</v>
      </c>
      <c r="J86" s="70" t="str">
        <f>IF(J12="","",J12)</f>
        <v>4. 4. 2019</v>
      </c>
      <c r="K86" s="38"/>
      <c r="L86" s="42"/>
    </row>
    <row r="87" s="1" customFormat="1" ht="6.96" customHeight="1">
      <c r="B87" s="37"/>
      <c r="C87" s="38"/>
      <c r="D87" s="38"/>
      <c r="E87" s="38"/>
      <c r="F87" s="38"/>
      <c r="G87" s="38"/>
      <c r="H87" s="38"/>
      <c r="I87" s="130"/>
      <c r="J87" s="38"/>
      <c r="K87" s="38"/>
      <c r="L87" s="42"/>
    </row>
    <row r="88" s="1" customFormat="1" ht="15.15" customHeight="1">
      <c r="B88" s="37"/>
      <c r="C88" s="31" t="s">
        <v>25</v>
      </c>
      <c r="D88" s="38"/>
      <c r="E88" s="38"/>
      <c r="F88" s="26" t="str">
        <f>E15</f>
        <v>TEZA Hodonín, příspěvková organizace</v>
      </c>
      <c r="G88" s="38"/>
      <c r="H88" s="38"/>
      <c r="I88" s="133" t="s">
        <v>33</v>
      </c>
      <c r="J88" s="35" t="str">
        <f>E21</f>
        <v>4 Lighting s.r.o.</v>
      </c>
      <c r="K88" s="38"/>
      <c r="L88" s="42"/>
    </row>
    <row r="89" s="1" customFormat="1" ht="15.15" customHeight="1">
      <c r="B89" s="37"/>
      <c r="C89" s="31" t="s">
        <v>31</v>
      </c>
      <c r="D89" s="38"/>
      <c r="E89" s="38"/>
      <c r="F89" s="26" t="str">
        <f>IF(E18="","",E18)</f>
        <v>Vyplň údaj</v>
      </c>
      <c r="G89" s="38"/>
      <c r="H89" s="38"/>
      <c r="I89" s="133" t="s">
        <v>37</v>
      </c>
      <c r="J89" s="35" t="str">
        <f>E24</f>
        <v xml:space="preserve"> </v>
      </c>
      <c r="K89" s="38"/>
      <c r="L89" s="42"/>
    </row>
    <row r="90" s="1" customFormat="1" ht="10.32" customHeight="1">
      <c r="B90" s="37"/>
      <c r="C90" s="38"/>
      <c r="D90" s="38"/>
      <c r="E90" s="38"/>
      <c r="F90" s="38"/>
      <c r="G90" s="38"/>
      <c r="H90" s="38"/>
      <c r="I90" s="130"/>
      <c r="J90" s="38"/>
      <c r="K90" s="38"/>
      <c r="L90" s="42"/>
    </row>
    <row r="91" s="10" customFormat="1" ht="29.28" customHeight="1">
      <c r="B91" s="180"/>
      <c r="C91" s="181" t="s">
        <v>105</v>
      </c>
      <c r="D91" s="182" t="s">
        <v>60</v>
      </c>
      <c r="E91" s="182" t="s">
        <v>56</v>
      </c>
      <c r="F91" s="182" t="s">
        <v>57</v>
      </c>
      <c r="G91" s="182" t="s">
        <v>106</v>
      </c>
      <c r="H91" s="182" t="s">
        <v>107</v>
      </c>
      <c r="I91" s="183" t="s">
        <v>108</v>
      </c>
      <c r="J91" s="182" t="s">
        <v>89</v>
      </c>
      <c r="K91" s="184" t="s">
        <v>109</v>
      </c>
      <c r="L91" s="185"/>
      <c r="M91" s="90" t="s">
        <v>19</v>
      </c>
      <c r="N91" s="91" t="s">
        <v>45</v>
      </c>
      <c r="O91" s="91" t="s">
        <v>110</v>
      </c>
      <c r="P91" s="91" t="s">
        <v>111</v>
      </c>
      <c r="Q91" s="91" t="s">
        <v>112</v>
      </c>
      <c r="R91" s="91" t="s">
        <v>113</v>
      </c>
      <c r="S91" s="91" t="s">
        <v>114</v>
      </c>
      <c r="T91" s="92" t="s">
        <v>115</v>
      </c>
    </row>
    <row r="92" s="1" customFormat="1" ht="22.8" customHeight="1">
      <c r="B92" s="37"/>
      <c r="C92" s="97" t="s">
        <v>116</v>
      </c>
      <c r="D92" s="38"/>
      <c r="E92" s="38"/>
      <c r="F92" s="38"/>
      <c r="G92" s="38"/>
      <c r="H92" s="38"/>
      <c r="I92" s="130"/>
      <c r="J92" s="186">
        <f>BK92</f>
        <v>0</v>
      </c>
      <c r="K92" s="38"/>
      <c r="L92" s="42"/>
      <c r="M92" s="93"/>
      <c r="N92" s="94"/>
      <c r="O92" s="94"/>
      <c r="P92" s="187">
        <f>P93+P94+P187+P198</f>
        <v>0</v>
      </c>
      <c r="Q92" s="94"/>
      <c r="R92" s="187">
        <f>R93+R94+R187+R198</f>
        <v>268.72559999999999</v>
      </c>
      <c r="S92" s="94"/>
      <c r="T92" s="188">
        <f>T93+T94+T187+T198</f>
        <v>0</v>
      </c>
      <c r="AT92" s="16" t="s">
        <v>74</v>
      </c>
      <c r="AU92" s="16" t="s">
        <v>90</v>
      </c>
      <c r="BK92" s="189">
        <f>BK93+BK94+BK187+BK198</f>
        <v>0</v>
      </c>
    </row>
    <row r="93" s="11" customFormat="1" ht="25.92" customHeight="1">
      <c r="B93" s="190"/>
      <c r="C93" s="191"/>
      <c r="D93" s="192" t="s">
        <v>74</v>
      </c>
      <c r="E93" s="193" t="s">
        <v>117</v>
      </c>
      <c r="F93" s="193" t="s">
        <v>118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v>0</v>
      </c>
      <c r="Q93" s="198"/>
      <c r="R93" s="199">
        <v>0</v>
      </c>
      <c r="S93" s="198"/>
      <c r="T93" s="200">
        <v>0</v>
      </c>
      <c r="AR93" s="201" t="s">
        <v>81</v>
      </c>
      <c r="AT93" s="202" t="s">
        <v>74</v>
      </c>
      <c r="AU93" s="202" t="s">
        <v>75</v>
      </c>
      <c r="AY93" s="201" t="s">
        <v>119</v>
      </c>
      <c r="BK93" s="203">
        <v>0</v>
      </c>
    </row>
    <row r="94" s="11" customFormat="1" ht="25.92" customHeight="1">
      <c r="B94" s="190"/>
      <c r="C94" s="191"/>
      <c r="D94" s="192" t="s">
        <v>74</v>
      </c>
      <c r="E94" s="193" t="s">
        <v>120</v>
      </c>
      <c r="F94" s="193" t="s">
        <v>121</v>
      </c>
      <c r="G94" s="191"/>
      <c r="H94" s="191"/>
      <c r="I94" s="194"/>
      <c r="J94" s="195">
        <f>BK94</f>
        <v>0</v>
      </c>
      <c r="K94" s="191"/>
      <c r="L94" s="196"/>
      <c r="M94" s="197"/>
      <c r="N94" s="198"/>
      <c r="O94" s="198"/>
      <c r="P94" s="199">
        <f>P95+P147</f>
        <v>0</v>
      </c>
      <c r="Q94" s="198"/>
      <c r="R94" s="199">
        <f>R95+R147</f>
        <v>268.71789999999999</v>
      </c>
      <c r="S94" s="198"/>
      <c r="T94" s="200">
        <f>T95+T147</f>
        <v>0</v>
      </c>
      <c r="AR94" s="201" t="s">
        <v>81</v>
      </c>
      <c r="AT94" s="202" t="s">
        <v>74</v>
      </c>
      <c r="AU94" s="202" t="s">
        <v>75</v>
      </c>
      <c r="AY94" s="201" t="s">
        <v>119</v>
      </c>
      <c r="BK94" s="203">
        <f>BK95+BK147</f>
        <v>0</v>
      </c>
    </row>
    <row r="95" s="11" customFormat="1" ht="22.8" customHeight="1">
      <c r="B95" s="190"/>
      <c r="C95" s="191"/>
      <c r="D95" s="192" t="s">
        <v>74</v>
      </c>
      <c r="E95" s="204" t="s">
        <v>122</v>
      </c>
      <c r="F95" s="204" t="s">
        <v>123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SUM(P96:P146)</f>
        <v>0</v>
      </c>
      <c r="Q95" s="198"/>
      <c r="R95" s="199">
        <f>SUM(R96:R146)</f>
        <v>134.47790000000001</v>
      </c>
      <c r="S95" s="198"/>
      <c r="T95" s="200">
        <f>SUM(T96:T146)</f>
        <v>0</v>
      </c>
      <c r="AR95" s="201" t="s">
        <v>81</v>
      </c>
      <c r="AT95" s="202" t="s">
        <v>74</v>
      </c>
      <c r="AU95" s="202" t="s">
        <v>81</v>
      </c>
      <c r="AY95" s="201" t="s">
        <v>119</v>
      </c>
      <c r="BK95" s="203">
        <f>SUM(BK96:BK146)</f>
        <v>0</v>
      </c>
    </row>
    <row r="96" s="1" customFormat="1" ht="48" customHeight="1">
      <c r="B96" s="37"/>
      <c r="C96" s="206" t="s">
        <v>81</v>
      </c>
      <c r="D96" s="206" t="s">
        <v>124</v>
      </c>
      <c r="E96" s="207" t="s">
        <v>125</v>
      </c>
      <c r="F96" s="208" t="s">
        <v>126</v>
      </c>
      <c r="G96" s="209" t="s">
        <v>127</v>
      </c>
      <c r="H96" s="210">
        <v>138</v>
      </c>
      <c r="I96" s="211"/>
      <c r="J96" s="212">
        <f>ROUND(I96*H96,2)</f>
        <v>0</v>
      </c>
      <c r="K96" s="208" t="s">
        <v>128</v>
      </c>
      <c r="L96" s="42"/>
      <c r="M96" s="213" t="s">
        <v>19</v>
      </c>
      <c r="N96" s="214" t="s">
        <v>46</v>
      </c>
      <c r="O96" s="82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AR96" s="217" t="s">
        <v>129</v>
      </c>
      <c r="AT96" s="217" t="s">
        <v>124</v>
      </c>
      <c r="AU96" s="217" t="s">
        <v>83</v>
      </c>
      <c r="AY96" s="16" t="s">
        <v>119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6" t="s">
        <v>81</v>
      </c>
      <c r="BK96" s="218">
        <f>ROUND(I96*H96,2)</f>
        <v>0</v>
      </c>
      <c r="BL96" s="16" t="s">
        <v>129</v>
      </c>
      <c r="BM96" s="217" t="s">
        <v>130</v>
      </c>
    </row>
    <row r="97" s="1" customFormat="1" ht="24" customHeight="1">
      <c r="B97" s="37"/>
      <c r="C97" s="219" t="s">
        <v>83</v>
      </c>
      <c r="D97" s="219" t="s">
        <v>131</v>
      </c>
      <c r="E97" s="220" t="s">
        <v>132</v>
      </c>
      <c r="F97" s="221" t="s">
        <v>133</v>
      </c>
      <c r="G97" s="222" t="s">
        <v>127</v>
      </c>
      <c r="H97" s="223">
        <v>120</v>
      </c>
      <c r="I97" s="224"/>
      <c r="J97" s="225">
        <f>ROUND(I97*H97,2)</f>
        <v>0</v>
      </c>
      <c r="K97" s="221" t="s">
        <v>128</v>
      </c>
      <c r="L97" s="226"/>
      <c r="M97" s="227" t="s">
        <v>19</v>
      </c>
      <c r="N97" s="228" t="s">
        <v>46</v>
      </c>
      <c r="O97" s="82"/>
      <c r="P97" s="215">
        <f>O97*H97</f>
        <v>0</v>
      </c>
      <c r="Q97" s="215">
        <v>0.00013999999999999999</v>
      </c>
      <c r="R97" s="215">
        <f>Q97*H97</f>
        <v>0.016799999999999999</v>
      </c>
      <c r="S97" s="215">
        <v>0</v>
      </c>
      <c r="T97" s="216">
        <f>S97*H97</f>
        <v>0</v>
      </c>
      <c r="AR97" s="217" t="s">
        <v>134</v>
      </c>
      <c r="AT97" s="217" t="s">
        <v>131</v>
      </c>
      <c r="AU97" s="217" t="s">
        <v>83</v>
      </c>
      <c r="AY97" s="16" t="s">
        <v>119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6" t="s">
        <v>81</v>
      </c>
      <c r="BK97" s="218">
        <f>ROUND(I97*H97,2)</f>
        <v>0</v>
      </c>
      <c r="BL97" s="16" t="s">
        <v>129</v>
      </c>
      <c r="BM97" s="217" t="s">
        <v>135</v>
      </c>
    </row>
    <row r="98" s="1" customFormat="1" ht="16.5" customHeight="1">
      <c r="B98" s="37"/>
      <c r="C98" s="219" t="s">
        <v>136</v>
      </c>
      <c r="D98" s="219" t="s">
        <v>131</v>
      </c>
      <c r="E98" s="220" t="s">
        <v>137</v>
      </c>
      <c r="F98" s="221" t="s">
        <v>138</v>
      </c>
      <c r="G98" s="222" t="s">
        <v>127</v>
      </c>
      <c r="H98" s="223">
        <v>18</v>
      </c>
      <c r="I98" s="224"/>
      <c r="J98" s="225">
        <f>ROUND(I98*H98,2)</f>
        <v>0</v>
      </c>
      <c r="K98" s="221" t="s">
        <v>19</v>
      </c>
      <c r="L98" s="226"/>
      <c r="M98" s="227" t="s">
        <v>19</v>
      </c>
      <c r="N98" s="228" t="s">
        <v>46</v>
      </c>
      <c r="O98" s="82"/>
      <c r="P98" s="215">
        <f>O98*H98</f>
        <v>0</v>
      </c>
      <c r="Q98" s="215">
        <v>0.66107000000000005</v>
      </c>
      <c r="R98" s="215">
        <f>Q98*H98</f>
        <v>11.899260000000002</v>
      </c>
      <c r="S98" s="215">
        <v>0</v>
      </c>
      <c r="T98" s="216">
        <f>S98*H98</f>
        <v>0</v>
      </c>
      <c r="AR98" s="217" t="s">
        <v>134</v>
      </c>
      <c r="AT98" s="217" t="s">
        <v>131</v>
      </c>
      <c r="AU98" s="217" t="s">
        <v>83</v>
      </c>
      <c r="AY98" s="16" t="s">
        <v>119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6" t="s">
        <v>81</v>
      </c>
      <c r="BK98" s="218">
        <f>ROUND(I98*H98,2)</f>
        <v>0</v>
      </c>
      <c r="BL98" s="16" t="s">
        <v>129</v>
      </c>
      <c r="BM98" s="217" t="s">
        <v>139</v>
      </c>
    </row>
    <row r="99" s="1" customFormat="1" ht="16.5" customHeight="1">
      <c r="B99" s="37"/>
      <c r="C99" s="219" t="s">
        <v>129</v>
      </c>
      <c r="D99" s="219" t="s">
        <v>131</v>
      </c>
      <c r="E99" s="220" t="s">
        <v>140</v>
      </c>
      <c r="F99" s="221" t="s">
        <v>141</v>
      </c>
      <c r="G99" s="222" t="s">
        <v>127</v>
      </c>
      <c r="H99" s="223">
        <v>36</v>
      </c>
      <c r="I99" s="224"/>
      <c r="J99" s="225">
        <f>ROUND(I99*H99,2)</f>
        <v>0</v>
      </c>
      <c r="K99" s="221" t="s">
        <v>19</v>
      </c>
      <c r="L99" s="226"/>
      <c r="M99" s="227" t="s">
        <v>19</v>
      </c>
      <c r="N99" s="228" t="s">
        <v>46</v>
      </c>
      <c r="O99" s="82"/>
      <c r="P99" s="215">
        <f>O99*H99</f>
        <v>0</v>
      </c>
      <c r="Q99" s="215">
        <v>0.035999999999999997</v>
      </c>
      <c r="R99" s="215">
        <f>Q99*H99</f>
        <v>1.2959999999999998</v>
      </c>
      <c r="S99" s="215">
        <v>0</v>
      </c>
      <c r="T99" s="216">
        <f>S99*H99</f>
        <v>0</v>
      </c>
      <c r="AR99" s="217" t="s">
        <v>134</v>
      </c>
      <c r="AT99" s="217" t="s">
        <v>131</v>
      </c>
      <c r="AU99" s="217" t="s">
        <v>83</v>
      </c>
      <c r="AY99" s="16" t="s">
        <v>119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6" t="s">
        <v>81</v>
      </c>
      <c r="BK99" s="218">
        <f>ROUND(I99*H99,2)</f>
        <v>0</v>
      </c>
      <c r="BL99" s="16" t="s">
        <v>129</v>
      </c>
      <c r="BM99" s="217" t="s">
        <v>142</v>
      </c>
    </row>
    <row r="100" s="1" customFormat="1" ht="36" customHeight="1">
      <c r="B100" s="37"/>
      <c r="C100" s="206" t="s">
        <v>143</v>
      </c>
      <c r="D100" s="206" t="s">
        <v>124</v>
      </c>
      <c r="E100" s="207" t="s">
        <v>144</v>
      </c>
      <c r="F100" s="208" t="s">
        <v>145</v>
      </c>
      <c r="G100" s="209" t="s">
        <v>146</v>
      </c>
      <c r="H100" s="210">
        <v>450</v>
      </c>
      <c r="I100" s="211"/>
      <c r="J100" s="212">
        <f>ROUND(I100*H100,2)</f>
        <v>0</v>
      </c>
      <c r="K100" s="208" t="s">
        <v>128</v>
      </c>
      <c r="L100" s="42"/>
      <c r="M100" s="213" t="s">
        <v>19</v>
      </c>
      <c r="N100" s="214" t="s">
        <v>46</v>
      </c>
      <c r="O100" s="82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AR100" s="217" t="s">
        <v>129</v>
      </c>
      <c r="AT100" s="217" t="s">
        <v>124</v>
      </c>
      <c r="AU100" s="217" t="s">
        <v>83</v>
      </c>
      <c r="AY100" s="16" t="s">
        <v>119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6" t="s">
        <v>81</v>
      </c>
      <c r="BK100" s="218">
        <f>ROUND(I100*H100,2)</f>
        <v>0</v>
      </c>
      <c r="BL100" s="16" t="s">
        <v>129</v>
      </c>
      <c r="BM100" s="217" t="s">
        <v>147</v>
      </c>
    </row>
    <row r="101" s="1" customFormat="1" ht="16.5" customHeight="1">
      <c r="B101" s="37"/>
      <c r="C101" s="219" t="s">
        <v>148</v>
      </c>
      <c r="D101" s="219" t="s">
        <v>131</v>
      </c>
      <c r="E101" s="220" t="s">
        <v>149</v>
      </c>
      <c r="F101" s="221" t="s">
        <v>150</v>
      </c>
      <c r="G101" s="222" t="s">
        <v>146</v>
      </c>
      <c r="H101" s="223">
        <v>450</v>
      </c>
      <c r="I101" s="224"/>
      <c r="J101" s="225">
        <f>ROUND(I101*H101,2)</f>
        <v>0</v>
      </c>
      <c r="K101" s="221" t="s">
        <v>19</v>
      </c>
      <c r="L101" s="226"/>
      <c r="M101" s="227" t="s">
        <v>19</v>
      </c>
      <c r="N101" s="228" t="s">
        <v>46</v>
      </c>
      <c r="O101" s="82"/>
      <c r="P101" s="215">
        <f>O101*H101</f>
        <v>0</v>
      </c>
      <c r="Q101" s="215">
        <v>0.191</v>
      </c>
      <c r="R101" s="215">
        <f>Q101*H101</f>
        <v>85.950000000000003</v>
      </c>
      <c r="S101" s="215">
        <v>0</v>
      </c>
      <c r="T101" s="216">
        <f>S101*H101</f>
        <v>0</v>
      </c>
      <c r="AR101" s="217" t="s">
        <v>134</v>
      </c>
      <c r="AT101" s="217" t="s">
        <v>131</v>
      </c>
      <c r="AU101" s="217" t="s">
        <v>83</v>
      </c>
      <c r="AY101" s="16" t="s">
        <v>119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6" t="s">
        <v>81</v>
      </c>
      <c r="BK101" s="218">
        <f>ROUND(I101*H101,2)</f>
        <v>0</v>
      </c>
      <c r="BL101" s="16" t="s">
        <v>129</v>
      </c>
      <c r="BM101" s="217" t="s">
        <v>151</v>
      </c>
    </row>
    <row r="102" s="1" customFormat="1" ht="36" customHeight="1">
      <c r="B102" s="37"/>
      <c r="C102" s="206" t="s">
        <v>152</v>
      </c>
      <c r="D102" s="206" t="s">
        <v>124</v>
      </c>
      <c r="E102" s="207" t="s">
        <v>153</v>
      </c>
      <c r="F102" s="208" t="s">
        <v>154</v>
      </c>
      <c r="G102" s="209" t="s">
        <v>146</v>
      </c>
      <c r="H102" s="210">
        <v>80</v>
      </c>
      <c r="I102" s="211"/>
      <c r="J102" s="212">
        <f>ROUND(I102*H102,2)</f>
        <v>0</v>
      </c>
      <c r="K102" s="208" t="s">
        <v>128</v>
      </c>
      <c r="L102" s="42"/>
      <c r="M102" s="213" t="s">
        <v>19</v>
      </c>
      <c r="N102" s="214" t="s">
        <v>46</v>
      </c>
      <c r="O102" s="82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AR102" s="217" t="s">
        <v>129</v>
      </c>
      <c r="AT102" s="217" t="s">
        <v>124</v>
      </c>
      <c r="AU102" s="217" t="s">
        <v>83</v>
      </c>
      <c r="AY102" s="16" t="s">
        <v>119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6" t="s">
        <v>81</v>
      </c>
      <c r="BK102" s="218">
        <f>ROUND(I102*H102,2)</f>
        <v>0</v>
      </c>
      <c r="BL102" s="16" t="s">
        <v>129</v>
      </c>
      <c r="BM102" s="217" t="s">
        <v>155</v>
      </c>
    </row>
    <row r="103" s="1" customFormat="1" ht="16.5" customHeight="1">
      <c r="B103" s="37"/>
      <c r="C103" s="219" t="s">
        <v>134</v>
      </c>
      <c r="D103" s="219" t="s">
        <v>131</v>
      </c>
      <c r="E103" s="220" t="s">
        <v>156</v>
      </c>
      <c r="F103" s="221" t="s">
        <v>157</v>
      </c>
      <c r="G103" s="222" t="s">
        <v>146</v>
      </c>
      <c r="H103" s="223">
        <v>80</v>
      </c>
      <c r="I103" s="224"/>
      <c r="J103" s="225">
        <f>ROUND(I103*H103,2)</f>
        <v>0</v>
      </c>
      <c r="K103" s="221" t="s">
        <v>19</v>
      </c>
      <c r="L103" s="226"/>
      <c r="M103" s="227" t="s">
        <v>19</v>
      </c>
      <c r="N103" s="228" t="s">
        <v>46</v>
      </c>
      <c r="O103" s="82"/>
      <c r="P103" s="215">
        <f>O103*H103</f>
        <v>0</v>
      </c>
      <c r="Q103" s="215">
        <v>0.34399999999999997</v>
      </c>
      <c r="R103" s="215">
        <f>Q103*H103</f>
        <v>27.519999999999996</v>
      </c>
      <c r="S103" s="215">
        <v>0</v>
      </c>
      <c r="T103" s="216">
        <f>S103*H103</f>
        <v>0</v>
      </c>
      <c r="AR103" s="217" t="s">
        <v>134</v>
      </c>
      <c r="AT103" s="217" t="s">
        <v>131</v>
      </c>
      <c r="AU103" s="217" t="s">
        <v>83</v>
      </c>
      <c r="AY103" s="16" t="s">
        <v>119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6" t="s">
        <v>81</v>
      </c>
      <c r="BK103" s="218">
        <f>ROUND(I103*H103,2)</f>
        <v>0</v>
      </c>
      <c r="BL103" s="16" t="s">
        <v>129</v>
      </c>
      <c r="BM103" s="217" t="s">
        <v>158</v>
      </c>
    </row>
    <row r="104" s="1" customFormat="1" ht="36" customHeight="1">
      <c r="B104" s="37"/>
      <c r="C104" s="206" t="s">
        <v>159</v>
      </c>
      <c r="D104" s="206" t="s">
        <v>124</v>
      </c>
      <c r="E104" s="207" t="s">
        <v>160</v>
      </c>
      <c r="F104" s="208" t="s">
        <v>161</v>
      </c>
      <c r="G104" s="209" t="s">
        <v>146</v>
      </c>
      <c r="H104" s="210">
        <v>1050</v>
      </c>
      <c r="I104" s="211"/>
      <c r="J104" s="212">
        <f>ROUND(I104*H104,2)</f>
        <v>0</v>
      </c>
      <c r="K104" s="208" t="s">
        <v>128</v>
      </c>
      <c r="L104" s="42"/>
      <c r="M104" s="213" t="s">
        <v>19</v>
      </c>
      <c r="N104" s="214" t="s">
        <v>46</v>
      </c>
      <c r="O104" s="82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AR104" s="217" t="s">
        <v>129</v>
      </c>
      <c r="AT104" s="217" t="s">
        <v>124</v>
      </c>
      <c r="AU104" s="217" t="s">
        <v>83</v>
      </c>
      <c r="AY104" s="16" t="s">
        <v>119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6" t="s">
        <v>81</v>
      </c>
      <c r="BK104" s="218">
        <f>ROUND(I104*H104,2)</f>
        <v>0</v>
      </c>
      <c r="BL104" s="16" t="s">
        <v>129</v>
      </c>
      <c r="BM104" s="217" t="s">
        <v>162</v>
      </c>
    </row>
    <row r="105" s="1" customFormat="1" ht="16.5" customHeight="1">
      <c r="B105" s="37"/>
      <c r="C105" s="219" t="s">
        <v>163</v>
      </c>
      <c r="D105" s="219" t="s">
        <v>131</v>
      </c>
      <c r="E105" s="220" t="s">
        <v>164</v>
      </c>
      <c r="F105" s="221" t="s">
        <v>165</v>
      </c>
      <c r="G105" s="222" t="s">
        <v>146</v>
      </c>
      <c r="H105" s="223">
        <v>750</v>
      </c>
      <c r="I105" s="224"/>
      <c r="J105" s="225">
        <f>ROUND(I105*H105,2)</f>
        <v>0</v>
      </c>
      <c r="K105" s="221" t="s">
        <v>19</v>
      </c>
      <c r="L105" s="226"/>
      <c r="M105" s="227" t="s">
        <v>19</v>
      </c>
      <c r="N105" s="228" t="s">
        <v>46</v>
      </c>
      <c r="O105" s="82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AR105" s="217" t="s">
        <v>134</v>
      </c>
      <c r="AT105" s="217" t="s">
        <v>131</v>
      </c>
      <c r="AU105" s="217" t="s">
        <v>83</v>
      </c>
      <c r="AY105" s="16" t="s">
        <v>119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6" t="s">
        <v>81</v>
      </c>
      <c r="BK105" s="218">
        <f>ROUND(I105*H105,2)</f>
        <v>0</v>
      </c>
      <c r="BL105" s="16" t="s">
        <v>129</v>
      </c>
      <c r="BM105" s="217" t="s">
        <v>166</v>
      </c>
    </row>
    <row r="106" s="1" customFormat="1" ht="16.5" customHeight="1">
      <c r="B106" s="37"/>
      <c r="C106" s="219" t="s">
        <v>167</v>
      </c>
      <c r="D106" s="219" t="s">
        <v>131</v>
      </c>
      <c r="E106" s="220" t="s">
        <v>168</v>
      </c>
      <c r="F106" s="221" t="s">
        <v>169</v>
      </c>
      <c r="G106" s="222" t="s">
        <v>146</v>
      </c>
      <c r="H106" s="223">
        <v>300</v>
      </c>
      <c r="I106" s="224"/>
      <c r="J106" s="225">
        <f>ROUND(I106*H106,2)</f>
        <v>0</v>
      </c>
      <c r="K106" s="221" t="s">
        <v>19</v>
      </c>
      <c r="L106" s="226"/>
      <c r="M106" s="227" t="s">
        <v>19</v>
      </c>
      <c r="N106" s="228" t="s">
        <v>46</v>
      </c>
      <c r="O106" s="82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AR106" s="217" t="s">
        <v>134</v>
      </c>
      <c r="AT106" s="217" t="s">
        <v>131</v>
      </c>
      <c r="AU106" s="217" t="s">
        <v>83</v>
      </c>
      <c r="AY106" s="16" t="s">
        <v>119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6" t="s">
        <v>81</v>
      </c>
      <c r="BK106" s="218">
        <f>ROUND(I106*H106,2)</f>
        <v>0</v>
      </c>
      <c r="BL106" s="16" t="s">
        <v>129</v>
      </c>
      <c r="BM106" s="217" t="s">
        <v>170</v>
      </c>
    </row>
    <row r="107" s="1" customFormat="1" ht="24" customHeight="1">
      <c r="B107" s="37"/>
      <c r="C107" s="206" t="s">
        <v>171</v>
      </c>
      <c r="D107" s="206" t="s">
        <v>124</v>
      </c>
      <c r="E107" s="207" t="s">
        <v>172</v>
      </c>
      <c r="F107" s="208" t="s">
        <v>173</v>
      </c>
      <c r="G107" s="209" t="s">
        <v>127</v>
      </c>
      <c r="H107" s="210">
        <v>2786</v>
      </c>
      <c r="I107" s="211"/>
      <c r="J107" s="212">
        <f>ROUND(I107*H107,2)</f>
        <v>0</v>
      </c>
      <c r="K107" s="208" t="s">
        <v>128</v>
      </c>
      <c r="L107" s="42"/>
      <c r="M107" s="213" t="s">
        <v>19</v>
      </c>
      <c r="N107" s="214" t="s">
        <v>46</v>
      </c>
      <c r="O107" s="82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AR107" s="217" t="s">
        <v>129</v>
      </c>
      <c r="AT107" s="217" t="s">
        <v>124</v>
      </c>
      <c r="AU107" s="217" t="s">
        <v>83</v>
      </c>
      <c r="AY107" s="16" t="s">
        <v>119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6" t="s">
        <v>81</v>
      </c>
      <c r="BK107" s="218">
        <f>ROUND(I107*H107,2)</f>
        <v>0</v>
      </c>
      <c r="BL107" s="16" t="s">
        <v>129</v>
      </c>
      <c r="BM107" s="217" t="s">
        <v>174</v>
      </c>
    </row>
    <row r="108" s="12" customFormat="1">
      <c r="B108" s="229"/>
      <c r="C108" s="230"/>
      <c r="D108" s="231" t="s">
        <v>175</v>
      </c>
      <c r="E108" s="232" t="s">
        <v>19</v>
      </c>
      <c r="F108" s="233" t="s">
        <v>176</v>
      </c>
      <c r="G108" s="230"/>
      <c r="H108" s="234">
        <v>2709</v>
      </c>
      <c r="I108" s="235"/>
      <c r="J108" s="230"/>
      <c r="K108" s="230"/>
      <c r="L108" s="236"/>
      <c r="M108" s="237"/>
      <c r="N108" s="238"/>
      <c r="O108" s="238"/>
      <c r="P108" s="238"/>
      <c r="Q108" s="238"/>
      <c r="R108" s="238"/>
      <c r="S108" s="238"/>
      <c r="T108" s="239"/>
      <c r="AT108" s="240" t="s">
        <v>175</v>
      </c>
      <c r="AU108" s="240" t="s">
        <v>83</v>
      </c>
      <c r="AV108" s="12" t="s">
        <v>83</v>
      </c>
      <c r="AW108" s="12" t="s">
        <v>177</v>
      </c>
      <c r="AX108" s="12" t="s">
        <v>75</v>
      </c>
      <c r="AY108" s="240" t="s">
        <v>119</v>
      </c>
    </row>
    <row r="109" s="12" customFormat="1">
      <c r="B109" s="229"/>
      <c r="C109" s="230"/>
      <c r="D109" s="231" t="s">
        <v>175</v>
      </c>
      <c r="E109" s="232" t="s">
        <v>19</v>
      </c>
      <c r="F109" s="233" t="s">
        <v>178</v>
      </c>
      <c r="G109" s="230"/>
      <c r="H109" s="234">
        <v>70</v>
      </c>
      <c r="I109" s="235"/>
      <c r="J109" s="230"/>
      <c r="K109" s="230"/>
      <c r="L109" s="236"/>
      <c r="M109" s="237"/>
      <c r="N109" s="238"/>
      <c r="O109" s="238"/>
      <c r="P109" s="238"/>
      <c r="Q109" s="238"/>
      <c r="R109" s="238"/>
      <c r="S109" s="238"/>
      <c r="T109" s="239"/>
      <c r="AT109" s="240" t="s">
        <v>175</v>
      </c>
      <c r="AU109" s="240" t="s">
        <v>83</v>
      </c>
      <c r="AV109" s="12" t="s">
        <v>83</v>
      </c>
      <c r="AW109" s="12" t="s">
        <v>177</v>
      </c>
      <c r="AX109" s="12" t="s">
        <v>75</v>
      </c>
      <c r="AY109" s="240" t="s">
        <v>119</v>
      </c>
    </row>
    <row r="110" s="12" customFormat="1">
      <c r="B110" s="229"/>
      <c r="C110" s="230"/>
      <c r="D110" s="231" t="s">
        <v>175</v>
      </c>
      <c r="E110" s="232" t="s">
        <v>19</v>
      </c>
      <c r="F110" s="233" t="s">
        <v>179</v>
      </c>
      <c r="G110" s="230"/>
      <c r="H110" s="234">
        <v>7</v>
      </c>
      <c r="I110" s="235"/>
      <c r="J110" s="230"/>
      <c r="K110" s="230"/>
      <c r="L110" s="236"/>
      <c r="M110" s="237"/>
      <c r="N110" s="238"/>
      <c r="O110" s="238"/>
      <c r="P110" s="238"/>
      <c r="Q110" s="238"/>
      <c r="R110" s="238"/>
      <c r="S110" s="238"/>
      <c r="T110" s="239"/>
      <c r="AT110" s="240" t="s">
        <v>175</v>
      </c>
      <c r="AU110" s="240" t="s">
        <v>83</v>
      </c>
      <c r="AV110" s="12" t="s">
        <v>83</v>
      </c>
      <c r="AW110" s="12" t="s">
        <v>177</v>
      </c>
      <c r="AX110" s="12" t="s">
        <v>75</v>
      </c>
      <c r="AY110" s="240" t="s">
        <v>119</v>
      </c>
    </row>
    <row r="111" s="13" customFormat="1">
      <c r="B111" s="241"/>
      <c r="C111" s="242"/>
      <c r="D111" s="231" t="s">
        <v>175</v>
      </c>
      <c r="E111" s="243" t="s">
        <v>19</v>
      </c>
      <c r="F111" s="244" t="s">
        <v>180</v>
      </c>
      <c r="G111" s="242"/>
      <c r="H111" s="245">
        <v>2786</v>
      </c>
      <c r="I111" s="246"/>
      <c r="J111" s="242"/>
      <c r="K111" s="242"/>
      <c r="L111" s="247"/>
      <c r="M111" s="248"/>
      <c r="N111" s="249"/>
      <c r="O111" s="249"/>
      <c r="P111" s="249"/>
      <c r="Q111" s="249"/>
      <c r="R111" s="249"/>
      <c r="S111" s="249"/>
      <c r="T111" s="250"/>
      <c r="AT111" s="251" t="s">
        <v>175</v>
      </c>
      <c r="AU111" s="251" t="s">
        <v>83</v>
      </c>
      <c r="AV111" s="13" t="s">
        <v>129</v>
      </c>
      <c r="AW111" s="13" t="s">
        <v>177</v>
      </c>
      <c r="AX111" s="13" t="s">
        <v>81</v>
      </c>
      <c r="AY111" s="251" t="s">
        <v>119</v>
      </c>
    </row>
    <row r="112" s="1" customFormat="1" ht="24" customHeight="1">
      <c r="B112" s="37"/>
      <c r="C112" s="206" t="s">
        <v>181</v>
      </c>
      <c r="D112" s="206" t="s">
        <v>124</v>
      </c>
      <c r="E112" s="207" t="s">
        <v>182</v>
      </c>
      <c r="F112" s="208" t="s">
        <v>183</v>
      </c>
      <c r="G112" s="209" t="s">
        <v>127</v>
      </c>
      <c r="H112" s="210">
        <v>18</v>
      </c>
      <c r="I112" s="211"/>
      <c r="J112" s="212">
        <f>ROUND(I112*H112,2)</f>
        <v>0</v>
      </c>
      <c r="K112" s="208" t="s">
        <v>128</v>
      </c>
      <c r="L112" s="42"/>
      <c r="M112" s="213" t="s">
        <v>19</v>
      </c>
      <c r="N112" s="214" t="s">
        <v>46</v>
      </c>
      <c r="O112" s="82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AR112" s="217" t="s">
        <v>129</v>
      </c>
      <c r="AT112" s="217" t="s">
        <v>124</v>
      </c>
      <c r="AU112" s="217" t="s">
        <v>83</v>
      </c>
      <c r="AY112" s="16" t="s">
        <v>119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6" t="s">
        <v>81</v>
      </c>
      <c r="BK112" s="218">
        <f>ROUND(I112*H112,2)</f>
        <v>0</v>
      </c>
      <c r="BL112" s="16" t="s">
        <v>129</v>
      </c>
      <c r="BM112" s="217" t="s">
        <v>184</v>
      </c>
    </row>
    <row r="113" s="1" customFormat="1" ht="60" customHeight="1">
      <c r="B113" s="37"/>
      <c r="C113" s="206" t="s">
        <v>185</v>
      </c>
      <c r="D113" s="206" t="s">
        <v>124</v>
      </c>
      <c r="E113" s="207" t="s">
        <v>186</v>
      </c>
      <c r="F113" s="208" t="s">
        <v>187</v>
      </c>
      <c r="G113" s="209" t="s">
        <v>127</v>
      </c>
      <c r="H113" s="210">
        <v>25</v>
      </c>
      <c r="I113" s="211"/>
      <c r="J113" s="212">
        <f>ROUND(I113*H113,2)</f>
        <v>0</v>
      </c>
      <c r="K113" s="208" t="s">
        <v>128</v>
      </c>
      <c r="L113" s="42"/>
      <c r="M113" s="213" t="s">
        <v>19</v>
      </c>
      <c r="N113" s="214" t="s">
        <v>46</v>
      </c>
      <c r="O113" s="82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AR113" s="217" t="s">
        <v>129</v>
      </c>
      <c r="AT113" s="217" t="s">
        <v>124</v>
      </c>
      <c r="AU113" s="217" t="s">
        <v>83</v>
      </c>
      <c r="AY113" s="16" t="s">
        <v>119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6" t="s">
        <v>81</v>
      </c>
      <c r="BK113" s="218">
        <f>ROUND(I113*H113,2)</f>
        <v>0</v>
      </c>
      <c r="BL113" s="16" t="s">
        <v>129</v>
      </c>
      <c r="BM113" s="217" t="s">
        <v>188</v>
      </c>
    </row>
    <row r="114" s="1" customFormat="1" ht="60" customHeight="1">
      <c r="B114" s="37"/>
      <c r="C114" s="206" t="s">
        <v>8</v>
      </c>
      <c r="D114" s="206" t="s">
        <v>124</v>
      </c>
      <c r="E114" s="207" t="s">
        <v>189</v>
      </c>
      <c r="F114" s="208" t="s">
        <v>190</v>
      </c>
      <c r="G114" s="209" t="s">
        <v>127</v>
      </c>
      <c r="H114" s="210">
        <v>9</v>
      </c>
      <c r="I114" s="211"/>
      <c r="J114" s="212">
        <f>ROUND(I114*H114,2)</f>
        <v>0</v>
      </c>
      <c r="K114" s="208" t="s">
        <v>128</v>
      </c>
      <c r="L114" s="42"/>
      <c r="M114" s="213" t="s">
        <v>19</v>
      </c>
      <c r="N114" s="214" t="s">
        <v>46</v>
      </c>
      <c r="O114" s="82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AR114" s="217" t="s">
        <v>129</v>
      </c>
      <c r="AT114" s="217" t="s">
        <v>124</v>
      </c>
      <c r="AU114" s="217" t="s">
        <v>83</v>
      </c>
      <c r="AY114" s="16" t="s">
        <v>119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6" t="s">
        <v>81</v>
      </c>
      <c r="BK114" s="218">
        <f>ROUND(I114*H114,2)</f>
        <v>0</v>
      </c>
      <c r="BL114" s="16" t="s">
        <v>129</v>
      </c>
      <c r="BM114" s="217" t="s">
        <v>191</v>
      </c>
    </row>
    <row r="115" s="1" customFormat="1" ht="48" customHeight="1">
      <c r="B115" s="37"/>
      <c r="C115" s="206" t="s">
        <v>192</v>
      </c>
      <c r="D115" s="206" t="s">
        <v>124</v>
      </c>
      <c r="E115" s="207" t="s">
        <v>193</v>
      </c>
      <c r="F115" s="208" t="s">
        <v>194</v>
      </c>
      <c r="G115" s="209" t="s">
        <v>127</v>
      </c>
      <c r="H115" s="210">
        <v>4</v>
      </c>
      <c r="I115" s="211"/>
      <c r="J115" s="212">
        <f>ROUND(I115*H115,2)</f>
        <v>0</v>
      </c>
      <c r="K115" s="208" t="s">
        <v>128</v>
      </c>
      <c r="L115" s="42"/>
      <c r="M115" s="213" t="s">
        <v>19</v>
      </c>
      <c r="N115" s="214" t="s">
        <v>46</v>
      </c>
      <c r="O115" s="82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AR115" s="217" t="s">
        <v>129</v>
      </c>
      <c r="AT115" s="217" t="s">
        <v>124</v>
      </c>
      <c r="AU115" s="217" t="s">
        <v>83</v>
      </c>
      <c r="AY115" s="16" t="s">
        <v>119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6" t="s">
        <v>81</v>
      </c>
      <c r="BK115" s="218">
        <f>ROUND(I115*H115,2)</f>
        <v>0</v>
      </c>
      <c r="BL115" s="16" t="s">
        <v>129</v>
      </c>
      <c r="BM115" s="217" t="s">
        <v>195</v>
      </c>
    </row>
    <row r="116" s="1" customFormat="1" ht="16.5" customHeight="1">
      <c r="B116" s="37"/>
      <c r="C116" s="219" t="s">
        <v>196</v>
      </c>
      <c r="D116" s="219" t="s">
        <v>131</v>
      </c>
      <c r="E116" s="220" t="s">
        <v>197</v>
      </c>
      <c r="F116" s="221" t="s">
        <v>198</v>
      </c>
      <c r="G116" s="222" t="s">
        <v>127</v>
      </c>
      <c r="H116" s="223">
        <v>4</v>
      </c>
      <c r="I116" s="224"/>
      <c r="J116" s="225">
        <f>ROUND(I116*H116,2)</f>
        <v>0</v>
      </c>
      <c r="K116" s="221" t="s">
        <v>19</v>
      </c>
      <c r="L116" s="226"/>
      <c r="M116" s="227" t="s">
        <v>19</v>
      </c>
      <c r="N116" s="228" t="s">
        <v>46</v>
      </c>
      <c r="O116" s="82"/>
      <c r="P116" s="215">
        <f>O116*H116</f>
        <v>0</v>
      </c>
      <c r="Q116" s="215">
        <v>0.14285999999999999</v>
      </c>
      <c r="R116" s="215">
        <f>Q116*H116</f>
        <v>0.57143999999999995</v>
      </c>
      <c r="S116" s="215">
        <v>0</v>
      </c>
      <c r="T116" s="216">
        <f>S116*H116</f>
        <v>0</v>
      </c>
      <c r="AR116" s="217" t="s">
        <v>134</v>
      </c>
      <c r="AT116" s="217" t="s">
        <v>131</v>
      </c>
      <c r="AU116" s="217" t="s">
        <v>83</v>
      </c>
      <c r="AY116" s="16" t="s">
        <v>119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6" t="s">
        <v>81</v>
      </c>
      <c r="BK116" s="218">
        <f>ROUND(I116*H116,2)</f>
        <v>0</v>
      </c>
      <c r="BL116" s="16" t="s">
        <v>129</v>
      </c>
      <c r="BM116" s="217" t="s">
        <v>199</v>
      </c>
    </row>
    <row r="117" s="1" customFormat="1" ht="24" customHeight="1">
      <c r="B117" s="37"/>
      <c r="C117" s="206" t="s">
        <v>200</v>
      </c>
      <c r="D117" s="206" t="s">
        <v>124</v>
      </c>
      <c r="E117" s="207" t="s">
        <v>201</v>
      </c>
      <c r="F117" s="208" t="s">
        <v>202</v>
      </c>
      <c r="G117" s="209" t="s">
        <v>127</v>
      </c>
      <c r="H117" s="210">
        <v>1</v>
      </c>
      <c r="I117" s="211"/>
      <c r="J117" s="212">
        <f>ROUND(I117*H117,2)</f>
        <v>0</v>
      </c>
      <c r="K117" s="208" t="s">
        <v>128</v>
      </c>
      <c r="L117" s="42"/>
      <c r="M117" s="213" t="s">
        <v>19</v>
      </c>
      <c r="N117" s="214" t="s">
        <v>46</v>
      </c>
      <c r="O117" s="82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AR117" s="217" t="s">
        <v>129</v>
      </c>
      <c r="AT117" s="217" t="s">
        <v>124</v>
      </c>
      <c r="AU117" s="217" t="s">
        <v>83</v>
      </c>
      <c r="AY117" s="16" t="s">
        <v>119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6" t="s">
        <v>81</v>
      </c>
      <c r="BK117" s="218">
        <f>ROUND(I117*H117,2)</f>
        <v>0</v>
      </c>
      <c r="BL117" s="16" t="s">
        <v>129</v>
      </c>
      <c r="BM117" s="217" t="s">
        <v>203</v>
      </c>
    </row>
    <row r="118" s="1" customFormat="1" ht="16.5" customHeight="1">
      <c r="B118" s="37"/>
      <c r="C118" s="219" t="s">
        <v>204</v>
      </c>
      <c r="D118" s="219" t="s">
        <v>131</v>
      </c>
      <c r="E118" s="220" t="s">
        <v>205</v>
      </c>
      <c r="F118" s="221" t="s">
        <v>206</v>
      </c>
      <c r="G118" s="222" t="s">
        <v>207</v>
      </c>
      <c r="H118" s="223">
        <v>1</v>
      </c>
      <c r="I118" s="224"/>
      <c r="J118" s="225">
        <f>ROUND(I118*H118,2)</f>
        <v>0</v>
      </c>
      <c r="K118" s="221" t="s">
        <v>19</v>
      </c>
      <c r="L118" s="226"/>
      <c r="M118" s="227" t="s">
        <v>19</v>
      </c>
      <c r="N118" s="228" t="s">
        <v>46</v>
      </c>
      <c r="O118" s="82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AR118" s="217" t="s">
        <v>134</v>
      </c>
      <c r="AT118" s="217" t="s">
        <v>131</v>
      </c>
      <c r="AU118" s="217" t="s">
        <v>83</v>
      </c>
      <c r="AY118" s="16" t="s">
        <v>119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6" t="s">
        <v>81</v>
      </c>
      <c r="BK118" s="218">
        <f>ROUND(I118*H118,2)</f>
        <v>0</v>
      </c>
      <c r="BL118" s="16" t="s">
        <v>129</v>
      </c>
      <c r="BM118" s="217" t="s">
        <v>208</v>
      </c>
    </row>
    <row r="119" s="1" customFormat="1" ht="16.5" customHeight="1">
      <c r="B119" s="37"/>
      <c r="C119" s="219" t="s">
        <v>209</v>
      </c>
      <c r="D119" s="219" t="s">
        <v>131</v>
      </c>
      <c r="E119" s="220" t="s">
        <v>210</v>
      </c>
      <c r="F119" s="221" t="s">
        <v>211</v>
      </c>
      <c r="G119" s="222" t="s">
        <v>212</v>
      </c>
      <c r="H119" s="223">
        <v>1</v>
      </c>
      <c r="I119" s="224"/>
      <c r="J119" s="225">
        <f>ROUND(I119*H119,2)</f>
        <v>0</v>
      </c>
      <c r="K119" s="221" t="s">
        <v>19</v>
      </c>
      <c r="L119" s="226"/>
      <c r="M119" s="227" t="s">
        <v>19</v>
      </c>
      <c r="N119" s="228" t="s">
        <v>46</v>
      </c>
      <c r="O119" s="82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AR119" s="217" t="s">
        <v>134</v>
      </c>
      <c r="AT119" s="217" t="s">
        <v>131</v>
      </c>
      <c r="AU119" s="217" t="s">
        <v>83</v>
      </c>
      <c r="AY119" s="16" t="s">
        <v>119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6" t="s">
        <v>81</v>
      </c>
      <c r="BK119" s="218">
        <f>ROUND(I119*H119,2)</f>
        <v>0</v>
      </c>
      <c r="BL119" s="16" t="s">
        <v>129</v>
      </c>
      <c r="BM119" s="217" t="s">
        <v>213</v>
      </c>
    </row>
    <row r="120" s="1" customFormat="1" ht="16.5" customHeight="1">
      <c r="B120" s="37"/>
      <c r="C120" s="206" t="s">
        <v>7</v>
      </c>
      <c r="D120" s="206" t="s">
        <v>124</v>
      </c>
      <c r="E120" s="207" t="s">
        <v>214</v>
      </c>
      <c r="F120" s="208" t="s">
        <v>215</v>
      </c>
      <c r="G120" s="209" t="s">
        <v>212</v>
      </c>
      <c r="H120" s="210">
        <v>1</v>
      </c>
      <c r="I120" s="211"/>
      <c r="J120" s="212">
        <f>ROUND(I120*H120,2)</f>
        <v>0</v>
      </c>
      <c r="K120" s="208" t="s">
        <v>19</v>
      </c>
      <c r="L120" s="42"/>
      <c r="M120" s="213" t="s">
        <v>19</v>
      </c>
      <c r="N120" s="214" t="s">
        <v>46</v>
      </c>
      <c r="O120" s="82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AR120" s="217" t="s">
        <v>129</v>
      </c>
      <c r="AT120" s="217" t="s">
        <v>124</v>
      </c>
      <c r="AU120" s="217" t="s">
        <v>83</v>
      </c>
      <c r="AY120" s="16" t="s">
        <v>119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6" t="s">
        <v>81</v>
      </c>
      <c r="BK120" s="218">
        <f>ROUND(I120*H120,2)</f>
        <v>0</v>
      </c>
      <c r="BL120" s="16" t="s">
        <v>129</v>
      </c>
      <c r="BM120" s="217" t="s">
        <v>216</v>
      </c>
    </row>
    <row r="121" s="1" customFormat="1" ht="16.5" customHeight="1">
      <c r="B121" s="37"/>
      <c r="C121" s="219" t="s">
        <v>217</v>
      </c>
      <c r="D121" s="219" t="s">
        <v>131</v>
      </c>
      <c r="E121" s="220" t="s">
        <v>218</v>
      </c>
      <c r="F121" s="221" t="s">
        <v>219</v>
      </c>
      <c r="G121" s="222" t="s">
        <v>212</v>
      </c>
      <c r="H121" s="223">
        <v>1</v>
      </c>
      <c r="I121" s="224"/>
      <c r="J121" s="225">
        <f>ROUND(I121*H121,2)</f>
        <v>0</v>
      </c>
      <c r="K121" s="221" t="s">
        <v>19</v>
      </c>
      <c r="L121" s="226"/>
      <c r="M121" s="227" t="s">
        <v>19</v>
      </c>
      <c r="N121" s="228" t="s">
        <v>46</v>
      </c>
      <c r="O121" s="82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AR121" s="217" t="s">
        <v>134</v>
      </c>
      <c r="AT121" s="217" t="s">
        <v>131</v>
      </c>
      <c r="AU121" s="217" t="s">
        <v>83</v>
      </c>
      <c r="AY121" s="16" t="s">
        <v>119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6" t="s">
        <v>81</v>
      </c>
      <c r="BK121" s="218">
        <f>ROUND(I121*H121,2)</f>
        <v>0</v>
      </c>
      <c r="BL121" s="16" t="s">
        <v>129</v>
      </c>
      <c r="BM121" s="217" t="s">
        <v>220</v>
      </c>
    </row>
    <row r="122" s="1" customFormat="1" ht="16.5" customHeight="1">
      <c r="B122" s="37"/>
      <c r="C122" s="206" t="s">
        <v>221</v>
      </c>
      <c r="D122" s="206" t="s">
        <v>124</v>
      </c>
      <c r="E122" s="207" t="s">
        <v>222</v>
      </c>
      <c r="F122" s="208" t="s">
        <v>223</v>
      </c>
      <c r="G122" s="209" t="s">
        <v>212</v>
      </c>
      <c r="H122" s="210">
        <v>1</v>
      </c>
      <c r="I122" s="211"/>
      <c r="J122" s="212">
        <f>ROUND(I122*H122,2)</f>
        <v>0</v>
      </c>
      <c r="K122" s="208" t="s">
        <v>19</v>
      </c>
      <c r="L122" s="42"/>
      <c r="M122" s="213" t="s">
        <v>19</v>
      </c>
      <c r="N122" s="214" t="s">
        <v>46</v>
      </c>
      <c r="O122" s="82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AR122" s="217" t="s">
        <v>129</v>
      </c>
      <c r="AT122" s="217" t="s">
        <v>124</v>
      </c>
      <c r="AU122" s="217" t="s">
        <v>83</v>
      </c>
      <c r="AY122" s="16" t="s">
        <v>119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6" t="s">
        <v>81</v>
      </c>
      <c r="BK122" s="218">
        <f>ROUND(I122*H122,2)</f>
        <v>0</v>
      </c>
      <c r="BL122" s="16" t="s">
        <v>129</v>
      </c>
      <c r="BM122" s="217" t="s">
        <v>224</v>
      </c>
    </row>
    <row r="123" s="1" customFormat="1" ht="16.5" customHeight="1">
      <c r="B123" s="37"/>
      <c r="C123" s="219" t="s">
        <v>225</v>
      </c>
      <c r="D123" s="219" t="s">
        <v>131</v>
      </c>
      <c r="E123" s="220" t="s">
        <v>226</v>
      </c>
      <c r="F123" s="221" t="s">
        <v>227</v>
      </c>
      <c r="G123" s="222" t="s">
        <v>212</v>
      </c>
      <c r="H123" s="223">
        <v>1</v>
      </c>
      <c r="I123" s="224"/>
      <c r="J123" s="225">
        <f>ROUND(I123*H123,2)</f>
        <v>0</v>
      </c>
      <c r="K123" s="221" t="s">
        <v>19</v>
      </c>
      <c r="L123" s="226"/>
      <c r="M123" s="227" t="s">
        <v>19</v>
      </c>
      <c r="N123" s="228" t="s">
        <v>46</v>
      </c>
      <c r="O123" s="82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AR123" s="217" t="s">
        <v>134</v>
      </c>
      <c r="AT123" s="217" t="s">
        <v>131</v>
      </c>
      <c r="AU123" s="217" t="s">
        <v>83</v>
      </c>
      <c r="AY123" s="16" t="s">
        <v>119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6" t="s">
        <v>81</v>
      </c>
      <c r="BK123" s="218">
        <f>ROUND(I123*H123,2)</f>
        <v>0</v>
      </c>
      <c r="BL123" s="16" t="s">
        <v>129</v>
      </c>
      <c r="BM123" s="217" t="s">
        <v>228</v>
      </c>
    </row>
    <row r="124" s="1" customFormat="1" ht="24" customHeight="1">
      <c r="B124" s="37"/>
      <c r="C124" s="206" t="s">
        <v>229</v>
      </c>
      <c r="D124" s="206" t="s">
        <v>124</v>
      </c>
      <c r="E124" s="207" t="s">
        <v>230</v>
      </c>
      <c r="F124" s="208" t="s">
        <v>231</v>
      </c>
      <c r="G124" s="209" t="s">
        <v>127</v>
      </c>
      <c r="H124" s="210">
        <v>2</v>
      </c>
      <c r="I124" s="211"/>
      <c r="J124" s="212">
        <f>ROUND(I124*H124,2)</f>
        <v>0</v>
      </c>
      <c r="K124" s="208" t="s">
        <v>128</v>
      </c>
      <c r="L124" s="42"/>
      <c r="M124" s="213" t="s">
        <v>19</v>
      </c>
      <c r="N124" s="214" t="s">
        <v>46</v>
      </c>
      <c r="O124" s="82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AR124" s="217" t="s">
        <v>129</v>
      </c>
      <c r="AT124" s="217" t="s">
        <v>124</v>
      </c>
      <c r="AU124" s="217" t="s">
        <v>83</v>
      </c>
      <c r="AY124" s="16" t="s">
        <v>119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6" t="s">
        <v>81</v>
      </c>
      <c r="BK124" s="218">
        <f>ROUND(I124*H124,2)</f>
        <v>0</v>
      </c>
      <c r="BL124" s="16" t="s">
        <v>129</v>
      </c>
      <c r="BM124" s="217" t="s">
        <v>232</v>
      </c>
    </row>
    <row r="125" s="1" customFormat="1" ht="16.5" customHeight="1">
      <c r="B125" s="37"/>
      <c r="C125" s="219" t="s">
        <v>233</v>
      </c>
      <c r="D125" s="219" t="s">
        <v>131</v>
      </c>
      <c r="E125" s="220" t="s">
        <v>234</v>
      </c>
      <c r="F125" s="221" t="s">
        <v>235</v>
      </c>
      <c r="G125" s="222" t="s">
        <v>127</v>
      </c>
      <c r="H125" s="223">
        <v>2</v>
      </c>
      <c r="I125" s="224"/>
      <c r="J125" s="225">
        <f>ROUND(I125*H125,2)</f>
        <v>0</v>
      </c>
      <c r="K125" s="221" t="s">
        <v>19</v>
      </c>
      <c r="L125" s="226"/>
      <c r="M125" s="227" t="s">
        <v>19</v>
      </c>
      <c r="N125" s="228" t="s">
        <v>46</v>
      </c>
      <c r="O125" s="82"/>
      <c r="P125" s="215">
        <f>O125*H125</f>
        <v>0</v>
      </c>
      <c r="Q125" s="215">
        <v>0.0099900000000000006</v>
      </c>
      <c r="R125" s="215">
        <f>Q125*H125</f>
        <v>0.019980000000000001</v>
      </c>
      <c r="S125" s="215">
        <v>0</v>
      </c>
      <c r="T125" s="216">
        <f>S125*H125</f>
        <v>0</v>
      </c>
      <c r="AR125" s="217" t="s">
        <v>134</v>
      </c>
      <c r="AT125" s="217" t="s">
        <v>131</v>
      </c>
      <c r="AU125" s="217" t="s">
        <v>83</v>
      </c>
      <c r="AY125" s="16" t="s">
        <v>119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6" t="s">
        <v>81</v>
      </c>
      <c r="BK125" s="218">
        <f>ROUND(I125*H125,2)</f>
        <v>0</v>
      </c>
      <c r="BL125" s="16" t="s">
        <v>129</v>
      </c>
      <c r="BM125" s="217" t="s">
        <v>236</v>
      </c>
    </row>
    <row r="126" s="1" customFormat="1" ht="16.5" customHeight="1">
      <c r="B126" s="37"/>
      <c r="C126" s="219" t="s">
        <v>237</v>
      </c>
      <c r="D126" s="219" t="s">
        <v>131</v>
      </c>
      <c r="E126" s="220" t="s">
        <v>238</v>
      </c>
      <c r="F126" s="221" t="s">
        <v>239</v>
      </c>
      <c r="G126" s="222" t="s">
        <v>127</v>
      </c>
      <c r="H126" s="223">
        <v>2</v>
      </c>
      <c r="I126" s="224"/>
      <c r="J126" s="225">
        <f>ROUND(I126*H126,2)</f>
        <v>0</v>
      </c>
      <c r="K126" s="221" t="s">
        <v>19</v>
      </c>
      <c r="L126" s="226"/>
      <c r="M126" s="227" t="s">
        <v>19</v>
      </c>
      <c r="N126" s="228" t="s">
        <v>46</v>
      </c>
      <c r="O126" s="82"/>
      <c r="P126" s="215">
        <f>O126*H126</f>
        <v>0</v>
      </c>
      <c r="Q126" s="215">
        <v>0.0089999999999999993</v>
      </c>
      <c r="R126" s="215">
        <f>Q126*H126</f>
        <v>0.017999999999999999</v>
      </c>
      <c r="S126" s="215">
        <v>0</v>
      </c>
      <c r="T126" s="216">
        <f>S126*H126</f>
        <v>0</v>
      </c>
      <c r="AR126" s="217" t="s">
        <v>134</v>
      </c>
      <c r="AT126" s="217" t="s">
        <v>131</v>
      </c>
      <c r="AU126" s="217" t="s">
        <v>83</v>
      </c>
      <c r="AY126" s="16" t="s">
        <v>119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6" t="s">
        <v>81</v>
      </c>
      <c r="BK126" s="218">
        <f>ROUND(I126*H126,2)</f>
        <v>0</v>
      </c>
      <c r="BL126" s="16" t="s">
        <v>129</v>
      </c>
      <c r="BM126" s="217" t="s">
        <v>240</v>
      </c>
    </row>
    <row r="127" s="1" customFormat="1" ht="24" customHeight="1">
      <c r="B127" s="37"/>
      <c r="C127" s="206" t="s">
        <v>241</v>
      </c>
      <c r="D127" s="206" t="s">
        <v>124</v>
      </c>
      <c r="E127" s="207" t="s">
        <v>242</v>
      </c>
      <c r="F127" s="208" t="s">
        <v>243</v>
      </c>
      <c r="G127" s="209" t="s">
        <v>127</v>
      </c>
      <c r="H127" s="210">
        <v>6</v>
      </c>
      <c r="I127" s="211"/>
      <c r="J127" s="212">
        <f>ROUND(I127*H127,2)</f>
        <v>0</v>
      </c>
      <c r="K127" s="208" t="s">
        <v>128</v>
      </c>
      <c r="L127" s="42"/>
      <c r="M127" s="213" t="s">
        <v>19</v>
      </c>
      <c r="N127" s="214" t="s">
        <v>46</v>
      </c>
      <c r="O127" s="82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AR127" s="217" t="s">
        <v>129</v>
      </c>
      <c r="AT127" s="217" t="s">
        <v>124</v>
      </c>
      <c r="AU127" s="217" t="s">
        <v>83</v>
      </c>
      <c r="AY127" s="16" t="s">
        <v>119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6" t="s">
        <v>81</v>
      </c>
      <c r="BK127" s="218">
        <f>ROUND(I127*H127,2)</f>
        <v>0</v>
      </c>
      <c r="BL127" s="16" t="s">
        <v>129</v>
      </c>
      <c r="BM127" s="217" t="s">
        <v>244</v>
      </c>
    </row>
    <row r="128" s="1" customFormat="1" ht="16.5" customHeight="1">
      <c r="B128" s="37"/>
      <c r="C128" s="219" t="s">
        <v>245</v>
      </c>
      <c r="D128" s="219" t="s">
        <v>131</v>
      </c>
      <c r="E128" s="220" t="s">
        <v>246</v>
      </c>
      <c r="F128" s="221" t="s">
        <v>247</v>
      </c>
      <c r="G128" s="222" t="s">
        <v>127</v>
      </c>
      <c r="H128" s="223">
        <v>6</v>
      </c>
      <c r="I128" s="224"/>
      <c r="J128" s="225">
        <f>ROUND(I128*H128,2)</f>
        <v>0</v>
      </c>
      <c r="K128" s="221" t="s">
        <v>19</v>
      </c>
      <c r="L128" s="226"/>
      <c r="M128" s="227" t="s">
        <v>19</v>
      </c>
      <c r="N128" s="228" t="s">
        <v>46</v>
      </c>
      <c r="O128" s="82"/>
      <c r="P128" s="215">
        <f>O128*H128</f>
        <v>0</v>
      </c>
      <c r="Q128" s="215">
        <v>0.12</v>
      </c>
      <c r="R128" s="215">
        <f>Q128*H128</f>
        <v>0.71999999999999997</v>
      </c>
      <c r="S128" s="215">
        <v>0</v>
      </c>
      <c r="T128" s="216">
        <f>S128*H128</f>
        <v>0</v>
      </c>
      <c r="AR128" s="217" t="s">
        <v>134</v>
      </c>
      <c r="AT128" s="217" t="s">
        <v>131</v>
      </c>
      <c r="AU128" s="217" t="s">
        <v>83</v>
      </c>
      <c r="AY128" s="16" t="s">
        <v>119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6" t="s">
        <v>81</v>
      </c>
      <c r="BK128" s="218">
        <f>ROUND(I128*H128,2)</f>
        <v>0</v>
      </c>
      <c r="BL128" s="16" t="s">
        <v>129</v>
      </c>
      <c r="BM128" s="217" t="s">
        <v>248</v>
      </c>
    </row>
    <row r="129" s="1" customFormat="1" ht="24" customHeight="1">
      <c r="B129" s="37"/>
      <c r="C129" s="206" t="s">
        <v>249</v>
      </c>
      <c r="D129" s="206" t="s">
        <v>124</v>
      </c>
      <c r="E129" s="207" t="s">
        <v>250</v>
      </c>
      <c r="F129" s="208" t="s">
        <v>251</v>
      </c>
      <c r="G129" s="209" t="s">
        <v>127</v>
      </c>
      <c r="H129" s="210">
        <v>11</v>
      </c>
      <c r="I129" s="211"/>
      <c r="J129" s="212">
        <f>ROUND(I129*H129,2)</f>
        <v>0</v>
      </c>
      <c r="K129" s="208" t="s">
        <v>128</v>
      </c>
      <c r="L129" s="42"/>
      <c r="M129" s="213" t="s">
        <v>19</v>
      </c>
      <c r="N129" s="214" t="s">
        <v>46</v>
      </c>
      <c r="O129" s="82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AR129" s="217" t="s">
        <v>129</v>
      </c>
      <c r="AT129" s="217" t="s">
        <v>124</v>
      </c>
      <c r="AU129" s="217" t="s">
        <v>83</v>
      </c>
      <c r="AY129" s="16" t="s">
        <v>119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6" t="s">
        <v>81</v>
      </c>
      <c r="BK129" s="218">
        <f>ROUND(I129*H129,2)</f>
        <v>0</v>
      </c>
      <c r="BL129" s="16" t="s">
        <v>129</v>
      </c>
      <c r="BM129" s="217" t="s">
        <v>252</v>
      </c>
    </row>
    <row r="130" s="1" customFormat="1" ht="16.5" customHeight="1">
      <c r="B130" s="37"/>
      <c r="C130" s="219" t="s">
        <v>253</v>
      </c>
      <c r="D130" s="219" t="s">
        <v>131</v>
      </c>
      <c r="E130" s="220" t="s">
        <v>254</v>
      </c>
      <c r="F130" s="221" t="s">
        <v>255</v>
      </c>
      <c r="G130" s="222" t="s">
        <v>127</v>
      </c>
      <c r="H130" s="223">
        <v>2</v>
      </c>
      <c r="I130" s="224"/>
      <c r="J130" s="225">
        <f>ROUND(I130*H130,2)</f>
        <v>0</v>
      </c>
      <c r="K130" s="221" t="s">
        <v>19</v>
      </c>
      <c r="L130" s="226"/>
      <c r="M130" s="227" t="s">
        <v>19</v>
      </c>
      <c r="N130" s="228" t="s">
        <v>46</v>
      </c>
      <c r="O130" s="82"/>
      <c r="P130" s="215">
        <f>O130*H130</f>
        <v>0</v>
      </c>
      <c r="Q130" s="215">
        <v>0.35999999999999999</v>
      </c>
      <c r="R130" s="215">
        <f>Q130*H130</f>
        <v>0.71999999999999997</v>
      </c>
      <c r="S130" s="215">
        <v>0</v>
      </c>
      <c r="T130" s="216">
        <f>S130*H130</f>
        <v>0</v>
      </c>
      <c r="AR130" s="217" t="s">
        <v>134</v>
      </c>
      <c r="AT130" s="217" t="s">
        <v>131</v>
      </c>
      <c r="AU130" s="217" t="s">
        <v>83</v>
      </c>
      <c r="AY130" s="16" t="s">
        <v>119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6" t="s">
        <v>81</v>
      </c>
      <c r="BK130" s="218">
        <f>ROUND(I130*H130,2)</f>
        <v>0</v>
      </c>
      <c r="BL130" s="16" t="s">
        <v>129</v>
      </c>
      <c r="BM130" s="217" t="s">
        <v>256</v>
      </c>
    </row>
    <row r="131" s="1" customFormat="1" ht="16.5" customHeight="1">
      <c r="B131" s="37"/>
      <c r="C131" s="219" t="s">
        <v>257</v>
      </c>
      <c r="D131" s="219" t="s">
        <v>131</v>
      </c>
      <c r="E131" s="220" t="s">
        <v>258</v>
      </c>
      <c r="F131" s="221" t="s">
        <v>259</v>
      </c>
      <c r="G131" s="222" t="s">
        <v>127</v>
      </c>
      <c r="H131" s="223">
        <v>9</v>
      </c>
      <c r="I131" s="224"/>
      <c r="J131" s="225">
        <f>ROUND(I131*H131,2)</f>
        <v>0</v>
      </c>
      <c r="K131" s="221" t="s">
        <v>19</v>
      </c>
      <c r="L131" s="226"/>
      <c r="M131" s="227" t="s">
        <v>19</v>
      </c>
      <c r="N131" s="228" t="s">
        <v>46</v>
      </c>
      <c r="O131" s="82"/>
      <c r="P131" s="215">
        <f>O131*H131</f>
        <v>0</v>
      </c>
      <c r="Q131" s="215">
        <v>0.35999999999999999</v>
      </c>
      <c r="R131" s="215">
        <f>Q131*H131</f>
        <v>3.2399999999999998</v>
      </c>
      <c r="S131" s="215">
        <v>0</v>
      </c>
      <c r="T131" s="216">
        <f>S131*H131</f>
        <v>0</v>
      </c>
      <c r="AR131" s="217" t="s">
        <v>134</v>
      </c>
      <c r="AT131" s="217" t="s">
        <v>131</v>
      </c>
      <c r="AU131" s="217" t="s">
        <v>83</v>
      </c>
      <c r="AY131" s="16" t="s">
        <v>119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6" t="s">
        <v>81</v>
      </c>
      <c r="BK131" s="218">
        <f>ROUND(I131*H131,2)</f>
        <v>0</v>
      </c>
      <c r="BL131" s="16" t="s">
        <v>129</v>
      </c>
      <c r="BM131" s="217" t="s">
        <v>260</v>
      </c>
    </row>
    <row r="132" s="1" customFormat="1" ht="24" customHeight="1">
      <c r="B132" s="37"/>
      <c r="C132" s="206" t="s">
        <v>261</v>
      </c>
      <c r="D132" s="206" t="s">
        <v>124</v>
      </c>
      <c r="E132" s="207" t="s">
        <v>262</v>
      </c>
      <c r="F132" s="208" t="s">
        <v>263</v>
      </c>
      <c r="G132" s="209" t="s">
        <v>127</v>
      </c>
      <c r="H132" s="210">
        <v>1</v>
      </c>
      <c r="I132" s="211"/>
      <c r="J132" s="212">
        <f>ROUND(I132*H132,2)</f>
        <v>0</v>
      </c>
      <c r="K132" s="208" t="s">
        <v>128</v>
      </c>
      <c r="L132" s="42"/>
      <c r="M132" s="213" t="s">
        <v>19</v>
      </c>
      <c r="N132" s="214" t="s">
        <v>46</v>
      </c>
      <c r="O132" s="82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AR132" s="217" t="s">
        <v>129</v>
      </c>
      <c r="AT132" s="217" t="s">
        <v>124</v>
      </c>
      <c r="AU132" s="217" t="s">
        <v>83</v>
      </c>
      <c r="AY132" s="16" t="s">
        <v>119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6" t="s">
        <v>81</v>
      </c>
      <c r="BK132" s="218">
        <f>ROUND(I132*H132,2)</f>
        <v>0</v>
      </c>
      <c r="BL132" s="16" t="s">
        <v>129</v>
      </c>
      <c r="BM132" s="217" t="s">
        <v>264</v>
      </c>
    </row>
    <row r="133" s="1" customFormat="1" ht="16.5" customHeight="1">
      <c r="B133" s="37"/>
      <c r="C133" s="219" t="s">
        <v>265</v>
      </c>
      <c r="D133" s="219" t="s">
        <v>131</v>
      </c>
      <c r="E133" s="220" t="s">
        <v>266</v>
      </c>
      <c r="F133" s="221" t="s">
        <v>267</v>
      </c>
      <c r="G133" s="222" t="s">
        <v>127</v>
      </c>
      <c r="H133" s="223">
        <v>1</v>
      </c>
      <c r="I133" s="224"/>
      <c r="J133" s="225">
        <f>ROUND(I133*H133,2)</f>
        <v>0</v>
      </c>
      <c r="K133" s="221" t="s">
        <v>19</v>
      </c>
      <c r="L133" s="226"/>
      <c r="M133" s="227" t="s">
        <v>19</v>
      </c>
      <c r="N133" s="228" t="s">
        <v>46</v>
      </c>
      <c r="O133" s="82"/>
      <c r="P133" s="215">
        <f>O133*H133</f>
        <v>0</v>
      </c>
      <c r="Q133" s="215">
        <v>0.99714000000000003</v>
      </c>
      <c r="R133" s="215">
        <f>Q133*H133</f>
        <v>0.99714000000000003</v>
      </c>
      <c r="S133" s="215">
        <v>0</v>
      </c>
      <c r="T133" s="216">
        <f>S133*H133</f>
        <v>0</v>
      </c>
      <c r="AR133" s="217" t="s">
        <v>134</v>
      </c>
      <c r="AT133" s="217" t="s">
        <v>131</v>
      </c>
      <c r="AU133" s="217" t="s">
        <v>83</v>
      </c>
      <c r="AY133" s="16" t="s">
        <v>119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6" t="s">
        <v>81</v>
      </c>
      <c r="BK133" s="218">
        <f>ROUND(I133*H133,2)</f>
        <v>0</v>
      </c>
      <c r="BL133" s="16" t="s">
        <v>129</v>
      </c>
      <c r="BM133" s="217" t="s">
        <v>268</v>
      </c>
    </row>
    <row r="134" s="1" customFormat="1" ht="36" customHeight="1">
      <c r="B134" s="37"/>
      <c r="C134" s="206" t="s">
        <v>269</v>
      </c>
      <c r="D134" s="206" t="s">
        <v>124</v>
      </c>
      <c r="E134" s="207" t="s">
        <v>270</v>
      </c>
      <c r="F134" s="208" t="s">
        <v>271</v>
      </c>
      <c r="G134" s="209" t="s">
        <v>127</v>
      </c>
      <c r="H134" s="210">
        <v>1</v>
      </c>
      <c r="I134" s="211"/>
      <c r="J134" s="212">
        <f>ROUND(I134*H134,2)</f>
        <v>0</v>
      </c>
      <c r="K134" s="208" t="s">
        <v>128</v>
      </c>
      <c r="L134" s="42"/>
      <c r="M134" s="213" t="s">
        <v>19</v>
      </c>
      <c r="N134" s="214" t="s">
        <v>46</v>
      </c>
      <c r="O134" s="82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AR134" s="217" t="s">
        <v>129</v>
      </c>
      <c r="AT134" s="217" t="s">
        <v>124</v>
      </c>
      <c r="AU134" s="217" t="s">
        <v>83</v>
      </c>
      <c r="AY134" s="16" t="s">
        <v>119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6" t="s">
        <v>81</v>
      </c>
      <c r="BK134" s="218">
        <f>ROUND(I134*H134,2)</f>
        <v>0</v>
      </c>
      <c r="BL134" s="16" t="s">
        <v>129</v>
      </c>
      <c r="BM134" s="217" t="s">
        <v>272</v>
      </c>
    </row>
    <row r="135" s="1" customFormat="1" ht="16.5" customHeight="1">
      <c r="B135" s="37"/>
      <c r="C135" s="219" t="s">
        <v>273</v>
      </c>
      <c r="D135" s="219" t="s">
        <v>131</v>
      </c>
      <c r="E135" s="220" t="s">
        <v>274</v>
      </c>
      <c r="F135" s="221" t="s">
        <v>275</v>
      </c>
      <c r="G135" s="222" t="s">
        <v>127</v>
      </c>
      <c r="H135" s="223">
        <v>1</v>
      </c>
      <c r="I135" s="224"/>
      <c r="J135" s="225">
        <f>ROUND(I135*H135,2)</f>
        <v>0</v>
      </c>
      <c r="K135" s="221" t="s">
        <v>19</v>
      </c>
      <c r="L135" s="226"/>
      <c r="M135" s="227" t="s">
        <v>19</v>
      </c>
      <c r="N135" s="228" t="s">
        <v>46</v>
      </c>
      <c r="O135" s="82"/>
      <c r="P135" s="215">
        <f>O135*H135</f>
        <v>0</v>
      </c>
      <c r="Q135" s="215">
        <v>1.355</v>
      </c>
      <c r="R135" s="215">
        <f>Q135*H135</f>
        <v>1.355</v>
      </c>
      <c r="S135" s="215">
        <v>0</v>
      </c>
      <c r="T135" s="216">
        <f>S135*H135</f>
        <v>0</v>
      </c>
      <c r="AR135" s="217" t="s">
        <v>134</v>
      </c>
      <c r="AT135" s="217" t="s">
        <v>131</v>
      </c>
      <c r="AU135" s="217" t="s">
        <v>83</v>
      </c>
      <c r="AY135" s="16" t="s">
        <v>119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6" t="s">
        <v>81</v>
      </c>
      <c r="BK135" s="218">
        <f>ROUND(I135*H135,2)</f>
        <v>0</v>
      </c>
      <c r="BL135" s="16" t="s">
        <v>129</v>
      </c>
      <c r="BM135" s="217" t="s">
        <v>276</v>
      </c>
    </row>
    <row r="136" s="1" customFormat="1" ht="24" customHeight="1">
      <c r="B136" s="37"/>
      <c r="C136" s="206" t="s">
        <v>277</v>
      </c>
      <c r="D136" s="206" t="s">
        <v>124</v>
      </c>
      <c r="E136" s="207" t="s">
        <v>278</v>
      </c>
      <c r="F136" s="208" t="s">
        <v>279</v>
      </c>
      <c r="G136" s="209" t="s">
        <v>127</v>
      </c>
      <c r="H136" s="210">
        <v>2</v>
      </c>
      <c r="I136" s="211"/>
      <c r="J136" s="212">
        <f>ROUND(I136*H136,2)</f>
        <v>0</v>
      </c>
      <c r="K136" s="208" t="s">
        <v>128</v>
      </c>
      <c r="L136" s="42"/>
      <c r="M136" s="213" t="s">
        <v>19</v>
      </c>
      <c r="N136" s="214" t="s">
        <v>46</v>
      </c>
      <c r="O136" s="82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AR136" s="217" t="s">
        <v>129</v>
      </c>
      <c r="AT136" s="217" t="s">
        <v>124</v>
      </c>
      <c r="AU136" s="217" t="s">
        <v>83</v>
      </c>
      <c r="AY136" s="16" t="s">
        <v>119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6" t="s">
        <v>81</v>
      </c>
      <c r="BK136" s="218">
        <f>ROUND(I136*H136,2)</f>
        <v>0</v>
      </c>
      <c r="BL136" s="16" t="s">
        <v>129</v>
      </c>
      <c r="BM136" s="217" t="s">
        <v>280</v>
      </c>
    </row>
    <row r="137" s="1" customFormat="1" ht="16.5" customHeight="1">
      <c r="B137" s="37"/>
      <c r="C137" s="219" t="s">
        <v>281</v>
      </c>
      <c r="D137" s="219" t="s">
        <v>131</v>
      </c>
      <c r="E137" s="220" t="s">
        <v>282</v>
      </c>
      <c r="F137" s="221" t="s">
        <v>283</v>
      </c>
      <c r="G137" s="222" t="s">
        <v>127</v>
      </c>
      <c r="H137" s="223">
        <v>2</v>
      </c>
      <c r="I137" s="224"/>
      <c r="J137" s="225">
        <f>ROUND(I137*H137,2)</f>
        <v>0</v>
      </c>
      <c r="K137" s="221" t="s">
        <v>19</v>
      </c>
      <c r="L137" s="226"/>
      <c r="M137" s="227" t="s">
        <v>19</v>
      </c>
      <c r="N137" s="228" t="s">
        <v>46</v>
      </c>
      <c r="O137" s="82"/>
      <c r="P137" s="215">
        <f>O137*H137</f>
        <v>0</v>
      </c>
      <c r="Q137" s="215">
        <v>0.07714</v>
      </c>
      <c r="R137" s="215">
        <f>Q137*H137</f>
        <v>0.15428</v>
      </c>
      <c r="S137" s="215">
        <v>0</v>
      </c>
      <c r="T137" s="216">
        <f>S137*H137</f>
        <v>0</v>
      </c>
      <c r="AR137" s="217" t="s">
        <v>134</v>
      </c>
      <c r="AT137" s="217" t="s">
        <v>131</v>
      </c>
      <c r="AU137" s="217" t="s">
        <v>83</v>
      </c>
      <c r="AY137" s="16" t="s">
        <v>119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6" t="s">
        <v>81</v>
      </c>
      <c r="BK137" s="218">
        <f>ROUND(I137*H137,2)</f>
        <v>0</v>
      </c>
      <c r="BL137" s="16" t="s">
        <v>129</v>
      </c>
      <c r="BM137" s="217" t="s">
        <v>284</v>
      </c>
    </row>
    <row r="138" s="1" customFormat="1" ht="16.5" customHeight="1">
      <c r="B138" s="37"/>
      <c r="C138" s="219" t="s">
        <v>285</v>
      </c>
      <c r="D138" s="219" t="s">
        <v>131</v>
      </c>
      <c r="E138" s="220" t="s">
        <v>286</v>
      </c>
      <c r="F138" s="221" t="s">
        <v>287</v>
      </c>
      <c r="G138" s="222" t="s">
        <v>288</v>
      </c>
      <c r="H138" s="223">
        <v>1</v>
      </c>
      <c r="I138" s="224"/>
      <c r="J138" s="225">
        <f>ROUND(I138*H138,2)</f>
        <v>0</v>
      </c>
      <c r="K138" s="221" t="s">
        <v>19</v>
      </c>
      <c r="L138" s="226"/>
      <c r="M138" s="227" t="s">
        <v>19</v>
      </c>
      <c r="N138" s="228" t="s">
        <v>46</v>
      </c>
      <c r="O138" s="82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AR138" s="217" t="s">
        <v>134</v>
      </c>
      <c r="AT138" s="217" t="s">
        <v>131</v>
      </c>
      <c r="AU138" s="217" t="s">
        <v>83</v>
      </c>
      <c r="AY138" s="16" t="s">
        <v>119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6" t="s">
        <v>81</v>
      </c>
      <c r="BK138" s="218">
        <f>ROUND(I138*H138,2)</f>
        <v>0</v>
      </c>
      <c r="BL138" s="16" t="s">
        <v>129</v>
      </c>
      <c r="BM138" s="217" t="s">
        <v>289</v>
      </c>
    </row>
    <row r="139" s="1" customFormat="1" ht="16.5" customHeight="1">
      <c r="B139" s="37"/>
      <c r="C139" s="219" t="s">
        <v>290</v>
      </c>
      <c r="D139" s="219" t="s">
        <v>131</v>
      </c>
      <c r="E139" s="220" t="s">
        <v>291</v>
      </c>
      <c r="F139" s="221" t="s">
        <v>292</v>
      </c>
      <c r="G139" s="222" t="s">
        <v>288</v>
      </c>
      <c r="H139" s="223">
        <v>1</v>
      </c>
      <c r="I139" s="224"/>
      <c r="J139" s="225">
        <f>ROUND(I139*H139,2)</f>
        <v>0</v>
      </c>
      <c r="K139" s="221" t="s">
        <v>19</v>
      </c>
      <c r="L139" s="226"/>
      <c r="M139" s="227" t="s">
        <v>19</v>
      </c>
      <c r="N139" s="228" t="s">
        <v>46</v>
      </c>
      <c r="O139" s="82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AR139" s="217" t="s">
        <v>134</v>
      </c>
      <c r="AT139" s="217" t="s">
        <v>131</v>
      </c>
      <c r="AU139" s="217" t="s">
        <v>83</v>
      </c>
      <c r="AY139" s="16" t="s">
        <v>119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6" t="s">
        <v>81</v>
      </c>
      <c r="BK139" s="218">
        <f>ROUND(I139*H139,2)</f>
        <v>0</v>
      </c>
      <c r="BL139" s="16" t="s">
        <v>129</v>
      </c>
      <c r="BM139" s="217" t="s">
        <v>293</v>
      </c>
    </row>
    <row r="140" s="1" customFormat="1" ht="24" customHeight="1">
      <c r="B140" s="37"/>
      <c r="C140" s="219" t="s">
        <v>294</v>
      </c>
      <c r="D140" s="219" t="s">
        <v>131</v>
      </c>
      <c r="E140" s="220" t="s">
        <v>295</v>
      </c>
      <c r="F140" s="221" t="s">
        <v>296</v>
      </c>
      <c r="G140" s="222" t="s">
        <v>207</v>
      </c>
      <c r="H140" s="223">
        <v>1</v>
      </c>
      <c r="I140" s="224"/>
      <c r="J140" s="225">
        <f>ROUND(I140*H140,2)</f>
        <v>0</v>
      </c>
      <c r="K140" s="221" t="s">
        <v>19</v>
      </c>
      <c r="L140" s="226"/>
      <c r="M140" s="227" t="s">
        <v>19</v>
      </c>
      <c r="N140" s="228" t="s">
        <v>46</v>
      </c>
      <c r="O140" s="82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AR140" s="217" t="s">
        <v>134</v>
      </c>
      <c r="AT140" s="217" t="s">
        <v>131</v>
      </c>
      <c r="AU140" s="217" t="s">
        <v>83</v>
      </c>
      <c r="AY140" s="16" t="s">
        <v>119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6" t="s">
        <v>81</v>
      </c>
      <c r="BK140" s="218">
        <f>ROUND(I140*H140,2)</f>
        <v>0</v>
      </c>
      <c r="BL140" s="16" t="s">
        <v>129</v>
      </c>
      <c r="BM140" s="217" t="s">
        <v>297</v>
      </c>
    </row>
    <row r="141" s="1" customFormat="1" ht="24" customHeight="1">
      <c r="B141" s="37"/>
      <c r="C141" s="206" t="s">
        <v>298</v>
      </c>
      <c r="D141" s="206" t="s">
        <v>124</v>
      </c>
      <c r="E141" s="207" t="s">
        <v>299</v>
      </c>
      <c r="F141" s="208" t="s">
        <v>300</v>
      </c>
      <c r="G141" s="209" t="s">
        <v>127</v>
      </c>
      <c r="H141" s="210">
        <v>129</v>
      </c>
      <c r="I141" s="211"/>
      <c r="J141" s="212">
        <f>ROUND(I141*H141,2)</f>
        <v>0</v>
      </c>
      <c r="K141" s="208" t="s">
        <v>128</v>
      </c>
      <c r="L141" s="42"/>
      <c r="M141" s="213" t="s">
        <v>19</v>
      </c>
      <c r="N141" s="214" t="s">
        <v>46</v>
      </c>
      <c r="O141" s="82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AR141" s="217" t="s">
        <v>129</v>
      </c>
      <c r="AT141" s="217" t="s">
        <v>124</v>
      </c>
      <c r="AU141" s="217" t="s">
        <v>83</v>
      </c>
      <c r="AY141" s="16" t="s">
        <v>119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6" t="s">
        <v>81</v>
      </c>
      <c r="BK141" s="218">
        <f>ROUND(I141*H141,2)</f>
        <v>0</v>
      </c>
      <c r="BL141" s="16" t="s">
        <v>129</v>
      </c>
      <c r="BM141" s="217" t="s">
        <v>301</v>
      </c>
    </row>
    <row r="142" s="1" customFormat="1" ht="16.5" customHeight="1">
      <c r="B142" s="37"/>
      <c r="C142" s="219" t="s">
        <v>302</v>
      </c>
      <c r="D142" s="219" t="s">
        <v>131</v>
      </c>
      <c r="E142" s="220" t="s">
        <v>303</v>
      </c>
      <c r="F142" s="221" t="s">
        <v>304</v>
      </c>
      <c r="G142" s="222" t="s">
        <v>207</v>
      </c>
      <c r="H142" s="223">
        <v>129</v>
      </c>
      <c r="I142" s="224"/>
      <c r="J142" s="225">
        <f>ROUND(I142*H142,2)</f>
        <v>0</v>
      </c>
      <c r="K142" s="221" t="s">
        <v>19</v>
      </c>
      <c r="L142" s="226"/>
      <c r="M142" s="227" t="s">
        <v>19</v>
      </c>
      <c r="N142" s="228" t="s">
        <v>46</v>
      </c>
      <c r="O142" s="82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AR142" s="217" t="s">
        <v>134</v>
      </c>
      <c r="AT142" s="217" t="s">
        <v>131</v>
      </c>
      <c r="AU142" s="217" t="s">
        <v>83</v>
      </c>
      <c r="AY142" s="16" t="s">
        <v>119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6" t="s">
        <v>81</v>
      </c>
      <c r="BK142" s="218">
        <f>ROUND(I142*H142,2)</f>
        <v>0</v>
      </c>
      <c r="BL142" s="16" t="s">
        <v>129</v>
      </c>
      <c r="BM142" s="217" t="s">
        <v>305</v>
      </c>
    </row>
    <row r="143" s="1" customFormat="1" ht="16.5" customHeight="1">
      <c r="B143" s="37"/>
      <c r="C143" s="219" t="s">
        <v>306</v>
      </c>
      <c r="D143" s="219" t="s">
        <v>131</v>
      </c>
      <c r="E143" s="220" t="s">
        <v>307</v>
      </c>
      <c r="F143" s="221" t="s">
        <v>308</v>
      </c>
      <c r="G143" s="222" t="s">
        <v>207</v>
      </c>
      <c r="H143" s="223">
        <v>129</v>
      </c>
      <c r="I143" s="224"/>
      <c r="J143" s="225">
        <f>ROUND(I143*H143,2)</f>
        <v>0</v>
      </c>
      <c r="K143" s="221" t="s">
        <v>19</v>
      </c>
      <c r="L143" s="226"/>
      <c r="M143" s="227" t="s">
        <v>19</v>
      </c>
      <c r="N143" s="228" t="s">
        <v>46</v>
      </c>
      <c r="O143" s="82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AR143" s="217" t="s">
        <v>134</v>
      </c>
      <c r="AT143" s="217" t="s">
        <v>131</v>
      </c>
      <c r="AU143" s="217" t="s">
        <v>83</v>
      </c>
      <c r="AY143" s="16" t="s">
        <v>119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6" t="s">
        <v>81</v>
      </c>
      <c r="BK143" s="218">
        <f>ROUND(I143*H143,2)</f>
        <v>0</v>
      </c>
      <c r="BL143" s="16" t="s">
        <v>129</v>
      </c>
      <c r="BM143" s="217" t="s">
        <v>309</v>
      </c>
    </row>
    <row r="144" s="1" customFormat="1" ht="36" customHeight="1">
      <c r="B144" s="37"/>
      <c r="C144" s="206" t="s">
        <v>310</v>
      </c>
      <c r="D144" s="206" t="s">
        <v>124</v>
      </c>
      <c r="E144" s="207" t="s">
        <v>311</v>
      </c>
      <c r="F144" s="208" t="s">
        <v>312</v>
      </c>
      <c r="G144" s="209" t="s">
        <v>313</v>
      </c>
      <c r="H144" s="210">
        <v>35</v>
      </c>
      <c r="I144" s="211"/>
      <c r="J144" s="212">
        <f>ROUND(I144*H144,2)</f>
        <v>0</v>
      </c>
      <c r="K144" s="208" t="s">
        <v>128</v>
      </c>
      <c r="L144" s="42"/>
      <c r="M144" s="213" t="s">
        <v>19</v>
      </c>
      <c r="N144" s="214" t="s">
        <v>46</v>
      </c>
      <c r="O144" s="82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AR144" s="217" t="s">
        <v>129</v>
      </c>
      <c r="AT144" s="217" t="s">
        <v>124</v>
      </c>
      <c r="AU144" s="217" t="s">
        <v>83</v>
      </c>
      <c r="AY144" s="16" t="s">
        <v>119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6" t="s">
        <v>81</v>
      </c>
      <c r="BK144" s="218">
        <f>ROUND(I144*H144,2)</f>
        <v>0</v>
      </c>
      <c r="BL144" s="16" t="s">
        <v>129</v>
      </c>
      <c r="BM144" s="217" t="s">
        <v>314</v>
      </c>
    </row>
    <row r="145" s="1" customFormat="1" ht="16.5" customHeight="1">
      <c r="B145" s="37"/>
      <c r="C145" s="219" t="s">
        <v>315</v>
      </c>
      <c r="D145" s="219" t="s">
        <v>131</v>
      </c>
      <c r="E145" s="220" t="s">
        <v>316</v>
      </c>
      <c r="F145" s="221" t="s">
        <v>316</v>
      </c>
      <c r="G145" s="222" t="s">
        <v>207</v>
      </c>
      <c r="H145" s="223">
        <v>1</v>
      </c>
      <c r="I145" s="224"/>
      <c r="J145" s="225">
        <f>ROUND(I145*H145,2)</f>
        <v>0</v>
      </c>
      <c r="K145" s="221" t="s">
        <v>19</v>
      </c>
      <c r="L145" s="226"/>
      <c r="M145" s="227" t="s">
        <v>19</v>
      </c>
      <c r="N145" s="228" t="s">
        <v>46</v>
      </c>
      <c r="O145" s="82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AR145" s="217" t="s">
        <v>134</v>
      </c>
      <c r="AT145" s="217" t="s">
        <v>131</v>
      </c>
      <c r="AU145" s="217" t="s">
        <v>83</v>
      </c>
      <c r="AY145" s="16" t="s">
        <v>119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6" t="s">
        <v>81</v>
      </c>
      <c r="BK145" s="218">
        <f>ROUND(I145*H145,2)</f>
        <v>0</v>
      </c>
      <c r="BL145" s="16" t="s">
        <v>129</v>
      </c>
      <c r="BM145" s="217" t="s">
        <v>317</v>
      </c>
    </row>
    <row r="146" s="1" customFormat="1" ht="16.5" customHeight="1">
      <c r="B146" s="37"/>
      <c r="C146" s="219" t="s">
        <v>318</v>
      </c>
      <c r="D146" s="219" t="s">
        <v>131</v>
      </c>
      <c r="E146" s="220" t="s">
        <v>319</v>
      </c>
      <c r="F146" s="221" t="s">
        <v>320</v>
      </c>
      <c r="G146" s="222" t="s">
        <v>207</v>
      </c>
      <c r="H146" s="223">
        <v>1</v>
      </c>
      <c r="I146" s="224"/>
      <c r="J146" s="225">
        <f>ROUND(I146*H146,2)</f>
        <v>0</v>
      </c>
      <c r="K146" s="221" t="s">
        <v>19</v>
      </c>
      <c r="L146" s="226"/>
      <c r="M146" s="227" t="s">
        <v>19</v>
      </c>
      <c r="N146" s="228" t="s">
        <v>46</v>
      </c>
      <c r="O146" s="82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AR146" s="217" t="s">
        <v>134</v>
      </c>
      <c r="AT146" s="217" t="s">
        <v>131</v>
      </c>
      <c r="AU146" s="217" t="s">
        <v>83</v>
      </c>
      <c r="AY146" s="16" t="s">
        <v>119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6" t="s">
        <v>81</v>
      </c>
      <c r="BK146" s="218">
        <f>ROUND(I146*H146,2)</f>
        <v>0</v>
      </c>
      <c r="BL146" s="16" t="s">
        <v>129</v>
      </c>
      <c r="BM146" s="217" t="s">
        <v>321</v>
      </c>
    </row>
    <row r="147" s="11" customFormat="1" ht="22.8" customHeight="1">
      <c r="B147" s="190"/>
      <c r="C147" s="191"/>
      <c r="D147" s="192" t="s">
        <v>74</v>
      </c>
      <c r="E147" s="204" t="s">
        <v>322</v>
      </c>
      <c r="F147" s="204" t="s">
        <v>323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SUM(P148:P186)</f>
        <v>0</v>
      </c>
      <c r="Q147" s="198"/>
      <c r="R147" s="199">
        <f>SUM(R148:R186)</f>
        <v>134.24000000000001</v>
      </c>
      <c r="S147" s="198"/>
      <c r="T147" s="200">
        <f>SUM(T148:T186)</f>
        <v>0</v>
      </c>
      <c r="AR147" s="201" t="s">
        <v>81</v>
      </c>
      <c r="AT147" s="202" t="s">
        <v>74</v>
      </c>
      <c r="AU147" s="202" t="s">
        <v>81</v>
      </c>
      <c r="AY147" s="201" t="s">
        <v>119</v>
      </c>
      <c r="BK147" s="203">
        <f>SUM(BK148:BK186)</f>
        <v>0</v>
      </c>
    </row>
    <row r="148" s="1" customFormat="1" ht="16.5" customHeight="1">
      <c r="B148" s="37"/>
      <c r="C148" s="206" t="s">
        <v>324</v>
      </c>
      <c r="D148" s="206" t="s">
        <v>124</v>
      </c>
      <c r="E148" s="207" t="s">
        <v>325</v>
      </c>
      <c r="F148" s="208" t="s">
        <v>326</v>
      </c>
      <c r="G148" s="209" t="s">
        <v>146</v>
      </c>
      <c r="H148" s="210">
        <v>360</v>
      </c>
      <c r="I148" s="211"/>
      <c r="J148" s="212">
        <f>ROUND(I148*H148,2)</f>
        <v>0</v>
      </c>
      <c r="K148" s="208" t="s">
        <v>128</v>
      </c>
      <c r="L148" s="42"/>
      <c r="M148" s="213" t="s">
        <v>19</v>
      </c>
      <c r="N148" s="214" t="s">
        <v>46</v>
      </c>
      <c r="O148" s="82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AR148" s="217" t="s">
        <v>129</v>
      </c>
      <c r="AT148" s="217" t="s">
        <v>124</v>
      </c>
      <c r="AU148" s="217" t="s">
        <v>83</v>
      </c>
      <c r="AY148" s="16" t="s">
        <v>119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6" t="s">
        <v>81</v>
      </c>
      <c r="BK148" s="218">
        <f>ROUND(I148*H148,2)</f>
        <v>0</v>
      </c>
      <c r="BL148" s="16" t="s">
        <v>129</v>
      </c>
      <c r="BM148" s="217" t="s">
        <v>327</v>
      </c>
    </row>
    <row r="149" s="1" customFormat="1" ht="16.5" customHeight="1">
      <c r="B149" s="37"/>
      <c r="C149" s="219" t="s">
        <v>328</v>
      </c>
      <c r="D149" s="219" t="s">
        <v>131</v>
      </c>
      <c r="E149" s="220" t="s">
        <v>329</v>
      </c>
      <c r="F149" s="221" t="s">
        <v>330</v>
      </c>
      <c r="G149" s="222" t="s">
        <v>146</v>
      </c>
      <c r="H149" s="223">
        <v>360</v>
      </c>
      <c r="I149" s="224"/>
      <c r="J149" s="225">
        <f>ROUND(I149*H149,2)</f>
        <v>0</v>
      </c>
      <c r="K149" s="221" t="s">
        <v>19</v>
      </c>
      <c r="L149" s="226"/>
      <c r="M149" s="227" t="s">
        <v>19</v>
      </c>
      <c r="N149" s="228" t="s">
        <v>46</v>
      </c>
      <c r="O149" s="82"/>
      <c r="P149" s="215">
        <f>O149*H149</f>
        <v>0</v>
      </c>
      <c r="Q149" s="215">
        <v>0.33900000000000002</v>
      </c>
      <c r="R149" s="215">
        <f>Q149*H149</f>
        <v>122.04000000000001</v>
      </c>
      <c r="S149" s="215">
        <v>0</v>
      </c>
      <c r="T149" s="216">
        <f>S149*H149</f>
        <v>0</v>
      </c>
      <c r="AR149" s="217" t="s">
        <v>134</v>
      </c>
      <c r="AT149" s="217" t="s">
        <v>131</v>
      </c>
      <c r="AU149" s="217" t="s">
        <v>83</v>
      </c>
      <c r="AY149" s="16" t="s">
        <v>119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6" t="s">
        <v>81</v>
      </c>
      <c r="BK149" s="218">
        <f>ROUND(I149*H149,2)</f>
        <v>0</v>
      </c>
      <c r="BL149" s="16" t="s">
        <v>129</v>
      </c>
      <c r="BM149" s="217" t="s">
        <v>331</v>
      </c>
    </row>
    <row r="150" s="1" customFormat="1" ht="24" customHeight="1">
      <c r="B150" s="37"/>
      <c r="C150" s="206" t="s">
        <v>332</v>
      </c>
      <c r="D150" s="206" t="s">
        <v>124</v>
      </c>
      <c r="E150" s="207" t="s">
        <v>333</v>
      </c>
      <c r="F150" s="208" t="s">
        <v>334</v>
      </c>
      <c r="G150" s="209" t="s">
        <v>127</v>
      </c>
      <c r="H150" s="210">
        <v>360</v>
      </c>
      <c r="I150" s="211"/>
      <c r="J150" s="212">
        <f>ROUND(I150*H150,2)</f>
        <v>0</v>
      </c>
      <c r="K150" s="208" t="s">
        <v>128</v>
      </c>
      <c r="L150" s="42"/>
      <c r="M150" s="213" t="s">
        <v>19</v>
      </c>
      <c r="N150" s="214" t="s">
        <v>46</v>
      </c>
      <c r="O150" s="82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AR150" s="217" t="s">
        <v>129</v>
      </c>
      <c r="AT150" s="217" t="s">
        <v>124</v>
      </c>
      <c r="AU150" s="217" t="s">
        <v>83</v>
      </c>
      <c r="AY150" s="16" t="s">
        <v>119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6" t="s">
        <v>81</v>
      </c>
      <c r="BK150" s="218">
        <f>ROUND(I150*H150,2)</f>
        <v>0</v>
      </c>
      <c r="BL150" s="16" t="s">
        <v>129</v>
      </c>
      <c r="BM150" s="217" t="s">
        <v>335</v>
      </c>
    </row>
    <row r="151" s="1" customFormat="1" ht="16.5" customHeight="1">
      <c r="B151" s="37"/>
      <c r="C151" s="219" t="s">
        <v>336</v>
      </c>
      <c r="D151" s="219" t="s">
        <v>131</v>
      </c>
      <c r="E151" s="220" t="s">
        <v>337</v>
      </c>
      <c r="F151" s="221" t="s">
        <v>338</v>
      </c>
      <c r="G151" s="222" t="s">
        <v>288</v>
      </c>
      <c r="H151" s="223">
        <v>360</v>
      </c>
      <c r="I151" s="224"/>
      <c r="J151" s="225">
        <f>ROUND(I151*H151,2)</f>
        <v>0</v>
      </c>
      <c r="K151" s="221" t="s">
        <v>19</v>
      </c>
      <c r="L151" s="226"/>
      <c r="M151" s="227" t="s">
        <v>19</v>
      </c>
      <c r="N151" s="228" t="s">
        <v>46</v>
      </c>
      <c r="O151" s="82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AR151" s="217" t="s">
        <v>134</v>
      </c>
      <c r="AT151" s="217" t="s">
        <v>131</v>
      </c>
      <c r="AU151" s="217" t="s">
        <v>83</v>
      </c>
      <c r="AY151" s="16" t="s">
        <v>119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6" t="s">
        <v>81</v>
      </c>
      <c r="BK151" s="218">
        <f>ROUND(I151*H151,2)</f>
        <v>0</v>
      </c>
      <c r="BL151" s="16" t="s">
        <v>129</v>
      </c>
      <c r="BM151" s="217" t="s">
        <v>339</v>
      </c>
    </row>
    <row r="152" s="1" customFormat="1" ht="16.5" customHeight="1">
      <c r="B152" s="37"/>
      <c r="C152" s="219" t="s">
        <v>340</v>
      </c>
      <c r="D152" s="219" t="s">
        <v>131</v>
      </c>
      <c r="E152" s="220" t="s">
        <v>341</v>
      </c>
      <c r="F152" s="221" t="s">
        <v>342</v>
      </c>
      <c r="G152" s="222" t="s">
        <v>288</v>
      </c>
      <c r="H152" s="223">
        <v>15</v>
      </c>
      <c r="I152" s="224"/>
      <c r="J152" s="225">
        <f>ROUND(I152*H152,2)</f>
        <v>0</v>
      </c>
      <c r="K152" s="221" t="s">
        <v>19</v>
      </c>
      <c r="L152" s="226"/>
      <c r="M152" s="227" t="s">
        <v>19</v>
      </c>
      <c r="N152" s="228" t="s">
        <v>46</v>
      </c>
      <c r="O152" s="82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AR152" s="217" t="s">
        <v>134</v>
      </c>
      <c r="AT152" s="217" t="s">
        <v>131</v>
      </c>
      <c r="AU152" s="217" t="s">
        <v>83</v>
      </c>
      <c r="AY152" s="16" t="s">
        <v>119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6" t="s">
        <v>81</v>
      </c>
      <c r="BK152" s="218">
        <f>ROUND(I152*H152,2)</f>
        <v>0</v>
      </c>
      <c r="BL152" s="16" t="s">
        <v>129</v>
      </c>
      <c r="BM152" s="217" t="s">
        <v>343</v>
      </c>
    </row>
    <row r="153" s="1" customFormat="1" ht="24" customHeight="1">
      <c r="B153" s="37"/>
      <c r="C153" s="206" t="s">
        <v>344</v>
      </c>
      <c r="D153" s="206" t="s">
        <v>124</v>
      </c>
      <c r="E153" s="207" t="s">
        <v>345</v>
      </c>
      <c r="F153" s="208" t="s">
        <v>346</v>
      </c>
      <c r="G153" s="209" t="s">
        <v>127</v>
      </c>
      <c r="H153" s="210">
        <v>209</v>
      </c>
      <c r="I153" s="211"/>
      <c r="J153" s="212">
        <f>ROUND(I153*H153,2)</f>
        <v>0</v>
      </c>
      <c r="K153" s="208" t="s">
        <v>19</v>
      </c>
      <c r="L153" s="42"/>
      <c r="M153" s="213" t="s">
        <v>19</v>
      </c>
      <c r="N153" s="214" t="s">
        <v>46</v>
      </c>
      <c r="O153" s="82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AR153" s="217" t="s">
        <v>129</v>
      </c>
      <c r="AT153" s="217" t="s">
        <v>124</v>
      </c>
      <c r="AU153" s="217" t="s">
        <v>83</v>
      </c>
      <c r="AY153" s="16" t="s">
        <v>119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6" t="s">
        <v>81</v>
      </c>
      <c r="BK153" s="218">
        <f>ROUND(I153*H153,2)</f>
        <v>0</v>
      </c>
      <c r="BL153" s="16" t="s">
        <v>129</v>
      </c>
      <c r="BM153" s="217" t="s">
        <v>347</v>
      </c>
    </row>
    <row r="154" s="1" customFormat="1" ht="24" customHeight="1">
      <c r="B154" s="37"/>
      <c r="C154" s="219" t="s">
        <v>348</v>
      </c>
      <c r="D154" s="219" t="s">
        <v>131</v>
      </c>
      <c r="E154" s="220" t="s">
        <v>349</v>
      </c>
      <c r="F154" s="221" t="s">
        <v>350</v>
      </c>
      <c r="G154" s="222" t="s">
        <v>207</v>
      </c>
      <c r="H154" s="223">
        <v>80</v>
      </c>
      <c r="I154" s="224"/>
      <c r="J154" s="225">
        <f>ROUND(I154*H154,2)</f>
        <v>0</v>
      </c>
      <c r="K154" s="221" t="s">
        <v>19</v>
      </c>
      <c r="L154" s="226"/>
      <c r="M154" s="227" t="s">
        <v>19</v>
      </c>
      <c r="N154" s="228" t="s">
        <v>46</v>
      </c>
      <c r="O154" s="82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AR154" s="217" t="s">
        <v>134</v>
      </c>
      <c r="AT154" s="217" t="s">
        <v>131</v>
      </c>
      <c r="AU154" s="217" t="s">
        <v>83</v>
      </c>
      <c r="AY154" s="16" t="s">
        <v>119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6" t="s">
        <v>81</v>
      </c>
      <c r="BK154" s="218">
        <f>ROUND(I154*H154,2)</f>
        <v>0</v>
      </c>
      <c r="BL154" s="16" t="s">
        <v>129</v>
      </c>
      <c r="BM154" s="217" t="s">
        <v>351</v>
      </c>
    </row>
    <row r="155" s="1" customFormat="1" ht="24" customHeight="1">
      <c r="B155" s="37"/>
      <c r="C155" s="219" t="s">
        <v>352</v>
      </c>
      <c r="D155" s="219" t="s">
        <v>131</v>
      </c>
      <c r="E155" s="220" t="s">
        <v>353</v>
      </c>
      <c r="F155" s="221" t="s">
        <v>354</v>
      </c>
      <c r="G155" s="222" t="s">
        <v>207</v>
      </c>
      <c r="H155" s="223">
        <v>60</v>
      </c>
      <c r="I155" s="224"/>
      <c r="J155" s="225">
        <f>ROUND(I155*H155,2)</f>
        <v>0</v>
      </c>
      <c r="K155" s="221" t="s">
        <v>19</v>
      </c>
      <c r="L155" s="226"/>
      <c r="M155" s="227" t="s">
        <v>19</v>
      </c>
      <c r="N155" s="228" t="s">
        <v>46</v>
      </c>
      <c r="O155" s="82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AR155" s="217" t="s">
        <v>134</v>
      </c>
      <c r="AT155" s="217" t="s">
        <v>131</v>
      </c>
      <c r="AU155" s="217" t="s">
        <v>83</v>
      </c>
      <c r="AY155" s="16" t="s">
        <v>119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6" t="s">
        <v>81</v>
      </c>
      <c r="BK155" s="218">
        <f>ROUND(I155*H155,2)</f>
        <v>0</v>
      </c>
      <c r="BL155" s="16" t="s">
        <v>129</v>
      </c>
      <c r="BM155" s="217" t="s">
        <v>355</v>
      </c>
    </row>
    <row r="156" s="1" customFormat="1" ht="24" customHeight="1">
      <c r="B156" s="37"/>
      <c r="C156" s="219" t="s">
        <v>356</v>
      </c>
      <c r="D156" s="219" t="s">
        <v>131</v>
      </c>
      <c r="E156" s="220" t="s">
        <v>357</v>
      </c>
      <c r="F156" s="221" t="s">
        <v>358</v>
      </c>
      <c r="G156" s="222" t="s">
        <v>207</v>
      </c>
      <c r="H156" s="223">
        <v>60</v>
      </c>
      <c r="I156" s="224"/>
      <c r="J156" s="225">
        <f>ROUND(I156*H156,2)</f>
        <v>0</v>
      </c>
      <c r="K156" s="221" t="s">
        <v>19</v>
      </c>
      <c r="L156" s="226"/>
      <c r="M156" s="227" t="s">
        <v>19</v>
      </c>
      <c r="N156" s="228" t="s">
        <v>46</v>
      </c>
      <c r="O156" s="82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AR156" s="217" t="s">
        <v>134</v>
      </c>
      <c r="AT156" s="217" t="s">
        <v>131</v>
      </c>
      <c r="AU156" s="217" t="s">
        <v>83</v>
      </c>
      <c r="AY156" s="16" t="s">
        <v>119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6" t="s">
        <v>81</v>
      </c>
      <c r="BK156" s="218">
        <f>ROUND(I156*H156,2)</f>
        <v>0</v>
      </c>
      <c r="BL156" s="16" t="s">
        <v>129</v>
      </c>
      <c r="BM156" s="217" t="s">
        <v>359</v>
      </c>
    </row>
    <row r="157" s="1" customFormat="1" ht="24" customHeight="1">
      <c r="B157" s="37"/>
      <c r="C157" s="219" t="s">
        <v>360</v>
      </c>
      <c r="D157" s="219" t="s">
        <v>131</v>
      </c>
      <c r="E157" s="220" t="s">
        <v>361</v>
      </c>
      <c r="F157" s="221" t="s">
        <v>362</v>
      </c>
      <c r="G157" s="222" t="s">
        <v>207</v>
      </c>
      <c r="H157" s="223">
        <v>600</v>
      </c>
      <c r="I157" s="224"/>
      <c r="J157" s="225">
        <f>ROUND(I157*H157,2)</f>
        <v>0</v>
      </c>
      <c r="K157" s="221" t="s">
        <v>19</v>
      </c>
      <c r="L157" s="226"/>
      <c r="M157" s="227" t="s">
        <v>19</v>
      </c>
      <c r="N157" s="228" t="s">
        <v>46</v>
      </c>
      <c r="O157" s="82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AR157" s="217" t="s">
        <v>134</v>
      </c>
      <c r="AT157" s="217" t="s">
        <v>131</v>
      </c>
      <c r="AU157" s="217" t="s">
        <v>83</v>
      </c>
      <c r="AY157" s="16" t="s">
        <v>119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6" t="s">
        <v>81</v>
      </c>
      <c r="BK157" s="218">
        <f>ROUND(I157*H157,2)</f>
        <v>0</v>
      </c>
      <c r="BL157" s="16" t="s">
        <v>129</v>
      </c>
      <c r="BM157" s="217" t="s">
        <v>363</v>
      </c>
    </row>
    <row r="158" s="1" customFormat="1" ht="24" customHeight="1">
      <c r="B158" s="37"/>
      <c r="C158" s="219" t="s">
        <v>364</v>
      </c>
      <c r="D158" s="219" t="s">
        <v>131</v>
      </c>
      <c r="E158" s="220" t="s">
        <v>365</v>
      </c>
      <c r="F158" s="221" t="s">
        <v>366</v>
      </c>
      <c r="G158" s="222" t="s">
        <v>207</v>
      </c>
      <c r="H158" s="223">
        <v>120</v>
      </c>
      <c r="I158" s="224"/>
      <c r="J158" s="225">
        <f>ROUND(I158*H158,2)</f>
        <v>0</v>
      </c>
      <c r="K158" s="221" t="s">
        <v>19</v>
      </c>
      <c r="L158" s="226"/>
      <c r="M158" s="227" t="s">
        <v>19</v>
      </c>
      <c r="N158" s="228" t="s">
        <v>46</v>
      </c>
      <c r="O158" s="82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AR158" s="217" t="s">
        <v>134</v>
      </c>
      <c r="AT158" s="217" t="s">
        <v>131</v>
      </c>
      <c r="AU158" s="217" t="s">
        <v>83</v>
      </c>
      <c r="AY158" s="16" t="s">
        <v>119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6" t="s">
        <v>81</v>
      </c>
      <c r="BK158" s="218">
        <f>ROUND(I158*H158,2)</f>
        <v>0</v>
      </c>
      <c r="BL158" s="16" t="s">
        <v>129</v>
      </c>
      <c r="BM158" s="217" t="s">
        <v>367</v>
      </c>
    </row>
    <row r="159" s="1" customFormat="1" ht="16.5" customHeight="1">
      <c r="B159" s="37"/>
      <c r="C159" s="219" t="s">
        <v>368</v>
      </c>
      <c r="D159" s="219" t="s">
        <v>131</v>
      </c>
      <c r="E159" s="220" t="s">
        <v>369</v>
      </c>
      <c r="F159" s="221" t="s">
        <v>370</v>
      </c>
      <c r="G159" s="222" t="s">
        <v>207</v>
      </c>
      <c r="H159" s="223">
        <v>120</v>
      </c>
      <c r="I159" s="224"/>
      <c r="J159" s="225">
        <f>ROUND(I159*H159,2)</f>
        <v>0</v>
      </c>
      <c r="K159" s="221" t="s">
        <v>19</v>
      </c>
      <c r="L159" s="226"/>
      <c r="M159" s="227" t="s">
        <v>19</v>
      </c>
      <c r="N159" s="228" t="s">
        <v>46</v>
      </c>
      <c r="O159" s="82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AR159" s="217" t="s">
        <v>134</v>
      </c>
      <c r="AT159" s="217" t="s">
        <v>131</v>
      </c>
      <c r="AU159" s="217" t="s">
        <v>83</v>
      </c>
      <c r="AY159" s="16" t="s">
        <v>119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6" t="s">
        <v>81</v>
      </c>
      <c r="BK159" s="218">
        <f>ROUND(I159*H159,2)</f>
        <v>0</v>
      </c>
      <c r="BL159" s="16" t="s">
        <v>129</v>
      </c>
      <c r="BM159" s="217" t="s">
        <v>371</v>
      </c>
    </row>
    <row r="160" s="1" customFormat="1" ht="16.5" customHeight="1">
      <c r="B160" s="37"/>
      <c r="C160" s="219" t="s">
        <v>372</v>
      </c>
      <c r="D160" s="219" t="s">
        <v>131</v>
      </c>
      <c r="E160" s="220" t="s">
        <v>373</v>
      </c>
      <c r="F160" s="221" t="s">
        <v>374</v>
      </c>
      <c r="G160" s="222" t="s">
        <v>207</v>
      </c>
      <c r="H160" s="223">
        <v>60</v>
      </c>
      <c r="I160" s="224"/>
      <c r="J160" s="225">
        <f>ROUND(I160*H160,2)</f>
        <v>0</v>
      </c>
      <c r="K160" s="221" t="s">
        <v>19</v>
      </c>
      <c r="L160" s="226"/>
      <c r="M160" s="227" t="s">
        <v>19</v>
      </c>
      <c r="N160" s="228" t="s">
        <v>46</v>
      </c>
      <c r="O160" s="82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AR160" s="217" t="s">
        <v>134</v>
      </c>
      <c r="AT160" s="217" t="s">
        <v>131</v>
      </c>
      <c r="AU160" s="217" t="s">
        <v>83</v>
      </c>
      <c r="AY160" s="16" t="s">
        <v>119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6" t="s">
        <v>81</v>
      </c>
      <c r="BK160" s="218">
        <f>ROUND(I160*H160,2)</f>
        <v>0</v>
      </c>
      <c r="BL160" s="16" t="s">
        <v>129</v>
      </c>
      <c r="BM160" s="217" t="s">
        <v>375</v>
      </c>
    </row>
    <row r="161" s="1" customFormat="1" ht="24" customHeight="1">
      <c r="B161" s="37"/>
      <c r="C161" s="219" t="s">
        <v>376</v>
      </c>
      <c r="D161" s="219" t="s">
        <v>131</v>
      </c>
      <c r="E161" s="220" t="s">
        <v>377</v>
      </c>
      <c r="F161" s="221" t="s">
        <v>378</v>
      </c>
      <c r="G161" s="222" t="s">
        <v>207</v>
      </c>
      <c r="H161" s="223">
        <v>400</v>
      </c>
      <c r="I161" s="224"/>
      <c r="J161" s="225">
        <f>ROUND(I161*H161,2)</f>
        <v>0</v>
      </c>
      <c r="K161" s="221" t="s">
        <v>19</v>
      </c>
      <c r="L161" s="226"/>
      <c r="M161" s="227" t="s">
        <v>19</v>
      </c>
      <c r="N161" s="228" t="s">
        <v>46</v>
      </c>
      <c r="O161" s="82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AR161" s="217" t="s">
        <v>134</v>
      </c>
      <c r="AT161" s="217" t="s">
        <v>131</v>
      </c>
      <c r="AU161" s="217" t="s">
        <v>83</v>
      </c>
      <c r="AY161" s="16" t="s">
        <v>119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6" t="s">
        <v>81</v>
      </c>
      <c r="BK161" s="218">
        <f>ROUND(I161*H161,2)</f>
        <v>0</v>
      </c>
      <c r="BL161" s="16" t="s">
        <v>129</v>
      </c>
      <c r="BM161" s="217" t="s">
        <v>379</v>
      </c>
    </row>
    <row r="162" s="1" customFormat="1" ht="24" customHeight="1">
      <c r="B162" s="37"/>
      <c r="C162" s="219" t="s">
        <v>380</v>
      </c>
      <c r="D162" s="219" t="s">
        <v>131</v>
      </c>
      <c r="E162" s="220" t="s">
        <v>381</v>
      </c>
      <c r="F162" s="221" t="s">
        <v>382</v>
      </c>
      <c r="G162" s="222" t="s">
        <v>207</v>
      </c>
      <c r="H162" s="223">
        <v>200</v>
      </c>
      <c r="I162" s="224"/>
      <c r="J162" s="225">
        <f>ROUND(I162*H162,2)</f>
        <v>0</v>
      </c>
      <c r="K162" s="221" t="s">
        <v>19</v>
      </c>
      <c r="L162" s="226"/>
      <c r="M162" s="227" t="s">
        <v>19</v>
      </c>
      <c r="N162" s="228" t="s">
        <v>46</v>
      </c>
      <c r="O162" s="82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AR162" s="217" t="s">
        <v>134</v>
      </c>
      <c r="AT162" s="217" t="s">
        <v>131</v>
      </c>
      <c r="AU162" s="217" t="s">
        <v>83</v>
      </c>
      <c r="AY162" s="16" t="s">
        <v>119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6" t="s">
        <v>81</v>
      </c>
      <c r="BK162" s="218">
        <f>ROUND(I162*H162,2)</f>
        <v>0</v>
      </c>
      <c r="BL162" s="16" t="s">
        <v>129</v>
      </c>
      <c r="BM162" s="217" t="s">
        <v>383</v>
      </c>
    </row>
    <row r="163" s="1" customFormat="1" ht="16.5" customHeight="1">
      <c r="B163" s="37"/>
      <c r="C163" s="219" t="s">
        <v>384</v>
      </c>
      <c r="D163" s="219" t="s">
        <v>131</v>
      </c>
      <c r="E163" s="220" t="s">
        <v>385</v>
      </c>
      <c r="F163" s="221" t="s">
        <v>386</v>
      </c>
      <c r="G163" s="222" t="s">
        <v>207</v>
      </c>
      <c r="H163" s="223">
        <v>400</v>
      </c>
      <c r="I163" s="224"/>
      <c r="J163" s="225">
        <f>ROUND(I163*H163,2)</f>
        <v>0</v>
      </c>
      <c r="K163" s="221" t="s">
        <v>19</v>
      </c>
      <c r="L163" s="226"/>
      <c r="M163" s="227" t="s">
        <v>19</v>
      </c>
      <c r="N163" s="228" t="s">
        <v>46</v>
      </c>
      <c r="O163" s="82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AR163" s="217" t="s">
        <v>134</v>
      </c>
      <c r="AT163" s="217" t="s">
        <v>131</v>
      </c>
      <c r="AU163" s="217" t="s">
        <v>83</v>
      </c>
      <c r="AY163" s="16" t="s">
        <v>119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6" t="s">
        <v>81</v>
      </c>
      <c r="BK163" s="218">
        <f>ROUND(I163*H163,2)</f>
        <v>0</v>
      </c>
      <c r="BL163" s="16" t="s">
        <v>129</v>
      </c>
      <c r="BM163" s="217" t="s">
        <v>387</v>
      </c>
    </row>
    <row r="164" s="1" customFormat="1" ht="16.5" customHeight="1">
      <c r="B164" s="37"/>
      <c r="C164" s="219" t="s">
        <v>388</v>
      </c>
      <c r="D164" s="219" t="s">
        <v>131</v>
      </c>
      <c r="E164" s="220" t="s">
        <v>389</v>
      </c>
      <c r="F164" s="221" t="s">
        <v>390</v>
      </c>
      <c r="G164" s="222" t="s">
        <v>207</v>
      </c>
      <c r="H164" s="223">
        <v>400</v>
      </c>
      <c r="I164" s="224"/>
      <c r="J164" s="225">
        <f>ROUND(I164*H164,2)</f>
        <v>0</v>
      </c>
      <c r="K164" s="221" t="s">
        <v>19</v>
      </c>
      <c r="L164" s="226"/>
      <c r="M164" s="227" t="s">
        <v>19</v>
      </c>
      <c r="N164" s="228" t="s">
        <v>46</v>
      </c>
      <c r="O164" s="82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AR164" s="217" t="s">
        <v>134</v>
      </c>
      <c r="AT164" s="217" t="s">
        <v>131</v>
      </c>
      <c r="AU164" s="217" t="s">
        <v>83</v>
      </c>
      <c r="AY164" s="16" t="s">
        <v>119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6" t="s">
        <v>81</v>
      </c>
      <c r="BK164" s="218">
        <f>ROUND(I164*H164,2)</f>
        <v>0</v>
      </c>
      <c r="BL164" s="16" t="s">
        <v>129</v>
      </c>
      <c r="BM164" s="217" t="s">
        <v>391</v>
      </c>
    </row>
    <row r="165" s="1" customFormat="1" ht="16.5" customHeight="1">
      <c r="B165" s="37"/>
      <c r="C165" s="219" t="s">
        <v>392</v>
      </c>
      <c r="D165" s="219" t="s">
        <v>131</v>
      </c>
      <c r="E165" s="220" t="s">
        <v>393</v>
      </c>
      <c r="F165" s="221" t="s">
        <v>394</v>
      </c>
      <c r="G165" s="222" t="s">
        <v>207</v>
      </c>
      <c r="H165" s="223">
        <v>400</v>
      </c>
      <c r="I165" s="224"/>
      <c r="J165" s="225">
        <f>ROUND(I165*H165,2)</f>
        <v>0</v>
      </c>
      <c r="K165" s="221" t="s">
        <v>19</v>
      </c>
      <c r="L165" s="226"/>
      <c r="M165" s="227" t="s">
        <v>19</v>
      </c>
      <c r="N165" s="228" t="s">
        <v>46</v>
      </c>
      <c r="O165" s="82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AR165" s="217" t="s">
        <v>134</v>
      </c>
      <c r="AT165" s="217" t="s">
        <v>131</v>
      </c>
      <c r="AU165" s="217" t="s">
        <v>83</v>
      </c>
      <c r="AY165" s="16" t="s">
        <v>119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6" t="s">
        <v>81</v>
      </c>
      <c r="BK165" s="218">
        <f>ROUND(I165*H165,2)</f>
        <v>0</v>
      </c>
      <c r="BL165" s="16" t="s">
        <v>129</v>
      </c>
      <c r="BM165" s="217" t="s">
        <v>395</v>
      </c>
    </row>
    <row r="166" s="1" customFormat="1" ht="24" customHeight="1">
      <c r="B166" s="37"/>
      <c r="C166" s="219" t="s">
        <v>396</v>
      </c>
      <c r="D166" s="219" t="s">
        <v>131</v>
      </c>
      <c r="E166" s="220" t="s">
        <v>397</v>
      </c>
      <c r="F166" s="221" t="s">
        <v>398</v>
      </c>
      <c r="G166" s="222" t="s">
        <v>207</v>
      </c>
      <c r="H166" s="223">
        <v>9</v>
      </c>
      <c r="I166" s="224"/>
      <c r="J166" s="225">
        <f>ROUND(I166*H166,2)</f>
        <v>0</v>
      </c>
      <c r="K166" s="221" t="s">
        <v>19</v>
      </c>
      <c r="L166" s="226"/>
      <c r="M166" s="227" t="s">
        <v>19</v>
      </c>
      <c r="N166" s="228" t="s">
        <v>46</v>
      </c>
      <c r="O166" s="82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AR166" s="217" t="s">
        <v>134</v>
      </c>
      <c r="AT166" s="217" t="s">
        <v>131</v>
      </c>
      <c r="AU166" s="217" t="s">
        <v>83</v>
      </c>
      <c r="AY166" s="16" t="s">
        <v>119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6" t="s">
        <v>81</v>
      </c>
      <c r="BK166" s="218">
        <f>ROUND(I166*H166,2)</f>
        <v>0</v>
      </c>
      <c r="BL166" s="16" t="s">
        <v>129</v>
      </c>
      <c r="BM166" s="217" t="s">
        <v>399</v>
      </c>
    </row>
    <row r="167" s="1" customFormat="1" ht="24" customHeight="1">
      <c r="B167" s="37"/>
      <c r="C167" s="219" t="s">
        <v>400</v>
      </c>
      <c r="D167" s="219" t="s">
        <v>131</v>
      </c>
      <c r="E167" s="220" t="s">
        <v>401</v>
      </c>
      <c r="F167" s="221" t="s">
        <v>402</v>
      </c>
      <c r="G167" s="222" t="s">
        <v>207</v>
      </c>
      <c r="H167" s="223">
        <v>600</v>
      </c>
      <c r="I167" s="224"/>
      <c r="J167" s="225">
        <f>ROUND(I167*H167,2)</f>
        <v>0</v>
      </c>
      <c r="K167" s="221" t="s">
        <v>19</v>
      </c>
      <c r="L167" s="226"/>
      <c r="M167" s="227" t="s">
        <v>19</v>
      </c>
      <c r="N167" s="228" t="s">
        <v>46</v>
      </c>
      <c r="O167" s="82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AR167" s="217" t="s">
        <v>134</v>
      </c>
      <c r="AT167" s="217" t="s">
        <v>131</v>
      </c>
      <c r="AU167" s="217" t="s">
        <v>83</v>
      </c>
      <c r="AY167" s="16" t="s">
        <v>119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6" t="s">
        <v>81</v>
      </c>
      <c r="BK167" s="218">
        <f>ROUND(I167*H167,2)</f>
        <v>0</v>
      </c>
      <c r="BL167" s="16" t="s">
        <v>129</v>
      </c>
      <c r="BM167" s="217" t="s">
        <v>403</v>
      </c>
    </row>
    <row r="168" s="1" customFormat="1" ht="24" customHeight="1">
      <c r="B168" s="37"/>
      <c r="C168" s="219" t="s">
        <v>404</v>
      </c>
      <c r="D168" s="219" t="s">
        <v>131</v>
      </c>
      <c r="E168" s="220" t="s">
        <v>405</v>
      </c>
      <c r="F168" s="221" t="s">
        <v>406</v>
      </c>
      <c r="G168" s="222" t="s">
        <v>207</v>
      </c>
      <c r="H168" s="223">
        <v>70</v>
      </c>
      <c r="I168" s="224"/>
      <c r="J168" s="225">
        <f>ROUND(I168*H168,2)</f>
        <v>0</v>
      </c>
      <c r="K168" s="221" t="s">
        <v>19</v>
      </c>
      <c r="L168" s="226"/>
      <c r="M168" s="227" t="s">
        <v>19</v>
      </c>
      <c r="N168" s="228" t="s">
        <v>46</v>
      </c>
      <c r="O168" s="82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AR168" s="217" t="s">
        <v>134</v>
      </c>
      <c r="AT168" s="217" t="s">
        <v>131</v>
      </c>
      <c r="AU168" s="217" t="s">
        <v>83</v>
      </c>
      <c r="AY168" s="16" t="s">
        <v>119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6" t="s">
        <v>81</v>
      </c>
      <c r="BK168" s="218">
        <f>ROUND(I168*H168,2)</f>
        <v>0</v>
      </c>
      <c r="BL168" s="16" t="s">
        <v>129</v>
      </c>
      <c r="BM168" s="217" t="s">
        <v>407</v>
      </c>
    </row>
    <row r="169" s="1" customFormat="1" ht="16.5" customHeight="1">
      <c r="B169" s="37"/>
      <c r="C169" s="219" t="s">
        <v>408</v>
      </c>
      <c r="D169" s="219" t="s">
        <v>131</v>
      </c>
      <c r="E169" s="220" t="s">
        <v>409</v>
      </c>
      <c r="F169" s="221" t="s">
        <v>410</v>
      </c>
      <c r="G169" s="222" t="s">
        <v>207</v>
      </c>
      <c r="H169" s="223">
        <v>600</v>
      </c>
      <c r="I169" s="224"/>
      <c r="J169" s="225">
        <f>ROUND(I169*H169,2)</f>
        <v>0</v>
      </c>
      <c r="K169" s="221" t="s">
        <v>19</v>
      </c>
      <c r="L169" s="226"/>
      <c r="M169" s="227" t="s">
        <v>19</v>
      </c>
      <c r="N169" s="228" t="s">
        <v>46</v>
      </c>
      <c r="O169" s="82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AR169" s="217" t="s">
        <v>134</v>
      </c>
      <c r="AT169" s="217" t="s">
        <v>131</v>
      </c>
      <c r="AU169" s="217" t="s">
        <v>83</v>
      </c>
      <c r="AY169" s="16" t="s">
        <v>119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6" t="s">
        <v>81</v>
      </c>
      <c r="BK169" s="218">
        <f>ROUND(I169*H169,2)</f>
        <v>0</v>
      </c>
      <c r="BL169" s="16" t="s">
        <v>129</v>
      </c>
      <c r="BM169" s="217" t="s">
        <v>411</v>
      </c>
    </row>
    <row r="170" s="1" customFormat="1" ht="16.5" customHeight="1">
      <c r="B170" s="37"/>
      <c r="C170" s="219" t="s">
        <v>412</v>
      </c>
      <c r="D170" s="219" t="s">
        <v>131</v>
      </c>
      <c r="E170" s="220" t="s">
        <v>413</v>
      </c>
      <c r="F170" s="221" t="s">
        <v>414</v>
      </c>
      <c r="G170" s="222" t="s">
        <v>207</v>
      </c>
      <c r="H170" s="223">
        <v>600</v>
      </c>
      <c r="I170" s="224"/>
      <c r="J170" s="225">
        <f>ROUND(I170*H170,2)</f>
        <v>0</v>
      </c>
      <c r="K170" s="221" t="s">
        <v>19</v>
      </c>
      <c r="L170" s="226"/>
      <c r="M170" s="227" t="s">
        <v>19</v>
      </c>
      <c r="N170" s="228" t="s">
        <v>46</v>
      </c>
      <c r="O170" s="82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AR170" s="217" t="s">
        <v>134</v>
      </c>
      <c r="AT170" s="217" t="s">
        <v>131</v>
      </c>
      <c r="AU170" s="217" t="s">
        <v>83</v>
      </c>
      <c r="AY170" s="16" t="s">
        <v>119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6" t="s">
        <v>81</v>
      </c>
      <c r="BK170" s="218">
        <f>ROUND(I170*H170,2)</f>
        <v>0</v>
      </c>
      <c r="BL170" s="16" t="s">
        <v>129</v>
      </c>
      <c r="BM170" s="217" t="s">
        <v>415</v>
      </c>
    </row>
    <row r="171" s="1" customFormat="1" ht="16.5" customHeight="1">
      <c r="B171" s="37"/>
      <c r="C171" s="219" t="s">
        <v>416</v>
      </c>
      <c r="D171" s="219" t="s">
        <v>131</v>
      </c>
      <c r="E171" s="220" t="s">
        <v>417</v>
      </c>
      <c r="F171" s="221" t="s">
        <v>418</v>
      </c>
      <c r="G171" s="222" t="s">
        <v>207</v>
      </c>
      <c r="H171" s="223">
        <v>600</v>
      </c>
      <c r="I171" s="224"/>
      <c r="J171" s="225">
        <f>ROUND(I171*H171,2)</f>
        <v>0</v>
      </c>
      <c r="K171" s="221" t="s">
        <v>19</v>
      </c>
      <c r="L171" s="226"/>
      <c r="M171" s="227" t="s">
        <v>19</v>
      </c>
      <c r="N171" s="228" t="s">
        <v>46</v>
      </c>
      <c r="O171" s="82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AR171" s="217" t="s">
        <v>134</v>
      </c>
      <c r="AT171" s="217" t="s">
        <v>131</v>
      </c>
      <c r="AU171" s="217" t="s">
        <v>83</v>
      </c>
      <c r="AY171" s="16" t="s">
        <v>119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6" t="s">
        <v>81</v>
      </c>
      <c r="BK171" s="218">
        <f>ROUND(I171*H171,2)</f>
        <v>0</v>
      </c>
      <c r="BL171" s="16" t="s">
        <v>129</v>
      </c>
      <c r="BM171" s="217" t="s">
        <v>419</v>
      </c>
    </row>
    <row r="172" s="1" customFormat="1" ht="16.5" customHeight="1">
      <c r="B172" s="37"/>
      <c r="C172" s="219" t="s">
        <v>420</v>
      </c>
      <c r="D172" s="219" t="s">
        <v>131</v>
      </c>
      <c r="E172" s="220" t="s">
        <v>421</v>
      </c>
      <c r="F172" s="221" t="s">
        <v>422</v>
      </c>
      <c r="G172" s="222" t="s">
        <v>207</v>
      </c>
      <c r="H172" s="223">
        <v>300</v>
      </c>
      <c r="I172" s="224"/>
      <c r="J172" s="225">
        <f>ROUND(I172*H172,2)</f>
        <v>0</v>
      </c>
      <c r="K172" s="221" t="s">
        <v>19</v>
      </c>
      <c r="L172" s="226"/>
      <c r="M172" s="227" t="s">
        <v>19</v>
      </c>
      <c r="N172" s="228" t="s">
        <v>46</v>
      </c>
      <c r="O172" s="82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AR172" s="217" t="s">
        <v>134</v>
      </c>
      <c r="AT172" s="217" t="s">
        <v>131</v>
      </c>
      <c r="AU172" s="217" t="s">
        <v>83</v>
      </c>
      <c r="AY172" s="16" t="s">
        <v>119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6" t="s">
        <v>81</v>
      </c>
      <c r="BK172" s="218">
        <f>ROUND(I172*H172,2)</f>
        <v>0</v>
      </c>
      <c r="BL172" s="16" t="s">
        <v>129</v>
      </c>
      <c r="BM172" s="217" t="s">
        <v>423</v>
      </c>
    </row>
    <row r="173" s="1" customFormat="1" ht="24" customHeight="1">
      <c r="B173" s="37"/>
      <c r="C173" s="219" t="s">
        <v>424</v>
      </c>
      <c r="D173" s="219" t="s">
        <v>131</v>
      </c>
      <c r="E173" s="220" t="s">
        <v>425</v>
      </c>
      <c r="F173" s="221" t="s">
        <v>426</v>
      </c>
      <c r="G173" s="222" t="s">
        <v>207</v>
      </c>
      <c r="H173" s="223">
        <v>120</v>
      </c>
      <c r="I173" s="224"/>
      <c r="J173" s="225">
        <f>ROUND(I173*H173,2)</f>
        <v>0</v>
      </c>
      <c r="K173" s="221" t="s">
        <v>19</v>
      </c>
      <c r="L173" s="226"/>
      <c r="M173" s="227" t="s">
        <v>19</v>
      </c>
      <c r="N173" s="228" t="s">
        <v>46</v>
      </c>
      <c r="O173" s="82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AR173" s="217" t="s">
        <v>134</v>
      </c>
      <c r="AT173" s="217" t="s">
        <v>131</v>
      </c>
      <c r="AU173" s="217" t="s">
        <v>83</v>
      </c>
      <c r="AY173" s="16" t="s">
        <v>119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6" t="s">
        <v>81</v>
      </c>
      <c r="BK173" s="218">
        <f>ROUND(I173*H173,2)</f>
        <v>0</v>
      </c>
      <c r="BL173" s="16" t="s">
        <v>129</v>
      </c>
      <c r="BM173" s="217" t="s">
        <v>427</v>
      </c>
    </row>
    <row r="174" s="1" customFormat="1" ht="16.5" customHeight="1">
      <c r="B174" s="37"/>
      <c r="C174" s="219" t="s">
        <v>428</v>
      </c>
      <c r="D174" s="219" t="s">
        <v>131</v>
      </c>
      <c r="E174" s="220" t="s">
        <v>429</v>
      </c>
      <c r="F174" s="221" t="s">
        <v>430</v>
      </c>
      <c r="G174" s="222" t="s">
        <v>207</v>
      </c>
      <c r="H174" s="223">
        <v>120</v>
      </c>
      <c r="I174" s="224"/>
      <c r="J174" s="225">
        <f>ROUND(I174*H174,2)</f>
        <v>0</v>
      </c>
      <c r="K174" s="221" t="s">
        <v>19</v>
      </c>
      <c r="L174" s="226"/>
      <c r="M174" s="227" t="s">
        <v>19</v>
      </c>
      <c r="N174" s="228" t="s">
        <v>46</v>
      </c>
      <c r="O174" s="82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AR174" s="217" t="s">
        <v>134</v>
      </c>
      <c r="AT174" s="217" t="s">
        <v>131</v>
      </c>
      <c r="AU174" s="217" t="s">
        <v>83</v>
      </c>
      <c r="AY174" s="16" t="s">
        <v>119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6" t="s">
        <v>81</v>
      </c>
      <c r="BK174" s="218">
        <f>ROUND(I174*H174,2)</f>
        <v>0</v>
      </c>
      <c r="BL174" s="16" t="s">
        <v>129</v>
      </c>
      <c r="BM174" s="217" t="s">
        <v>431</v>
      </c>
    </row>
    <row r="175" s="1" customFormat="1" ht="24" customHeight="1">
      <c r="B175" s="37"/>
      <c r="C175" s="219" t="s">
        <v>432</v>
      </c>
      <c r="D175" s="219" t="s">
        <v>131</v>
      </c>
      <c r="E175" s="220" t="s">
        <v>433</v>
      </c>
      <c r="F175" s="221" t="s">
        <v>434</v>
      </c>
      <c r="G175" s="222" t="s">
        <v>207</v>
      </c>
      <c r="H175" s="223">
        <v>120</v>
      </c>
      <c r="I175" s="224"/>
      <c r="J175" s="225">
        <f>ROUND(I175*H175,2)</f>
        <v>0</v>
      </c>
      <c r="K175" s="221" t="s">
        <v>19</v>
      </c>
      <c r="L175" s="226"/>
      <c r="M175" s="227" t="s">
        <v>19</v>
      </c>
      <c r="N175" s="228" t="s">
        <v>46</v>
      </c>
      <c r="O175" s="82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AR175" s="217" t="s">
        <v>134</v>
      </c>
      <c r="AT175" s="217" t="s">
        <v>131</v>
      </c>
      <c r="AU175" s="217" t="s">
        <v>83</v>
      </c>
      <c r="AY175" s="16" t="s">
        <v>119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6" t="s">
        <v>81</v>
      </c>
      <c r="BK175" s="218">
        <f>ROUND(I175*H175,2)</f>
        <v>0</v>
      </c>
      <c r="BL175" s="16" t="s">
        <v>129</v>
      </c>
      <c r="BM175" s="217" t="s">
        <v>435</v>
      </c>
    </row>
    <row r="176" s="1" customFormat="1" ht="16.5" customHeight="1">
      <c r="B176" s="37"/>
      <c r="C176" s="219" t="s">
        <v>436</v>
      </c>
      <c r="D176" s="219" t="s">
        <v>131</v>
      </c>
      <c r="E176" s="220" t="s">
        <v>437</v>
      </c>
      <c r="F176" s="221" t="s">
        <v>438</v>
      </c>
      <c r="G176" s="222" t="s">
        <v>207</v>
      </c>
      <c r="H176" s="223">
        <v>120</v>
      </c>
      <c r="I176" s="224"/>
      <c r="J176" s="225">
        <f>ROUND(I176*H176,2)</f>
        <v>0</v>
      </c>
      <c r="K176" s="221" t="s">
        <v>19</v>
      </c>
      <c r="L176" s="226"/>
      <c r="M176" s="227" t="s">
        <v>19</v>
      </c>
      <c r="N176" s="228" t="s">
        <v>46</v>
      </c>
      <c r="O176" s="82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AR176" s="217" t="s">
        <v>134</v>
      </c>
      <c r="AT176" s="217" t="s">
        <v>131</v>
      </c>
      <c r="AU176" s="217" t="s">
        <v>83</v>
      </c>
      <c r="AY176" s="16" t="s">
        <v>119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6" t="s">
        <v>81</v>
      </c>
      <c r="BK176" s="218">
        <f>ROUND(I176*H176,2)</f>
        <v>0</v>
      </c>
      <c r="BL176" s="16" t="s">
        <v>129</v>
      </c>
      <c r="BM176" s="217" t="s">
        <v>439</v>
      </c>
    </row>
    <row r="177" s="1" customFormat="1" ht="24" customHeight="1">
      <c r="B177" s="37"/>
      <c r="C177" s="219" t="s">
        <v>440</v>
      </c>
      <c r="D177" s="219" t="s">
        <v>131</v>
      </c>
      <c r="E177" s="220" t="s">
        <v>441</v>
      </c>
      <c r="F177" s="221" t="s">
        <v>442</v>
      </c>
      <c r="G177" s="222" t="s">
        <v>207</v>
      </c>
      <c r="H177" s="223">
        <v>270</v>
      </c>
      <c r="I177" s="224"/>
      <c r="J177" s="225">
        <f>ROUND(I177*H177,2)</f>
        <v>0</v>
      </c>
      <c r="K177" s="221" t="s">
        <v>19</v>
      </c>
      <c r="L177" s="226"/>
      <c r="M177" s="227" t="s">
        <v>19</v>
      </c>
      <c r="N177" s="228" t="s">
        <v>46</v>
      </c>
      <c r="O177" s="82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AR177" s="217" t="s">
        <v>134</v>
      </c>
      <c r="AT177" s="217" t="s">
        <v>131</v>
      </c>
      <c r="AU177" s="217" t="s">
        <v>83</v>
      </c>
      <c r="AY177" s="16" t="s">
        <v>119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6" t="s">
        <v>81</v>
      </c>
      <c r="BK177" s="218">
        <f>ROUND(I177*H177,2)</f>
        <v>0</v>
      </c>
      <c r="BL177" s="16" t="s">
        <v>129</v>
      </c>
      <c r="BM177" s="217" t="s">
        <v>443</v>
      </c>
    </row>
    <row r="178" s="1" customFormat="1" ht="24" customHeight="1">
      <c r="B178" s="37"/>
      <c r="C178" s="206" t="s">
        <v>444</v>
      </c>
      <c r="D178" s="206" t="s">
        <v>124</v>
      </c>
      <c r="E178" s="207" t="s">
        <v>445</v>
      </c>
      <c r="F178" s="208" t="s">
        <v>446</v>
      </c>
      <c r="G178" s="209" t="s">
        <v>146</v>
      </c>
      <c r="H178" s="210">
        <v>305</v>
      </c>
      <c r="I178" s="211"/>
      <c r="J178" s="212">
        <f>ROUND(I178*H178,2)</f>
        <v>0</v>
      </c>
      <c r="K178" s="208" t="s">
        <v>128</v>
      </c>
      <c r="L178" s="42"/>
      <c r="M178" s="213" t="s">
        <v>19</v>
      </c>
      <c r="N178" s="214" t="s">
        <v>46</v>
      </c>
      <c r="O178" s="82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AR178" s="217" t="s">
        <v>129</v>
      </c>
      <c r="AT178" s="217" t="s">
        <v>124</v>
      </c>
      <c r="AU178" s="217" t="s">
        <v>83</v>
      </c>
      <c r="AY178" s="16" t="s">
        <v>119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6" t="s">
        <v>81</v>
      </c>
      <c r="BK178" s="218">
        <f>ROUND(I178*H178,2)</f>
        <v>0</v>
      </c>
      <c r="BL178" s="16" t="s">
        <v>129</v>
      </c>
      <c r="BM178" s="217" t="s">
        <v>447</v>
      </c>
    </row>
    <row r="179" s="1" customFormat="1" ht="16.5" customHeight="1">
      <c r="B179" s="37"/>
      <c r="C179" s="219" t="s">
        <v>448</v>
      </c>
      <c r="D179" s="219" t="s">
        <v>131</v>
      </c>
      <c r="E179" s="220" t="s">
        <v>449</v>
      </c>
      <c r="F179" s="221" t="s">
        <v>450</v>
      </c>
      <c r="G179" s="222" t="s">
        <v>146</v>
      </c>
      <c r="H179" s="223">
        <v>305</v>
      </c>
      <c r="I179" s="224"/>
      <c r="J179" s="225">
        <f>ROUND(I179*H179,2)</f>
        <v>0</v>
      </c>
      <c r="K179" s="221" t="s">
        <v>19</v>
      </c>
      <c r="L179" s="226"/>
      <c r="M179" s="227" t="s">
        <v>19</v>
      </c>
      <c r="N179" s="228" t="s">
        <v>46</v>
      </c>
      <c r="O179" s="82"/>
      <c r="P179" s="215">
        <f>O179*H179</f>
        <v>0</v>
      </c>
      <c r="Q179" s="215">
        <v>0.040000000000000001</v>
      </c>
      <c r="R179" s="215">
        <f>Q179*H179</f>
        <v>12.200000000000001</v>
      </c>
      <c r="S179" s="215">
        <v>0</v>
      </c>
      <c r="T179" s="216">
        <f>S179*H179</f>
        <v>0</v>
      </c>
      <c r="AR179" s="217" t="s">
        <v>134</v>
      </c>
      <c r="AT179" s="217" t="s">
        <v>131</v>
      </c>
      <c r="AU179" s="217" t="s">
        <v>83</v>
      </c>
      <c r="AY179" s="16" t="s">
        <v>119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6" t="s">
        <v>81</v>
      </c>
      <c r="BK179" s="218">
        <f>ROUND(I179*H179,2)</f>
        <v>0</v>
      </c>
      <c r="BL179" s="16" t="s">
        <v>129</v>
      </c>
      <c r="BM179" s="217" t="s">
        <v>451</v>
      </c>
    </row>
    <row r="180" s="1" customFormat="1" ht="16.5" customHeight="1">
      <c r="B180" s="37"/>
      <c r="C180" s="219" t="s">
        <v>452</v>
      </c>
      <c r="D180" s="219" t="s">
        <v>131</v>
      </c>
      <c r="E180" s="220" t="s">
        <v>453</v>
      </c>
      <c r="F180" s="221" t="s">
        <v>454</v>
      </c>
      <c r="G180" s="222" t="s">
        <v>207</v>
      </c>
      <c r="H180" s="223">
        <v>50</v>
      </c>
      <c r="I180" s="224"/>
      <c r="J180" s="225">
        <f>ROUND(I180*H180,2)</f>
        <v>0</v>
      </c>
      <c r="K180" s="221" t="s">
        <v>19</v>
      </c>
      <c r="L180" s="226"/>
      <c r="M180" s="227" t="s">
        <v>19</v>
      </c>
      <c r="N180" s="228" t="s">
        <v>46</v>
      </c>
      <c r="O180" s="82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AR180" s="217" t="s">
        <v>134</v>
      </c>
      <c r="AT180" s="217" t="s">
        <v>131</v>
      </c>
      <c r="AU180" s="217" t="s">
        <v>83</v>
      </c>
      <c r="AY180" s="16" t="s">
        <v>119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6" t="s">
        <v>81</v>
      </c>
      <c r="BK180" s="218">
        <f>ROUND(I180*H180,2)</f>
        <v>0</v>
      </c>
      <c r="BL180" s="16" t="s">
        <v>129</v>
      </c>
      <c r="BM180" s="217" t="s">
        <v>455</v>
      </c>
    </row>
    <row r="181" s="1" customFormat="1" ht="16.5" customHeight="1">
      <c r="B181" s="37"/>
      <c r="C181" s="206" t="s">
        <v>456</v>
      </c>
      <c r="D181" s="206" t="s">
        <v>124</v>
      </c>
      <c r="E181" s="207" t="s">
        <v>457</v>
      </c>
      <c r="F181" s="208" t="s">
        <v>458</v>
      </c>
      <c r="G181" s="209" t="s">
        <v>127</v>
      </c>
      <c r="H181" s="210">
        <v>1</v>
      </c>
      <c r="I181" s="211"/>
      <c r="J181" s="212">
        <f>ROUND(I181*H181,2)</f>
        <v>0</v>
      </c>
      <c r="K181" s="208" t="s">
        <v>19</v>
      </c>
      <c r="L181" s="42"/>
      <c r="M181" s="213" t="s">
        <v>19</v>
      </c>
      <c r="N181" s="214" t="s">
        <v>46</v>
      </c>
      <c r="O181" s="82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AR181" s="217" t="s">
        <v>129</v>
      </c>
      <c r="AT181" s="217" t="s">
        <v>124</v>
      </c>
      <c r="AU181" s="217" t="s">
        <v>83</v>
      </c>
      <c r="AY181" s="16" t="s">
        <v>119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6" t="s">
        <v>81</v>
      </c>
      <c r="BK181" s="218">
        <f>ROUND(I181*H181,2)</f>
        <v>0</v>
      </c>
      <c r="BL181" s="16" t="s">
        <v>129</v>
      </c>
      <c r="BM181" s="217" t="s">
        <v>459</v>
      </c>
    </row>
    <row r="182" s="1" customFormat="1" ht="16.5" customHeight="1">
      <c r="B182" s="37"/>
      <c r="C182" s="219" t="s">
        <v>460</v>
      </c>
      <c r="D182" s="219" t="s">
        <v>131</v>
      </c>
      <c r="E182" s="220" t="s">
        <v>461</v>
      </c>
      <c r="F182" s="221" t="s">
        <v>462</v>
      </c>
      <c r="G182" s="222" t="s">
        <v>212</v>
      </c>
      <c r="H182" s="223">
        <v>1</v>
      </c>
      <c r="I182" s="224"/>
      <c r="J182" s="225">
        <f>ROUND(I182*H182,2)</f>
        <v>0</v>
      </c>
      <c r="K182" s="221" t="s">
        <v>19</v>
      </c>
      <c r="L182" s="226"/>
      <c r="M182" s="227" t="s">
        <v>19</v>
      </c>
      <c r="N182" s="228" t="s">
        <v>46</v>
      </c>
      <c r="O182" s="82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AR182" s="217" t="s">
        <v>134</v>
      </c>
      <c r="AT182" s="217" t="s">
        <v>131</v>
      </c>
      <c r="AU182" s="217" t="s">
        <v>83</v>
      </c>
      <c r="AY182" s="16" t="s">
        <v>119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6" t="s">
        <v>81</v>
      </c>
      <c r="BK182" s="218">
        <f>ROUND(I182*H182,2)</f>
        <v>0</v>
      </c>
      <c r="BL182" s="16" t="s">
        <v>129</v>
      </c>
      <c r="BM182" s="217" t="s">
        <v>463</v>
      </c>
    </row>
    <row r="183" s="1" customFormat="1" ht="24" customHeight="1">
      <c r="B183" s="37"/>
      <c r="C183" s="206" t="s">
        <v>464</v>
      </c>
      <c r="D183" s="206" t="s">
        <v>124</v>
      </c>
      <c r="E183" s="207" t="s">
        <v>465</v>
      </c>
      <c r="F183" s="208" t="s">
        <v>466</v>
      </c>
      <c r="G183" s="209" t="s">
        <v>127</v>
      </c>
      <c r="H183" s="210">
        <v>2</v>
      </c>
      <c r="I183" s="211"/>
      <c r="J183" s="212">
        <f>ROUND(I183*H183,2)</f>
        <v>0</v>
      </c>
      <c r="K183" s="208" t="s">
        <v>128</v>
      </c>
      <c r="L183" s="42"/>
      <c r="M183" s="213" t="s">
        <v>19</v>
      </c>
      <c r="N183" s="214" t="s">
        <v>46</v>
      </c>
      <c r="O183" s="82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AR183" s="217" t="s">
        <v>129</v>
      </c>
      <c r="AT183" s="217" t="s">
        <v>124</v>
      </c>
      <c r="AU183" s="217" t="s">
        <v>83</v>
      </c>
      <c r="AY183" s="16" t="s">
        <v>119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6" t="s">
        <v>81</v>
      </c>
      <c r="BK183" s="218">
        <f>ROUND(I183*H183,2)</f>
        <v>0</v>
      </c>
      <c r="BL183" s="16" t="s">
        <v>129</v>
      </c>
      <c r="BM183" s="217" t="s">
        <v>467</v>
      </c>
    </row>
    <row r="184" s="1" customFormat="1" ht="16.5" customHeight="1">
      <c r="B184" s="37"/>
      <c r="C184" s="219" t="s">
        <v>468</v>
      </c>
      <c r="D184" s="219" t="s">
        <v>131</v>
      </c>
      <c r="E184" s="220" t="s">
        <v>469</v>
      </c>
      <c r="F184" s="221" t="s">
        <v>470</v>
      </c>
      <c r="G184" s="222" t="s">
        <v>207</v>
      </c>
      <c r="H184" s="223">
        <v>2</v>
      </c>
      <c r="I184" s="224"/>
      <c r="J184" s="225">
        <f>ROUND(I184*H184,2)</f>
        <v>0</v>
      </c>
      <c r="K184" s="221" t="s">
        <v>19</v>
      </c>
      <c r="L184" s="226"/>
      <c r="M184" s="227" t="s">
        <v>19</v>
      </c>
      <c r="N184" s="228" t="s">
        <v>46</v>
      </c>
      <c r="O184" s="82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AR184" s="217" t="s">
        <v>134</v>
      </c>
      <c r="AT184" s="217" t="s">
        <v>131</v>
      </c>
      <c r="AU184" s="217" t="s">
        <v>83</v>
      </c>
      <c r="AY184" s="16" t="s">
        <v>119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6" t="s">
        <v>81</v>
      </c>
      <c r="BK184" s="218">
        <f>ROUND(I184*H184,2)</f>
        <v>0</v>
      </c>
      <c r="BL184" s="16" t="s">
        <v>129</v>
      </c>
      <c r="BM184" s="217" t="s">
        <v>471</v>
      </c>
    </row>
    <row r="185" s="1" customFormat="1" ht="16.5" customHeight="1">
      <c r="B185" s="37"/>
      <c r="C185" s="206" t="s">
        <v>472</v>
      </c>
      <c r="D185" s="206" t="s">
        <v>124</v>
      </c>
      <c r="E185" s="207" t="s">
        <v>473</v>
      </c>
      <c r="F185" s="208" t="s">
        <v>474</v>
      </c>
      <c r="G185" s="209" t="s">
        <v>207</v>
      </c>
      <c r="H185" s="210">
        <v>1</v>
      </c>
      <c r="I185" s="211"/>
      <c r="J185" s="212">
        <f>ROUND(I185*H185,2)</f>
        <v>0</v>
      </c>
      <c r="K185" s="208" t="s">
        <v>19</v>
      </c>
      <c r="L185" s="42"/>
      <c r="M185" s="213" t="s">
        <v>19</v>
      </c>
      <c r="N185" s="214" t="s">
        <v>46</v>
      </c>
      <c r="O185" s="82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AR185" s="217" t="s">
        <v>129</v>
      </c>
      <c r="AT185" s="217" t="s">
        <v>124</v>
      </c>
      <c r="AU185" s="217" t="s">
        <v>83</v>
      </c>
      <c r="AY185" s="16" t="s">
        <v>119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6" t="s">
        <v>81</v>
      </c>
      <c r="BK185" s="218">
        <f>ROUND(I185*H185,2)</f>
        <v>0</v>
      </c>
      <c r="BL185" s="16" t="s">
        <v>129</v>
      </c>
      <c r="BM185" s="217" t="s">
        <v>475</v>
      </c>
    </row>
    <row r="186" s="1" customFormat="1" ht="16.5" customHeight="1">
      <c r="B186" s="37"/>
      <c r="C186" s="206" t="s">
        <v>476</v>
      </c>
      <c r="D186" s="206" t="s">
        <v>124</v>
      </c>
      <c r="E186" s="207" t="s">
        <v>477</v>
      </c>
      <c r="F186" s="208" t="s">
        <v>478</v>
      </c>
      <c r="G186" s="209" t="s">
        <v>207</v>
      </c>
      <c r="H186" s="210">
        <v>1</v>
      </c>
      <c r="I186" s="211"/>
      <c r="J186" s="212">
        <f>ROUND(I186*H186,2)</f>
        <v>0</v>
      </c>
      <c r="K186" s="208" t="s">
        <v>19</v>
      </c>
      <c r="L186" s="42"/>
      <c r="M186" s="213" t="s">
        <v>19</v>
      </c>
      <c r="N186" s="214" t="s">
        <v>46</v>
      </c>
      <c r="O186" s="82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AR186" s="217" t="s">
        <v>129</v>
      </c>
      <c r="AT186" s="217" t="s">
        <v>124</v>
      </c>
      <c r="AU186" s="217" t="s">
        <v>83</v>
      </c>
      <c r="AY186" s="16" t="s">
        <v>119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6" t="s">
        <v>81</v>
      </c>
      <c r="BK186" s="218">
        <f>ROUND(I186*H186,2)</f>
        <v>0</v>
      </c>
      <c r="BL186" s="16" t="s">
        <v>129</v>
      </c>
      <c r="BM186" s="217" t="s">
        <v>479</v>
      </c>
    </row>
    <row r="187" s="11" customFormat="1" ht="25.92" customHeight="1">
      <c r="B187" s="190"/>
      <c r="C187" s="191"/>
      <c r="D187" s="192" t="s">
        <v>74</v>
      </c>
      <c r="E187" s="193" t="s">
        <v>131</v>
      </c>
      <c r="F187" s="193" t="s">
        <v>480</v>
      </c>
      <c r="G187" s="191"/>
      <c r="H187" s="191"/>
      <c r="I187" s="194"/>
      <c r="J187" s="195">
        <f>BK187</f>
        <v>0</v>
      </c>
      <c r="K187" s="191"/>
      <c r="L187" s="196"/>
      <c r="M187" s="197"/>
      <c r="N187" s="198"/>
      <c r="O187" s="198"/>
      <c r="P187" s="199">
        <f>P188+P191+P194</f>
        <v>0</v>
      </c>
      <c r="Q187" s="198"/>
      <c r="R187" s="199">
        <f>R188+R191+R194</f>
        <v>0.0076999999999999994</v>
      </c>
      <c r="S187" s="198"/>
      <c r="T187" s="200">
        <f>T188+T191+T194</f>
        <v>0</v>
      </c>
      <c r="AR187" s="201" t="s">
        <v>136</v>
      </c>
      <c r="AT187" s="202" t="s">
        <v>74</v>
      </c>
      <c r="AU187" s="202" t="s">
        <v>75</v>
      </c>
      <c r="AY187" s="201" t="s">
        <v>119</v>
      </c>
      <c r="BK187" s="203">
        <f>BK188+BK191+BK194</f>
        <v>0</v>
      </c>
    </row>
    <row r="188" s="11" customFormat="1" ht="22.8" customHeight="1">
      <c r="B188" s="190"/>
      <c r="C188" s="191"/>
      <c r="D188" s="192" t="s">
        <v>74</v>
      </c>
      <c r="E188" s="204" t="s">
        <v>481</v>
      </c>
      <c r="F188" s="204" t="s">
        <v>482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SUM(P189:P190)</f>
        <v>0</v>
      </c>
      <c r="Q188" s="198"/>
      <c r="R188" s="199">
        <f>SUM(R189:R190)</f>
        <v>0</v>
      </c>
      <c r="S188" s="198"/>
      <c r="T188" s="200">
        <f>SUM(T189:T190)</f>
        <v>0</v>
      </c>
      <c r="AR188" s="201" t="s">
        <v>136</v>
      </c>
      <c r="AT188" s="202" t="s">
        <v>74</v>
      </c>
      <c r="AU188" s="202" t="s">
        <v>81</v>
      </c>
      <c r="AY188" s="201" t="s">
        <v>119</v>
      </c>
      <c r="BK188" s="203">
        <f>SUM(BK189:BK190)</f>
        <v>0</v>
      </c>
    </row>
    <row r="189" s="1" customFormat="1" ht="48" customHeight="1">
      <c r="B189" s="37"/>
      <c r="C189" s="206" t="s">
        <v>483</v>
      </c>
      <c r="D189" s="206" t="s">
        <v>124</v>
      </c>
      <c r="E189" s="207" t="s">
        <v>484</v>
      </c>
      <c r="F189" s="208" t="s">
        <v>485</v>
      </c>
      <c r="G189" s="209" t="s">
        <v>146</v>
      </c>
      <c r="H189" s="210">
        <v>135</v>
      </c>
      <c r="I189" s="211"/>
      <c r="J189" s="212">
        <f>ROUND(I189*H189,2)</f>
        <v>0</v>
      </c>
      <c r="K189" s="208" t="s">
        <v>128</v>
      </c>
      <c r="L189" s="42"/>
      <c r="M189" s="213" t="s">
        <v>19</v>
      </c>
      <c r="N189" s="214" t="s">
        <v>46</v>
      </c>
      <c r="O189" s="82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AR189" s="217" t="s">
        <v>388</v>
      </c>
      <c r="AT189" s="217" t="s">
        <v>124</v>
      </c>
      <c r="AU189" s="217" t="s">
        <v>83</v>
      </c>
      <c r="AY189" s="16" t="s">
        <v>119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6" t="s">
        <v>81</v>
      </c>
      <c r="BK189" s="218">
        <f>ROUND(I189*H189,2)</f>
        <v>0</v>
      </c>
      <c r="BL189" s="16" t="s">
        <v>388</v>
      </c>
      <c r="BM189" s="217" t="s">
        <v>486</v>
      </c>
    </row>
    <row r="190" s="1" customFormat="1" ht="16.5" customHeight="1">
      <c r="B190" s="37"/>
      <c r="C190" s="219" t="s">
        <v>487</v>
      </c>
      <c r="D190" s="219" t="s">
        <v>131</v>
      </c>
      <c r="E190" s="220" t="s">
        <v>488</v>
      </c>
      <c r="F190" s="221" t="s">
        <v>489</v>
      </c>
      <c r="G190" s="222" t="s">
        <v>146</v>
      </c>
      <c r="H190" s="223">
        <v>135</v>
      </c>
      <c r="I190" s="224"/>
      <c r="J190" s="225">
        <f>ROUND(I190*H190,2)</f>
        <v>0</v>
      </c>
      <c r="K190" s="221" t="s">
        <v>19</v>
      </c>
      <c r="L190" s="226"/>
      <c r="M190" s="227" t="s">
        <v>19</v>
      </c>
      <c r="N190" s="228" t="s">
        <v>46</v>
      </c>
      <c r="O190" s="82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AR190" s="217" t="s">
        <v>490</v>
      </c>
      <c r="AT190" s="217" t="s">
        <v>131</v>
      </c>
      <c r="AU190" s="217" t="s">
        <v>83</v>
      </c>
      <c r="AY190" s="16" t="s">
        <v>119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6" t="s">
        <v>81</v>
      </c>
      <c r="BK190" s="218">
        <f>ROUND(I190*H190,2)</f>
        <v>0</v>
      </c>
      <c r="BL190" s="16" t="s">
        <v>388</v>
      </c>
      <c r="BM190" s="217" t="s">
        <v>491</v>
      </c>
    </row>
    <row r="191" s="11" customFormat="1" ht="22.8" customHeight="1">
      <c r="B191" s="190"/>
      <c r="C191" s="191"/>
      <c r="D191" s="192" t="s">
        <v>74</v>
      </c>
      <c r="E191" s="204" t="s">
        <v>492</v>
      </c>
      <c r="F191" s="204" t="s">
        <v>493</v>
      </c>
      <c r="G191" s="191"/>
      <c r="H191" s="191"/>
      <c r="I191" s="194"/>
      <c r="J191" s="205">
        <f>BK191</f>
        <v>0</v>
      </c>
      <c r="K191" s="191"/>
      <c r="L191" s="196"/>
      <c r="M191" s="197"/>
      <c r="N191" s="198"/>
      <c r="O191" s="198"/>
      <c r="P191" s="199">
        <f>SUM(P192:P193)</f>
        <v>0</v>
      </c>
      <c r="Q191" s="198"/>
      <c r="R191" s="199">
        <f>SUM(R192:R193)</f>
        <v>0</v>
      </c>
      <c r="S191" s="198"/>
      <c r="T191" s="200">
        <f>SUM(T192:T193)</f>
        <v>0</v>
      </c>
      <c r="AR191" s="201" t="s">
        <v>136</v>
      </c>
      <c r="AT191" s="202" t="s">
        <v>74</v>
      </c>
      <c r="AU191" s="202" t="s">
        <v>81</v>
      </c>
      <c r="AY191" s="201" t="s">
        <v>119</v>
      </c>
      <c r="BK191" s="203">
        <f>SUM(BK192:BK193)</f>
        <v>0</v>
      </c>
    </row>
    <row r="192" s="1" customFormat="1" ht="16.5" customHeight="1">
      <c r="B192" s="37"/>
      <c r="C192" s="206" t="s">
        <v>494</v>
      </c>
      <c r="D192" s="206" t="s">
        <v>124</v>
      </c>
      <c r="E192" s="207" t="s">
        <v>495</v>
      </c>
      <c r="F192" s="208" t="s">
        <v>496</v>
      </c>
      <c r="G192" s="209" t="s">
        <v>127</v>
      </c>
      <c r="H192" s="210">
        <v>100</v>
      </c>
      <c r="I192" s="211"/>
      <c r="J192" s="212">
        <f>ROUND(I192*H192,2)</f>
        <v>0</v>
      </c>
      <c r="K192" s="208" t="s">
        <v>128</v>
      </c>
      <c r="L192" s="42"/>
      <c r="M192" s="213" t="s">
        <v>19</v>
      </c>
      <c r="N192" s="214" t="s">
        <v>46</v>
      </c>
      <c r="O192" s="82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AR192" s="217" t="s">
        <v>388</v>
      </c>
      <c r="AT192" s="217" t="s">
        <v>124</v>
      </c>
      <c r="AU192" s="217" t="s">
        <v>83</v>
      </c>
      <c r="AY192" s="16" t="s">
        <v>119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6" t="s">
        <v>81</v>
      </c>
      <c r="BK192" s="218">
        <f>ROUND(I192*H192,2)</f>
        <v>0</v>
      </c>
      <c r="BL192" s="16" t="s">
        <v>388</v>
      </c>
      <c r="BM192" s="217" t="s">
        <v>497</v>
      </c>
    </row>
    <row r="193" s="1" customFormat="1" ht="16.5" customHeight="1">
      <c r="B193" s="37"/>
      <c r="C193" s="219" t="s">
        <v>498</v>
      </c>
      <c r="D193" s="219" t="s">
        <v>131</v>
      </c>
      <c r="E193" s="220" t="s">
        <v>499</v>
      </c>
      <c r="F193" s="221" t="s">
        <v>500</v>
      </c>
      <c r="G193" s="222" t="s">
        <v>288</v>
      </c>
      <c r="H193" s="223">
        <v>100</v>
      </c>
      <c r="I193" s="224"/>
      <c r="J193" s="225">
        <f>ROUND(I193*H193,2)</f>
        <v>0</v>
      </c>
      <c r="K193" s="221" t="s">
        <v>19</v>
      </c>
      <c r="L193" s="226"/>
      <c r="M193" s="227" t="s">
        <v>19</v>
      </c>
      <c r="N193" s="228" t="s">
        <v>46</v>
      </c>
      <c r="O193" s="82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AR193" s="217" t="s">
        <v>134</v>
      </c>
      <c r="AT193" s="217" t="s">
        <v>131</v>
      </c>
      <c r="AU193" s="217" t="s">
        <v>83</v>
      </c>
      <c r="AY193" s="16" t="s">
        <v>119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6" t="s">
        <v>81</v>
      </c>
      <c r="BK193" s="218">
        <f>ROUND(I193*H193,2)</f>
        <v>0</v>
      </c>
      <c r="BL193" s="16" t="s">
        <v>129</v>
      </c>
      <c r="BM193" s="217" t="s">
        <v>501</v>
      </c>
    </row>
    <row r="194" s="11" customFormat="1" ht="22.8" customHeight="1">
      <c r="B194" s="190"/>
      <c r="C194" s="191"/>
      <c r="D194" s="192" t="s">
        <v>74</v>
      </c>
      <c r="E194" s="204" t="s">
        <v>502</v>
      </c>
      <c r="F194" s="204" t="s">
        <v>503</v>
      </c>
      <c r="G194" s="191"/>
      <c r="H194" s="191"/>
      <c r="I194" s="194"/>
      <c r="J194" s="205">
        <f>BK194</f>
        <v>0</v>
      </c>
      <c r="K194" s="191"/>
      <c r="L194" s="196"/>
      <c r="M194" s="197"/>
      <c r="N194" s="198"/>
      <c r="O194" s="198"/>
      <c r="P194" s="199">
        <f>SUM(P195:P197)</f>
        <v>0</v>
      </c>
      <c r="Q194" s="198"/>
      <c r="R194" s="199">
        <f>SUM(R195:R197)</f>
        <v>0.0076999999999999994</v>
      </c>
      <c r="S194" s="198"/>
      <c r="T194" s="200">
        <f>SUM(T195:T197)</f>
        <v>0</v>
      </c>
      <c r="AR194" s="201" t="s">
        <v>136</v>
      </c>
      <c r="AT194" s="202" t="s">
        <v>74</v>
      </c>
      <c r="AU194" s="202" t="s">
        <v>81</v>
      </c>
      <c r="AY194" s="201" t="s">
        <v>119</v>
      </c>
      <c r="BK194" s="203">
        <f>SUM(BK195:BK197)</f>
        <v>0</v>
      </c>
    </row>
    <row r="195" s="1" customFormat="1" ht="36" customHeight="1">
      <c r="B195" s="37"/>
      <c r="C195" s="206" t="s">
        <v>504</v>
      </c>
      <c r="D195" s="206" t="s">
        <v>124</v>
      </c>
      <c r="E195" s="207" t="s">
        <v>505</v>
      </c>
      <c r="F195" s="208" t="s">
        <v>506</v>
      </c>
      <c r="G195" s="209" t="s">
        <v>146</v>
      </c>
      <c r="H195" s="210">
        <v>10</v>
      </c>
      <c r="I195" s="211"/>
      <c r="J195" s="212">
        <f>ROUND(I195*H195,2)</f>
        <v>0</v>
      </c>
      <c r="K195" s="208" t="s">
        <v>128</v>
      </c>
      <c r="L195" s="42"/>
      <c r="M195" s="213" t="s">
        <v>19</v>
      </c>
      <c r="N195" s="214" t="s">
        <v>46</v>
      </c>
      <c r="O195" s="82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AR195" s="217" t="s">
        <v>388</v>
      </c>
      <c r="AT195" s="217" t="s">
        <v>124</v>
      </c>
      <c r="AU195" s="217" t="s">
        <v>83</v>
      </c>
      <c r="AY195" s="16" t="s">
        <v>119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6" t="s">
        <v>81</v>
      </c>
      <c r="BK195" s="218">
        <f>ROUND(I195*H195,2)</f>
        <v>0</v>
      </c>
      <c r="BL195" s="16" t="s">
        <v>388</v>
      </c>
      <c r="BM195" s="217" t="s">
        <v>507</v>
      </c>
    </row>
    <row r="196" s="1" customFormat="1" ht="24" customHeight="1">
      <c r="B196" s="37"/>
      <c r="C196" s="206" t="s">
        <v>508</v>
      </c>
      <c r="D196" s="206" t="s">
        <v>124</v>
      </c>
      <c r="E196" s="207" t="s">
        <v>509</v>
      </c>
      <c r="F196" s="208" t="s">
        <v>510</v>
      </c>
      <c r="G196" s="209" t="s">
        <v>146</v>
      </c>
      <c r="H196" s="210">
        <v>10</v>
      </c>
      <c r="I196" s="211"/>
      <c r="J196" s="212">
        <f>ROUND(I196*H196,2)</f>
        <v>0</v>
      </c>
      <c r="K196" s="208" t="s">
        <v>128</v>
      </c>
      <c r="L196" s="42"/>
      <c r="M196" s="213" t="s">
        <v>19</v>
      </c>
      <c r="N196" s="214" t="s">
        <v>46</v>
      </c>
      <c r="O196" s="82"/>
      <c r="P196" s="215">
        <f>O196*H196</f>
        <v>0</v>
      </c>
      <c r="Q196" s="215">
        <v>0.00076999999999999996</v>
      </c>
      <c r="R196" s="215">
        <f>Q196*H196</f>
        <v>0.0076999999999999994</v>
      </c>
      <c r="S196" s="215">
        <v>0</v>
      </c>
      <c r="T196" s="216">
        <f>S196*H196</f>
        <v>0</v>
      </c>
      <c r="AR196" s="217" t="s">
        <v>388</v>
      </c>
      <c r="AT196" s="217" t="s">
        <v>124</v>
      </c>
      <c r="AU196" s="217" t="s">
        <v>83</v>
      </c>
      <c r="AY196" s="16" t="s">
        <v>119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6" t="s">
        <v>81</v>
      </c>
      <c r="BK196" s="218">
        <f>ROUND(I196*H196,2)</f>
        <v>0</v>
      </c>
      <c r="BL196" s="16" t="s">
        <v>388</v>
      </c>
      <c r="BM196" s="217" t="s">
        <v>511</v>
      </c>
    </row>
    <row r="197" s="1" customFormat="1" ht="24" customHeight="1">
      <c r="B197" s="37"/>
      <c r="C197" s="206" t="s">
        <v>512</v>
      </c>
      <c r="D197" s="206" t="s">
        <v>124</v>
      </c>
      <c r="E197" s="207" t="s">
        <v>513</v>
      </c>
      <c r="F197" s="208" t="s">
        <v>514</v>
      </c>
      <c r="G197" s="209" t="s">
        <v>127</v>
      </c>
      <c r="H197" s="210">
        <v>10</v>
      </c>
      <c r="I197" s="211"/>
      <c r="J197" s="212">
        <f>ROUND(I197*H197,2)</f>
        <v>0</v>
      </c>
      <c r="K197" s="208" t="s">
        <v>128</v>
      </c>
      <c r="L197" s="42"/>
      <c r="M197" s="213" t="s">
        <v>19</v>
      </c>
      <c r="N197" s="214" t="s">
        <v>46</v>
      </c>
      <c r="O197" s="82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AR197" s="217" t="s">
        <v>75</v>
      </c>
      <c r="AT197" s="217" t="s">
        <v>124</v>
      </c>
      <c r="AU197" s="217" t="s">
        <v>83</v>
      </c>
      <c r="AY197" s="16" t="s">
        <v>119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6" t="s">
        <v>81</v>
      </c>
      <c r="BK197" s="218">
        <f>ROUND(I197*H197,2)</f>
        <v>0</v>
      </c>
      <c r="BL197" s="16" t="s">
        <v>143</v>
      </c>
      <c r="BM197" s="217" t="s">
        <v>515</v>
      </c>
    </row>
    <row r="198" s="11" customFormat="1" ht="25.92" customHeight="1">
      <c r="B198" s="190"/>
      <c r="C198" s="191"/>
      <c r="D198" s="192" t="s">
        <v>74</v>
      </c>
      <c r="E198" s="193" t="s">
        <v>516</v>
      </c>
      <c r="F198" s="193" t="s">
        <v>517</v>
      </c>
      <c r="G198" s="191"/>
      <c r="H198" s="191"/>
      <c r="I198" s="194"/>
      <c r="J198" s="195">
        <f>BK198</f>
        <v>0</v>
      </c>
      <c r="K198" s="191"/>
      <c r="L198" s="196"/>
      <c r="M198" s="197"/>
      <c r="N198" s="198"/>
      <c r="O198" s="198"/>
      <c r="P198" s="199">
        <f>P199+P202+P204+P206</f>
        <v>0</v>
      </c>
      <c r="Q198" s="198"/>
      <c r="R198" s="199">
        <f>R199+R202+R204+R206</f>
        <v>0</v>
      </c>
      <c r="S198" s="198"/>
      <c r="T198" s="200">
        <f>T199+T202+T204+T206</f>
        <v>0</v>
      </c>
      <c r="AR198" s="201" t="s">
        <v>143</v>
      </c>
      <c r="AT198" s="202" t="s">
        <v>74</v>
      </c>
      <c r="AU198" s="202" t="s">
        <v>75</v>
      </c>
      <c r="AY198" s="201" t="s">
        <v>119</v>
      </c>
      <c r="BK198" s="203">
        <f>BK199+BK202+BK204+BK206</f>
        <v>0</v>
      </c>
    </row>
    <row r="199" s="11" customFormat="1" ht="22.8" customHeight="1">
      <c r="B199" s="190"/>
      <c r="C199" s="191"/>
      <c r="D199" s="192" t="s">
        <v>74</v>
      </c>
      <c r="E199" s="204" t="s">
        <v>518</v>
      </c>
      <c r="F199" s="204" t="s">
        <v>519</v>
      </c>
      <c r="G199" s="191"/>
      <c r="H199" s="191"/>
      <c r="I199" s="194"/>
      <c r="J199" s="205">
        <f>BK199</f>
        <v>0</v>
      </c>
      <c r="K199" s="191"/>
      <c r="L199" s="196"/>
      <c r="M199" s="197"/>
      <c r="N199" s="198"/>
      <c r="O199" s="198"/>
      <c r="P199" s="199">
        <f>SUM(P200:P201)</f>
        <v>0</v>
      </c>
      <c r="Q199" s="198"/>
      <c r="R199" s="199">
        <f>SUM(R200:R201)</f>
        <v>0</v>
      </c>
      <c r="S199" s="198"/>
      <c r="T199" s="200">
        <f>SUM(T200:T201)</f>
        <v>0</v>
      </c>
      <c r="AR199" s="201" t="s">
        <v>143</v>
      </c>
      <c r="AT199" s="202" t="s">
        <v>74</v>
      </c>
      <c r="AU199" s="202" t="s">
        <v>81</v>
      </c>
      <c r="AY199" s="201" t="s">
        <v>119</v>
      </c>
      <c r="BK199" s="203">
        <f>SUM(BK200:BK201)</f>
        <v>0</v>
      </c>
    </row>
    <row r="200" s="1" customFormat="1" ht="24" customHeight="1">
      <c r="B200" s="37"/>
      <c r="C200" s="206" t="s">
        <v>520</v>
      </c>
      <c r="D200" s="206" t="s">
        <v>124</v>
      </c>
      <c r="E200" s="207" t="s">
        <v>521</v>
      </c>
      <c r="F200" s="208" t="s">
        <v>522</v>
      </c>
      <c r="G200" s="209" t="s">
        <v>212</v>
      </c>
      <c r="H200" s="210">
        <v>1</v>
      </c>
      <c r="I200" s="211"/>
      <c r="J200" s="212">
        <f>ROUND(I200*H200,2)</f>
        <v>0</v>
      </c>
      <c r="K200" s="208" t="s">
        <v>128</v>
      </c>
      <c r="L200" s="42"/>
      <c r="M200" s="213" t="s">
        <v>19</v>
      </c>
      <c r="N200" s="214" t="s">
        <v>46</v>
      </c>
      <c r="O200" s="82"/>
      <c r="P200" s="215">
        <f>O200*H200</f>
        <v>0</v>
      </c>
      <c r="Q200" s="215">
        <v>0</v>
      </c>
      <c r="R200" s="215">
        <f>Q200*H200</f>
        <v>0</v>
      </c>
      <c r="S200" s="215">
        <v>0</v>
      </c>
      <c r="T200" s="216">
        <f>S200*H200</f>
        <v>0</v>
      </c>
      <c r="AR200" s="217" t="s">
        <v>523</v>
      </c>
      <c r="AT200" s="217" t="s">
        <v>124</v>
      </c>
      <c r="AU200" s="217" t="s">
        <v>83</v>
      </c>
      <c r="AY200" s="16" t="s">
        <v>119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6" t="s">
        <v>81</v>
      </c>
      <c r="BK200" s="218">
        <f>ROUND(I200*H200,2)</f>
        <v>0</v>
      </c>
      <c r="BL200" s="16" t="s">
        <v>523</v>
      </c>
      <c r="BM200" s="217" t="s">
        <v>524</v>
      </c>
    </row>
    <row r="201" s="1" customFormat="1" ht="16.5" customHeight="1">
      <c r="B201" s="37"/>
      <c r="C201" s="206" t="s">
        <v>525</v>
      </c>
      <c r="D201" s="206" t="s">
        <v>124</v>
      </c>
      <c r="E201" s="207" t="s">
        <v>526</v>
      </c>
      <c r="F201" s="208" t="s">
        <v>527</v>
      </c>
      <c r="G201" s="209" t="s">
        <v>212</v>
      </c>
      <c r="H201" s="210">
        <v>1</v>
      </c>
      <c r="I201" s="211"/>
      <c r="J201" s="212">
        <f>ROUND(I201*H201,2)</f>
        <v>0</v>
      </c>
      <c r="K201" s="208" t="s">
        <v>128</v>
      </c>
      <c r="L201" s="42"/>
      <c r="M201" s="213" t="s">
        <v>19</v>
      </c>
      <c r="N201" s="214" t="s">
        <v>46</v>
      </c>
      <c r="O201" s="82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AR201" s="217" t="s">
        <v>523</v>
      </c>
      <c r="AT201" s="217" t="s">
        <v>124</v>
      </c>
      <c r="AU201" s="217" t="s">
        <v>83</v>
      </c>
      <c r="AY201" s="16" t="s">
        <v>119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6" t="s">
        <v>81</v>
      </c>
      <c r="BK201" s="218">
        <f>ROUND(I201*H201,2)</f>
        <v>0</v>
      </c>
      <c r="BL201" s="16" t="s">
        <v>523</v>
      </c>
      <c r="BM201" s="217" t="s">
        <v>528</v>
      </c>
    </row>
    <row r="202" s="11" customFormat="1" ht="22.8" customHeight="1">
      <c r="B202" s="190"/>
      <c r="C202" s="191"/>
      <c r="D202" s="192" t="s">
        <v>74</v>
      </c>
      <c r="E202" s="204" t="s">
        <v>529</v>
      </c>
      <c r="F202" s="204" t="s">
        <v>530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P203</f>
        <v>0</v>
      </c>
      <c r="Q202" s="198"/>
      <c r="R202" s="199">
        <f>R203</f>
        <v>0</v>
      </c>
      <c r="S202" s="198"/>
      <c r="T202" s="200">
        <f>T203</f>
        <v>0</v>
      </c>
      <c r="AR202" s="201" t="s">
        <v>143</v>
      </c>
      <c r="AT202" s="202" t="s">
        <v>74</v>
      </c>
      <c r="AU202" s="202" t="s">
        <v>81</v>
      </c>
      <c r="AY202" s="201" t="s">
        <v>119</v>
      </c>
      <c r="BK202" s="203">
        <f>BK203</f>
        <v>0</v>
      </c>
    </row>
    <row r="203" s="1" customFormat="1" ht="16.5" customHeight="1">
      <c r="B203" s="37"/>
      <c r="C203" s="206" t="s">
        <v>531</v>
      </c>
      <c r="D203" s="206" t="s">
        <v>124</v>
      </c>
      <c r="E203" s="207" t="s">
        <v>532</v>
      </c>
      <c r="F203" s="208" t="s">
        <v>533</v>
      </c>
      <c r="G203" s="209" t="s">
        <v>534</v>
      </c>
      <c r="H203" s="210">
        <v>1</v>
      </c>
      <c r="I203" s="211"/>
      <c r="J203" s="212">
        <f>ROUND(I203*H203,2)</f>
        <v>0</v>
      </c>
      <c r="K203" s="208" t="s">
        <v>19</v>
      </c>
      <c r="L203" s="42"/>
      <c r="M203" s="213" t="s">
        <v>19</v>
      </c>
      <c r="N203" s="214" t="s">
        <v>46</v>
      </c>
      <c r="O203" s="82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AR203" s="217" t="s">
        <v>129</v>
      </c>
      <c r="AT203" s="217" t="s">
        <v>124</v>
      </c>
      <c r="AU203" s="217" t="s">
        <v>83</v>
      </c>
      <c r="AY203" s="16" t="s">
        <v>119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6" t="s">
        <v>81</v>
      </c>
      <c r="BK203" s="218">
        <f>ROUND(I203*H203,2)</f>
        <v>0</v>
      </c>
      <c r="BL203" s="16" t="s">
        <v>129</v>
      </c>
      <c r="BM203" s="217" t="s">
        <v>535</v>
      </c>
    </row>
    <row r="204" s="11" customFormat="1" ht="22.8" customHeight="1">
      <c r="B204" s="190"/>
      <c r="C204" s="191"/>
      <c r="D204" s="192" t="s">
        <v>74</v>
      </c>
      <c r="E204" s="204" t="s">
        <v>536</v>
      </c>
      <c r="F204" s="204" t="s">
        <v>537</v>
      </c>
      <c r="G204" s="191"/>
      <c r="H204" s="191"/>
      <c r="I204" s="194"/>
      <c r="J204" s="205">
        <f>BK204</f>
        <v>0</v>
      </c>
      <c r="K204" s="191"/>
      <c r="L204" s="196"/>
      <c r="M204" s="197"/>
      <c r="N204" s="198"/>
      <c r="O204" s="198"/>
      <c r="P204" s="199">
        <f>P205</f>
        <v>0</v>
      </c>
      <c r="Q204" s="198"/>
      <c r="R204" s="199">
        <f>R205</f>
        <v>0</v>
      </c>
      <c r="S204" s="198"/>
      <c r="T204" s="200">
        <f>T205</f>
        <v>0</v>
      </c>
      <c r="AR204" s="201" t="s">
        <v>143</v>
      </c>
      <c r="AT204" s="202" t="s">
        <v>74</v>
      </c>
      <c r="AU204" s="202" t="s">
        <v>81</v>
      </c>
      <c r="AY204" s="201" t="s">
        <v>119</v>
      </c>
      <c r="BK204" s="203">
        <f>BK205</f>
        <v>0</v>
      </c>
    </row>
    <row r="205" s="1" customFormat="1" ht="16.5" customHeight="1">
      <c r="B205" s="37"/>
      <c r="C205" s="206" t="s">
        <v>538</v>
      </c>
      <c r="D205" s="206" t="s">
        <v>124</v>
      </c>
      <c r="E205" s="207" t="s">
        <v>539</v>
      </c>
      <c r="F205" s="208" t="s">
        <v>540</v>
      </c>
      <c r="G205" s="209" t="s">
        <v>207</v>
      </c>
      <c r="H205" s="210">
        <v>1</v>
      </c>
      <c r="I205" s="211"/>
      <c r="J205" s="212">
        <f>ROUND(I205*H205,2)</f>
        <v>0</v>
      </c>
      <c r="K205" s="208" t="s">
        <v>19</v>
      </c>
      <c r="L205" s="42"/>
      <c r="M205" s="213" t="s">
        <v>19</v>
      </c>
      <c r="N205" s="214" t="s">
        <v>46</v>
      </c>
      <c r="O205" s="82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AR205" s="217" t="s">
        <v>129</v>
      </c>
      <c r="AT205" s="217" t="s">
        <v>124</v>
      </c>
      <c r="AU205" s="217" t="s">
        <v>83</v>
      </c>
      <c r="AY205" s="16" t="s">
        <v>119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6" t="s">
        <v>81</v>
      </c>
      <c r="BK205" s="218">
        <f>ROUND(I205*H205,2)</f>
        <v>0</v>
      </c>
      <c r="BL205" s="16" t="s">
        <v>129</v>
      </c>
      <c r="BM205" s="217" t="s">
        <v>541</v>
      </c>
    </row>
    <row r="206" s="11" customFormat="1" ht="22.8" customHeight="1">
      <c r="B206" s="190"/>
      <c r="C206" s="191"/>
      <c r="D206" s="192" t="s">
        <v>74</v>
      </c>
      <c r="E206" s="204" t="s">
        <v>542</v>
      </c>
      <c r="F206" s="204" t="s">
        <v>543</v>
      </c>
      <c r="G206" s="191"/>
      <c r="H206" s="191"/>
      <c r="I206" s="194"/>
      <c r="J206" s="205">
        <f>BK206</f>
        <v>0</v>
      </c>
      <c r="K206" s="191"/>
      <c r="L206" s="196"/>
      <c r="M206" s="197"/>
      <c r="N206" s="198"/>
      <c r="O206" s="198"/>
      <c r="P206" s="199">
        <f>SUM(P207:P208)</f>
        <v>0</v>
      </c>
      <c r="Q206" s="198"/>
      <c r="R206" s="199">
        <f>SUM(R207:R208)</f>
        <v>0</v>
      </c>
      <c r="S206" s="198"/>
      <c r="T206" s="200">
        <f>SUM(T207:T208)</f>
        <v>0</v>
      </c>
      <c r="AR206" s="201" t="s">
        <v>143</v>
      </c>
      <c r="AT206" s="202" t="s">
        <v>74</v>
      </c>
      <c r="AU206" s="202" t="s">
        <v>81</v>
      </c>
      <c r="AY206" s="201" t="s">
        <v>119</v>
      </c>
      <c r="BK206" s="203">
        <f>SUM(BK207:BK208)</f>
        <v>0</v>
      </c>
    </row>
    <row r="207" s="1" customFormat="1" ht="16.5" customHeight="1">
      <c r="B207" s="37"/>
      <c r="C207" s="206" t="s">
        <v>544</v>
      </c>
      <c r="D207" s="206" t="s">
        <v>124</v>
      </c>
      <c r="E207" s="207" t="s">
        <v>545</v>
      </c>
      <c r="F207" s="208" t="s">
        <v>546</v>
      </c>
      <c r="G207" s="209" t="s">
        <v>547</v>
      </c>
      <c r="H207" s="210">
        <v>1</v>
      </c>
      <c r="I207" s="211"/>
      <c r="J207" s="212">
        <f>ROUND(I207*H207,2)</f>
        <v>0</v>
      </c>
      <c r="K207" s="208" t="s">
        <v>128</v>
      </c>
      <c r="L207" s="42"/>
      <c r="M207" s="213" t="s">
        <v>19</v>
      </c>
      <c r="N207" s="214" t="s">
        <v>46</v>
      </c>
      <c r="O207" s="82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AR207" s="217" t="s">
        <v>523</v>
      </c>
      <c r="AT207" s="217" t="s">
        <v>124</v>
      </c>
      <c r="AU207" s="217" t="s">
        <v>83</v>
      </c>
      <c r="AY207" s="16" t="s">
        <v>119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6" t="s">
        <v>81</v>
      </c>
      <c r="BK207" s="218">
        <f>ROUND(I207*H207,2)</f>
        <v>0</v>
      </c>
      <c r="BL207" s="16" t="s">
        <v>523</v>
      </c>
      <c r="BM207" s="217" t="s">
        <v>548</v>
      </c>
    </row>
    <row r="208" s="1" customFormat="1" ht="16.5" customHeight="1">
      <c r="B208" s="37"/>
      <c r="C208" s="206" t="s">
        <v>549</v>
      </c>
      <c r="D208" s="206" t="s">
        <v>124</v>
      </c>
      <c r="E208" s="207" t="s">
        <v>550</v>
      </c>
      <c r="F208" s="208" t="s">
        <v>551</v>
      </c>
      <c r="G208" s="209" t="s">
        <v>547</v>
      </c>
      <c r="H208" s="210">
        <v>1</v>
      </c>
      <c r="I208" s="211"/>
      <c r="J208" s="212">
        <f>ROUND(I208*H208,2)</f>
        <v>0</v>
      </c>
      <c r="K208" s="208" t="s">
        <v>128</v>
      </c>
      <c r="L208" s="42"/>
      <c r="M208" s="252" t="s">
        <v>19</v>
      </c>
      <c r="N208" s="253" t="s">
        <v>46</v>
      </c>
      <c r="O208" s="254"/>
      <c r="P208" s="255">
        <f>O208*H208</f>
        <v>0</v>
      </c>
      <c r="Q208" s="255">
        <v>0</v>
      </c>
      <c r="R208" s="255">
        <f>Q208*H208</f>
        <v>0</v>
      </c>
      <c r="S208" s="255">
        <v>0</v>
      </c>
      <c r="T208" s="256">
        <f>S208*H208</f>
        <v>0</v>
      </c>
      <c r="AR208" s="217" t="s">
        <v>523</v>
      </c>
      <c r="AT208" s="217" t="s">
        <v>124</v>
      </c>
      <c r="AU208" s="217" t="s">
        <v>83</v>
      </c>
      <c r="AY208" s="16" t="s">
        <v>119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6" t="s">
        <v>81</v>
      </c>
      <c r="BK208" s="218">
        <f>ROUND(I208*H208,2)</f>
        <v>0</v>
      </c>
      <c r="BL208" s="16" t="s">
        <v>523</v>
      </c>
      <c r="BM208" s="217" t="s">
        <v>552</v>
      </c>
    </row>
    <row r="209" s="1" customFormat="1" ht="6.96" customHeight="1">
      <c r="B209" s="57"/>
      <c r="C209" s="58"/>
      <c r="D209" s="58"/>
      <c r="E209" s="58"/>
      <c r="F209" s="58"/>
      <c r="G209" s="58"/>
      <c r="H209" s="58"/>
      <c r="I209" s="156"/>
      <c r="J209" s="58"/>
      <c r="K209" s="58"/>
      <c r="L209" s="42"/>
    </row>
  </sheetData>
  <sheetProtection sheet="1" autoFilter="0" formatColumns="0" formatRows="0" objects="1" scenarios="1" spinCount="100000" saltValue="ZjW83NmF+OaISDIBc7Seo+r/6MVo6giOm+3309JWW3n2ve3wNcineudWlEIkHZHXBxmZwIdI5qycJMHimoUONw==" hashValue="lJPNJyGCurK+iAfdgp4m7NcLqs/mbcFjCPEEGi9SUP52Q+hc229gxp3Qid37k3j0MquqmBLIla4bJGmBEvBMAg==" algorithmName="SHA-512" password="CC35"/>
  <autoFilter ref="C91:K208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sheetFormatPr defaultRowHeight="13.5"/>
  <cols>
    <col min="1" max="1" width="8.33" style="257" customWidth="1"/>
    <col min="2" max="2" width="1.664063" style="257" customWidth="1"/>
    <col min="3" max="4" width="5" style="257" customWidth="1"/>
    <col min="5" max="5" width="11.67" style="257" customWidth="1"/>
    <col min="6" max="6" width="9.17" style="257" customWidth="1"/>
    <col min="7" max="7" width="5" style="257" customWidth="1"/>
    <col min="8" max="8" width="77.83" style="257" customWidth="1"/>
    <col min="9" max="10" width="20" style="257" customWidth="1"/>
    <col min="11" max="11" width="1.664063" style="257" customWidth="1"/>
  </cols>
  <sheetData>
    <row r="1" ht="37.5" customHeight="1"/>
    <row r="2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="14" customFormat="1" ht="45" customHeight="1">
      <c r="B3" s="261"/>
      <c r="C3" s="262" t="s">
        <v>553</v>
      </c>
      <c r="D3" s="262"/>
      <c r="E3" s="262"/>
      <c r="F3" s="262"/>
      <c r="G3" s="262"/>
      <c r="H3" s="262"/>
      <c r="I3" s="262"/>
      <c r="J3" s="262"/>
      <c r="K3" s="263"/>
    </row>
    <row r="4" ht="25.5" customHeight="1">
      <c r="B4" s="264"/>
      <c r="C4" s="265" t="s">
        <v>554</v>
      </c>
      <c r="D4" s="265"/>
      <c r="E4" s="265"/>
      <c r="F4" s="265"/>
      <c r="G4" s="265"/>
      <c r="H4" s="265"/>
      <c r="I4" s="265"/>
      <c r="J4" s="265"/>
      <c r="K4" s="266"/>
    </row>
    <row r="5" ht="5.25" customHeight="1">
      <c r="B5" s="264"/>
      <c r="C5" s="267"/>
      <c r="D5" s="267"/>
      <c r="E5" s="267"/>
      <c r="F5" s="267"/>
      <c r="G5" s="267"/>
      <c r="H5" s="267"/>
      <c r="I5" s="267"/>
      <c r="J5" s="267"/>
      <c r="K5" s="266"/>
    </row>
    <row r="6" ht="15" customHeight="1">
      <c r="B6" s="264"/>
      <c r="C6" s="268" t="s">
        <v>555</v>
      </c>
      <c r="D6" s="268"/>
      <c r="E6" s="268"/>
      <c r="F6" s="268"/>
      <c r="G6" s="268"/>
      <c r="H6" s="268"/>
      <c r="I6" s="268"/>
      <c r="J6" s="268"/>
      <c r="K6" s="266"/>
    </row>
    <row r="7" ht="15" customHeight="1">
      <c r="B7" s="269"/>
      <c r="C7" s="268" t="s">
        <v>556</v>
      </c>
      <c r="D7" s="268"/>
      <c r="E7" s="268"/>
      <c r="F7" s="268"/>
      <c r="G7" s="268"/>
      <c r="H7" s="268"/>
      <c r="I7" s="268"/>
      <c r="J7" s="268"/>
      <c r="K7" s="266"/>
    </row>
    <row r="8" ht="12.75" customHeight="1">
      <c r="B8" s="269"/>
      <c r="C8" s="268"/>
      <c r="D8" s="268"/>
      <c r="E8" s="268"/>
      <c r="F8" s="268"/>
      <c r="G8" s="268"/>
      <c r="H8" s="268"/>
      <c r="I8" s="268"/>
      <c r="J8" s="268"/>
      <c r="K8" s="266"/>
    </row>
    <row r="9" ht="15" customHeight="1">
      <c r="B9" s="269"/>
      <c r="C9" s="268" t="s">
        <v>557</v>
      </c>
      <c r="D9" s="268"/>
      <c r="E9" s="268"/>
      <c r="F9" s="268"/>
      <c r="G9" s="268"/>
      <c r="H9" s="268"/>
      <c r="I9" s="268"/>
      <c r="J9" s="268"/>
      <c r="K9" s="266"/>
    </row>
    <row r="10" ht="15" customHeight="1">
      <c r="B10" s="269"/>
      <c r="C10" s="268"/>
      <c r="D10" s="268" t="s">
        <v>558</v>
      </c>
      <c r="E10" s="268"/>
      <c r="F10" s="268"/>
      <c r="G10" s="268"/>
      <c r="H10" s="268"/>
      <c r="I10" s="268"/>
      <c r="J10" s="268"/>
      <c r="K10" s="266"/>
    </row>
    <row r="11" ht="15" customHeight="1">
      <c r="B11" s="269"/>
      <c r="C11" s="270"/>
      <c r="D11" s="268" t="s">
        <v>559</v>
      </c>
      <c r="E11" s="268"/>
      <c r="F11" s="268"/>
      <c r="G11" s="268"/>
      <c r="H11" s="268"/>
      <c r="I11" s="268"/>
      <c r="J11" s="268"/>
      <c r="K11" s="266"/>
    </row>
    <row r="12" ht="15" customHeight="1">
      <c r="B12" s="269"/>
      <c r="C12" s="270"/>
      <c r="D12" s="268"/>
      <c r="E12" s="268"/>
      <c r="F12" s="268"/>
      <c r="G12" s="268"/>
      <c r="H12" s="268"/>
      <c r="I12" s="268"/>
      <c r="J12" s="268"/>
      <c r="K12" s="266"/>
    </row>
    <row r="13" ht="15" customHeight="1">
      <c r="B13" s="269"/>
      <c r="C13" s="270"/>
      <c r="D13" s="271" t="s">
        <v>560</v>
      </c>
      <c r="E13" s="268"/>
      <c r="F13" s="268"/>
      <c r="G13" s="268"/>
      <c r="H13" s="268"/>
      <c r="I13" s="268"/>
      <c r="J13" s="268"/>
      <c r="K13" s="266"/>
    </row>
    <row r="14" ht="12.75" customHeight="1">
      <c r="B14" s="269"/>
      <c r="C14" s="270"/>
      <c r="D14" s="270"/>
      <c r="E14" s="270"/>
      <c r="F14" s="270"/>
      <c r="G14" s="270"/>
      <c r="H14" s="270"/>
      <c r="I14" s="270"/>
      <c r="J14" s="270"/>
      <c r="K14" s="266"/>
    </row>
    <row r="15" ht="15" customHeight="1">
      <c r="B15" s="269"/>
      <c r="C15" s="270"/>
      <c r="D15" s="268" t="s">
        <v>561</v>
      </c>
      <c r="E15" s="268"/>
      <c r="F15" s="268"/>
      <c r="G15" s="268"/>
      <c r="H15" s="268"/>
      <c r="I15" s="268"/>
      <c r="J15" s="268"/>
      <c r="K15" s="266"/>
    </row>
    <row r="16" ht="15" customHeight="1">
      <c r="B16" s="269"/>
      <c r="C16" s="270"/>
      <c r="D16" s="268" t="s">
        <v>562</v>
      </c>
      <c r="E16" s="268"/>
      <c r="F16" s="268"/>
      <c r="G16" s="268"/>
      <c r="H16" s="268"/>
      <c r="I16" s="268"/>
      <c r="J16" s="268"/>
      <c r="K16" s="266"/>
    </row>
    <row r="17" ht="15" customHeight="1">
      <c r="B17" s="269"/>
      <c r="C17" s="270"/>
      <c r="D17" s="268" t="s">
        <v>563</v>
      </c>
      <c r="E17" s="268"/>
      <c r="F17" s="268"/>
      <c r="G17" s="268"/>
      <c r="H17" s="268"/>
      <c r="I17" s="268"/>
      <c r="J17" s="268"/>
      <c r="K17" s="266"/>
    </row>
    <row r="18" ht="15" customHeight="1">
      <c r="B18" s="269"/>
      <c r="C18" s="270"/>
      <c r="D18" s="270"/>
      <c r="E18" s="272" t="s">
        <v>80</v>
      </c>
      <c r="F18" s="268" t="s">
        <v>564</v>
      </c>
      <c r="G18" s="268"/>
      <c r="H18" s="268"/>
      <c r="I18" s="268"/>
      <c r="J18" s="268"/>
      <c r="K18" s="266"/>
    </row>
    <row r="19" ht="15" customHeight="1">
      <c r="B19" s="269"/>
      <c r="C19" s="270"/>
      <c r="D19" s="270"/>
      <c r="E19" s="272" t="s">
        <v>565</v>
      </c>
      <c r="F19" s="268" t="s">
        <v>566</v>
      </c>
      <c r="G19" s="268"/>
      <c r="H19" s="268"/>
      <c r="I19" s="268"/>
      <c r="J19" s="268"/>
      <c r="K19" s="266"/>
    </row>
    <row r="20" ht="15" customHeight="1">
      <c r="B20" s="269"/>
      <c r="C20" s="270"/>
      <c r="D20" s="270"/>
      <c r="E20" s="272" t="s">
        <v>567</v>
      </c>
      <c r="F20" s="268" t="s">
        <v>568</v>
      </c>
      <c r="G20" s="268"/>
      <c r="H20" s="268"/>
      <c r="I20" s="268"/>
      <c r="J20" s="268"/>
      <c r="K20" s="266"/>
    </row>
    <row r="21" ht="15" customHeight="1">
      <c r="B21" s="269"/>
      <c r="C21" s="270"/>
      <c r="D21" s="270"/>
      <c r="E21" s="272" t="s">
        <v>569</v>
      </c>
      <c r="F21" s="268" t="s">
        <v>570</v>
      </c>
      <c r="G21" s="268"/>
      <c r="H21" s="268"/>
      <c r="I21" s="268"/>
      <c r="J21" s="268"/>
      <c r="K21" s="266"/>
    </row>
    <row r="22" ht="15" customHeight="1">
      <c r="B22" s="269"/>
      <c r="C22" s="270"/>
      <c r="D22" s="270"/>
      <c r="E22" s="272" t="s">
        <v>571</v>
      </c>
      <c r="F22" s="268" t="s">
        <v>572</v>
      </c>
      <c r="G22" s="268"/>
      <c r="H22" s="268"/>
      <c r="I22" s="268"/>
      <c r="J22" s="268"/>
      <c r="K22" s="266"/>
    </row>
    <row r="23" ht="15" customHeight="1">
      <c r="B23" s="269"/>
      <c r="C23" s="270"/>
      <c r="D23" s="270"/>
      <c r="E23" s="272" t="s">
        <v>573</v>
      </c>
      <c r="F23" s="268" t="s">
        <v>574</v>
      </c>
      <c r="G23" s="268"/>
      <c r="H23" s="268"/>
      <c r="I23" s="268"/>
      <c r="J23" s="268"/>
      <c r="K23" s="266"/>
    </row>
    <row r="24" ht="12.75" customHeight="1">
      <c r="B24" s="269"/>
      <c r="C24" s="270"/>
      <c r="D24" s="270"/>
      <c r="E24" s="270"/>
      <c r="F24" s="270"/>
      <c r="G24" s="270"/>
      <c r="H24" s="270"/>
      <c r="I24" s="270"/>
      <c r="J24" s="270"/>
      <c r="K24" s="266"/>
    </row>
    <row r="25" ht="15" customHeight="1">
      <c r="B25" s="269"/>
      <c r="C25" s="268" t="s">
        <v>575</v>
      </c>
      <c r="D25" s="268"/>
      <c r="E25" s="268"/>
      <c r="F25" s="268"/>
      <c r="G25" s="268"/>
      <c r="H25" s="268"/>
      <c r="I25" s="268"/>
      <c r="J25" s="268"/>
      <c r="K25" s="266"/>
    </row>
    <row r="26" ht="15" customHeight="1">
      <c r="B26" s="269"/>
      <c r="C26" s="268" t="s">
        <v>576</v>
      </c>
      <c r="D26" s="268"/>
      <c r="E26" s="268"/>
      <c r="F26" s="268"/>
      <c r="G26" s="268"/>
      <c r="H26" s="268"/>
      <c r="I26" s="268"/>
      <c r="J26" s="268"/>
      <c r="K26" s="266"/>
    </row>
    <row r="27" ht="15" customHeight="1">
      <c r="B27" s="269"/>
      <c r="C27" s="268"/>
      <c r="D27" s="268" t="s">
        <v>577</v>
      </c>
      <c r="E27" s="268"/>
      <c r="F27" s="268"/>
      <c r="G27" s="268"/>
      <c r="H27" s="268"/>
      <c r="I27" s="268"/>
      <c r="J27" s="268"/>
      <c r="K27" s="266"/>
    </row>
    <row r="28" ht="15" customHeight="1">
      <c r="B28" s="269"/>
      <c r="C28" s="270"/>
      <c r="D28" s="268" t="s">
        <v>578</v>
      </c>
      <c r="E28" s="268"/>
      <c r="F28" s="268"/>
      <c r="G28" s="268"/>
      <c r="H28" s="268"/>
      <c r="I28" s="268"/>
      <c r="J28" s="268"/>
      <c r="K28" s="266"/>
    </row>
    <row r="29" ht="12.75" customHeight="1">
      <c r="B29" s="269"/>
      <c r="C29" s="270"/>
      <c r="D29" s="270"/>
      <c r="E29" s="270"/>
      <c r="F29" s="270"/>
      <c r="G29" s="270"/>
      <c r="H29" s="270"/>
      <c r="I29" s="270"/>
      <c r="J29" s="270"/>
      <c r="K29" s="266"/>
    </row>
    <row r="30" ht="15" customHeight="1">
      <c r="B30" s="269"/>
      <c r="C30" s="270"/>
      <c r="D30" s="268" t="s">
        <v>579</v>
      </c>
      <c r="E30" s="268"/>
      <c r="F30" s="268"/>
      <c r="G30" s="268"/>
      <c r="H30" s="268"/>
      <c r="I30" s="268"/>
      <c r="J30" s="268"/>
      <c r="K30" s="266"/>
    </row>
    <row r="31" ht="15" customHeight="1">
      <c r="B31" s="269"/>
      <c r="C31" s="270"/>
      <c r="D31" s="268" t="s">
        <v>580</v>
      </c>
      <c r="E31" s="268"/>
      <c r="F31" s="268"/>
      <c r="G31" s="268"/>
      <c r="H31" s="268"/>
      <c r="I31" s="268"/>
      <c r="J31" s="268"/>
      <c r="K31" s="266"/>
    </row>
    <row r="32" ht="12.75" customHeight="1">
      <c r="B32" s="269"/>
      <c r="C32" s="270"/>
      <c r="D32" s="270"/>
      <c r="E32" s="270"/>
      <c r="F32" s="270"/>
      <c r="G32" s="270"/>
      <c r="H32" s="270"/>
      <c r="I32" s="270"/>
      <c r="J32" s="270"/>
      <c r="K32" s="266"/>
    </row>
    <row r="33" ht="15" customHeight="1">
      <c r="B33" s="269"/>
      <c r="C33" s="270"/>
      <c r="D33" s="268" t="s">
        <v>581</v>
      </c>
      <c r="E33" s="268"/>
      <c r="F33" s="268"/>
      <c r="G33" s="268"/>
      <c r="H33" s="268"/>
      <c r="I33" s="268"/>
      <c r="J33" s="268"/>
      <c r="K33" s="266"/>
    </row>
    <row r="34" ht="15" customHeight="1">
      <c r="B34" s="269"/>
      <c r="C34" s="270"/>
      <c r="D34" s="268" t="s">
        <v>582</v>
      </c>
      <c r="E34" s="268"/>
      <c r="F34" s="268"/>
      <c r="G34" s="268"/>
      <c r="H34" s="268"/>
      <c r="I34" s="268"/>
      <c r="J34" s="268"/>
      <c r="K34" s="266"/>
    </row>
    <row r="35" ht="15" customHeight="1">
      <c r="B35" s="269"/>
      <c r="C35" s="270"/>
      <c r="D35" s="268" t="s">
        <v>583</v>
      </c>
      <c r="E35" s="268"/>
      <c r="F35" s="268"/>
      <c r="G35" s="268"/>
      <c r="H35" s="268"/>
      <c r="I35" s="268"/>
      <c r="J35" s="268"/>
      <c r="K35" s="266"/>
    </row>
    <row r="36" ht="15" customHeight="1">
      <c r="B36" s="269"/>
      <c r="C36" s="270"/>
      <c r="D36" s="268"/>
      <c r="E36" s="271" t="s">
        <v>105</v>
      </c>
      <c r="F36" s="268"/>
      <c r="G36" s="268" t="s">
        <v>584</v>
      </c>
      <c r="H36" s="268"/>
      <c r="I36" s="268"/>
      <c r="J36" s="268"/>
      <c r="K36" s="266"/>
    </row>
    <row r="37" ht="30.75" customHeight="1">
      <c r="B37" s="269"/>
      <c r="C37" s="270"/>
      <c r="D37" s="268"/>
      <c r="E37" s="271" t="s">
        <v>585</v>
      </c>
      <c r="F37" s="268"/>
      <c r="G37" s="268" t="s">
        <v>586</v>
      </c>
      <c r="H37" s="268"/>
      <c r="I37" s="268"/>
      <c r="J37" s="268"/>
      <c r="K37" s="266"/>
    </row>
    <row r="38" ht="15" customHeight="1">
      <c r="B38" s="269"/>
      <c r="C38" s="270"/>
      <c r="D38" s="268"/>
      <c r="E38" s="271" t="s">
        <v>56</v>
      </c>
      <c r="F38" s="268"/>
      <c r="G38" s="268" t="s">
        <v>587</v>
      </c>
      <c r="H38" s="268"/>
      <c r="I38" s="268"/>
      <c r="J38" s="268"/>
      <c r="K38" s="266"/>
    </row>
    <row r="39" ht="15" customHeight="1">
      <c r="B39" s="269"/>
      <c r="C39" s="270"/>
      <c r="D39" s="268"/>
      <c r="E39" s="271" t="s">
        <v>57</v>
      </c>
      <c r="F39" s="268"/>
      <c r="G39" s="268" t="s">
        <v>588</v>
      </c>
      <c r="H39" s="268"/>
      <c r="I39" s="268"/>
      <c r="J39" s="268"/>
      <c r="K39" s="266"/>
    </row>
    <row r="40" ht="15" customHeight="1">
      <c r="B40" s="269"/>
      <c r="C40" s="270"/>
      <c r="D40" s="268"/>
      <c r="E40" s="271" t="s">
        <v>106</v>
      </c>
      <c r="F40" s="268"/>
      <c r="G40" s="268" t="s">
        <v>589</v>
      </c>
      <c r="H40" s="268"/>
      <c r="I40" s="268"/>
      <c r="J40" s="268"/>
      <c r="K40" s="266"/>
    </row>
    <row r="41" ht="15" customHeight="1">
      <c r="B41" s="269"/>
      <c r="C41" s="270"/>
      <c r="D41" s="268"/>
      <c r="E41" s="271" t="s">
        <v>107</v>
      </c>
      <c r="F41" s="268"/>
      <c r="G41" s="268" t="s">
        <v>590</v>
      </c>
      <c r="H41" s="268"/>
      <c r="I41" s="268"/>
      <c r="J41" s="268"/>
      <c r="K41" s="266"/>
    </row>
    <row r="42" ht="15" customHeight="1">
      <c r="B42" s="269"/>
      <c r="C42" s="270"/>
      <c r="D42" s="268"/>
      <c r="E42" s="271" t="s">
        <v>591</v>
      </c>
      <c r="F42" s="268"/>
      <c r="G42" s="268" t="s">
        <v>592</v>
      </c>
      <c r="H42" s="268"/>
      <c r="I42" s="268"/>
      <c r="J42" s="268"/>
      <c r="K42" s="266"/>
    </row>
    <row r="43" ht="15" customHeight="1">
      <c r="B43" s="269"/>
      <c r="C43" s="270"/>
      <c r="D43" s="268"/>
      <c r="E43" s="271"/>
      <c r="F43" s="268"/>
      <c r="G43" s="268" t="s">
        <v>593</v>
      </c>
      <c r="H43" s="268"/>
      <c r="I43" s="268"/>
      <c r="J43" s="268"/>
      <c r="K43" s="266"/>
    </row>
    <row r="44" ht="15" customHeight="1">
      <c r="B44" s="269"/>
      <c r="C44" s="270"/>
      <c r="D44" s="268"/>
      <c r="E44" s="271" t="s">
        <v>594</v>
      </c>
      <c r="F44" s="268"/>
      <c r="G44" s="268" t="s">
        <v>595</v>
      </c>
      <c r="H44" s="268"/>
      <c r="I44" s="268"/>
      <c r="J44" s="268"/>
      <c r="K44" s="266"/>
    </row>
    <row r="45" ht="15" customHeight="1">
      <c r="B45" s="269"/>
      <c r="C45" s="270"/>
      <c r="D45" s="268"/>
      <c r="E45" s="271" t="s">
        <v>109</v>
      </c>
      <c r="F45" s="268"/>
      <c r="G45" s="268" t="s">
        <v>596</v>
      </c>
      <c r="H45" s="268"/>
      <c r="I45" s="268"/>
      <c r="J45" s="268"/>
      <c r="K45" s="266"/>
    </row>
    <row r="46" ht="12.75" customHeight="1">
      <c r="B46" s="269"/>
      <c r="C46" s="270"/>
      <c r="D46" s="268"/>
      <c r="E46" s="268"/>
      <c r="F46" s="268"/>
      <c r="G46" s="268"/>
      <c r="H46" s="268"/>
      <c r="I46" s="268"/>
      <c r="J46" s="268"/>
      <c r="K46" s="266"/>
    </row>
    <row r="47" ht="15" customHeight="1">
      <c r="B47" s="269"/>
      <c r="C47" s="270"/>
      <c r="D47" s="268" t="s">
        <v>597</v>
      </c>
      <c r="E47" s="268"/>
      <c r="F47" s="268"/>
      <c r="G47" s="268"/>
      <c r="H47" s="268"/>
      <c r="I47" s="268"/>
      <c r="J47" s="268"/>
      <c r="K47" s="266"/>
    </row>
    <row r="48" ht="15" customHeight="1">
      <c r="B48" s="269"/>
      <c r="C48" s="270"/>
      <c r="D48" s="270"/>
      <c r="E48" s="268" t="s">
        <v>598</v>
      </c>
      <c r="F48" s="268"/>
      <c r="G48" s="268"/>
      <c r="H48" s="268"/>
      <c r="I48" s="268"/>
      <c r="J48" s="268"/>
      <c r="K48" s="266"/>
    </row>
    <row r="49" ht="15" customHeight="1">
      <c r="B49" s="269"/>
      <c r="C49" s="270"/>
      <c r="D49" s="270"/>
      <c r="E49" s="268" t="s">
        <v>599</v>
      </c>
      <c r="F49" s="268"/>
      <c r="G49" s="268"/>
      <c r="H49" s="268"/>
      <c r="I49" s="268"/>
      <c r="J49" s="268"/>
      <c r="K49" s="266"/>
    </row>
    <row r="50" ht="15" customHeight="1">
      <c r="B50" s="269"/>
      <c r="C50" s="270"/>
      <c r="D50" s="270"/>
      <c r="E50" s="268" t="s">
        <v>600</v>
      </c>
      <c r="F50" s="268"/>
      <c r="G50" s="268"/>
      <c r="H50" s="268"/>
      <c r="I50" s="268"/>
      <c r="J50" s="268"/>
      <c r="K50" s="266"/>
    </row>
    <row r="51" ht="15" customHeight="1">
      <c r="B51" s="269"/>
      <c r="C51" s="270"/>
      <c r="D51" s="268" t="s">
        <v>601</v>
      </c>
      <c r="E51" s="268"/>
      <c r="F51" s="268"/>
      <c r="G51" s="268"/>
      <c r="H51" s="268"/>
      <c r="I51" s="268"/>
      <c r="J51" s="268"/>
      <c r="K51" s="266"/>
    </row>
    <row r="52" ht="25.5" customHeight="1">
      <c r="B52" s="264"/>
      <c r="C52" s="265" t="s">
        <v>602</v>
      </c>
      <c r="D52" s="265"/>
      <c r="E52" s="265"/>
      <c r="F52" s="265"/>
      <c r="G52" s="265"/>
      <c r="H52" s="265"/>
      <c r="I52" s="265"/>
      <c r="J52" s="265"/>
      <c r="K52" s="266"/>
    </row>
    <row r="53" ht="5.25" customHeight="1">
      <c r="B53" s="264"/>
      <c r="C53" s="267"/>
      <c r="D53" s="267"/>
      <c r="E53" s="267"/>
      <c r="F53" s="267"/>
      <c r="G53" s="267"/>
      <c r="H53" s="267"/>
      <c r="I53" s="267"/>
      <c r="J53" s="267"/>
      <c r="K53" s="266"/>
    </row>
    <row r="54" ht="15" customHeight="1">
      <c r="B54" s="264"/>
      <c r="C54" s="268" t="s">
        <v>603</v>
      </c>
      <c r="D54" s="268"/>
      <c r="E54" s="268"/>
      <c r="F54" s="268"/>
      <c r="G54" s="268"/>
      <c r="H54" s="268"/>
      <c r="I54" s="268"/>
      <c r="J54" s="268"/>
      <c r="K54" s="266"/>
    </row>
    <row r="55" ht="15" customHeight="1">
      <c r="B55" s="264"/>
      <c r="C55" s="268" t="s">
        <v>604</v>
      </c>
      <c r="D55" s="268"/>
      <c r="E55" s="268"/>
      <c r="F55" s="268"/>
      <c r="G55" s="268"/>
      <c r="H55" s="268"/>
      <c r="I55" s="268"/>
      <c r="J55" s="268"/>
      <c r="K55" s="266"/>
    </row>
    <row r="56" ht="12.75" customHeight="1">
      <c r="B56" s="264"/>
      <c r="C56" s="268"/>
      <c r="D56" s="268"/>
      <c r="E56" s="268"/>
      <c r="F56" s="268"/>
      <c r="G56" s="268"/>
      <c r="H56" s="268"/>
      <c r="I56" s="268"/>
      <c r="J56" s="268"/>
      <c r="K56" s="266"/>
    </row>
    <row r="57" ht="15" customHeight="1">
      <c r="B57" s="264"/>
      <c r="C57" s="268" t="s">
        <v>605</v>
      </c>
      <c r="D57" s="268"/>
      <c r="E57" s="268"/>
      <c r="F57" s="268"/>
      <c r="G57" s="268"/>
      <c r="H57" s="268"/>
      <c r="I57" s="268"/>
      <c r="J57" s="268"/>
      <c r="K57" s="266"/>
    </row>
    <row r="58" ht="15" customHeight="1">
      <c r="B58" s="264"/>
      <c r="C58" s="270"/>
      <c r="D58" s="268" t="s">
        <v>606</v>
      </c>
      <c r="E58" s="268"/>
      <c r="F58" s="268"/>
      <c r="G58" s="268"/>
      <c r="H58" s="268"/>
      <c r="I58" s="268"/>
      <c r="J58" s="268"/>
      <c r="K58" s="266"/>
    </row>
    <row r="59" ht="15" customHeight="1">
      <c r="B59" s="264"/>
      <c r="C59" s="270"/>
      <c r="D59" s="268" t="s">
        <v>607</v>
      </c>
      <c r="E59" s="268"/>
      <c r="F59" s="268"/>
      <c r="G59" s="268"/>
      <c r="H59" s="268"/>
      <c r="I59" s="268"/>
      <c r="J59" s="268"/>
      <c r="K59" s="266"/>
    </row>
    <row r="60" ht="15" customHeight="1">
      <c r="B60" s="264"/>
      <c r="C60" s="270"/>
      <c r="D60" s="268" t="s">
        <v>608</v>
      </c>
      <c r="E60" s="268"/>
      <c r="F60" s="268"/>
      <c r="G60" s="268"/>
      <c r="H60" s="268"/>
      <c r="I60" s="268"/>
      <c r="J60" s="268"/>
      <c r="K60" s="266"/>
    </row>
    <row r="61" ht="15" customHeight="1">
      <c r="B61" s="264"/>
      <c r="C61" s="270"/>
      <c r="D61" s="268" t="s">
        <v>609</v>
      </c>
      <c r="E61" s="268"/>
      <c r="F61" s="268"/>
      <c r="G61" s="268"/>
      <c r="H61" s="268"/>
      <c r="I61" s="268"/>
      <c r="J61" s="268"/>
      <c r="K61" s="266"/>
    </row>
    <row r="62" ht="15" customHeight="1">
      <c r="B62" s="264"/>
      <c r="C62" s="270"/>
      <c r="D62" s="273" t="s">
        <v>610</v>
      </c>
      <c r="E62" s="273"/>
      <c r="F62" s="273"/>
      <c r="G62" s="273"/>
      <c r="H62" s="273"/>
      <c r="I62" s="273"/>
      <c r="J62" s="273"/>
      <c r="K62" s="266"/>
    </row>
    <row r="63" ht="15" customHeight="1">
      <c r="B63" s="264"/>
      <c r="C63" s="270"/>
      <c r="D63" s="268" t="s">
        <v>611</v>
      </c>
      <c r="E63" s="268"/>
      <c r="F63" s="268"/>
      <c r="G63" s="268"/>
      <c r="H63" s="268"/>
      <c r="I63" s="268"/>
      <c r="J63" s="268"/>
      <c r="K63" s="266"/>
    </row>
    <row r="64" ht="12.75" customHeight="1">
      <c r="B64" s="264"/>
      <c r="C64" s="270"/>
      <c r="D64" s="270"/>
      <c r="E64" s="274"/>
      <c r="F64" s="270"/>
      <c r="G64" s="270"/>
      <c r="H64" s="270"/>
      <c r="I64" s="270"/>
      <c r="J64" s="270"/>
      <c r="K64" s="266"/>
    </row>
    <row r="65" ht="15" customHeight="1">
      <c r="B65" s="264"/>
      <c r="C65" s="270"/>
      <c r="D65" s="268" t="s">
        <v>612</v>
      </c>
      <c r="E65" s="268"/>
      <c r="F65" s="268"/>
      <c r="G65" s="268"/>
      <c r="H65" s="268"/>
      <c r="I65" s="268"/>
      <c r="J65" s="268"/>
      <c r="K65" s="266"/>
    </row>
    <row r="66" ht="15" customHeight="1">
      <c r="B66" s="264"/>
      <c r="C66" s="270"/>
      <c r="D66" s="273" t="s">
        <v>613</v>
      </c>
      <c r="E66" s="273"/>
      <c r="F66" s="273"/>
      <c r="G66" s="273"/>
      <c r="H66" s="273"/>
      <c r="I66" s="273"/>
      <c r="J66" s="273"/>
      <c r="K66" s="266"/>
    </row>
    <row r="67" ht="15" customHeight="1">
      <c r="B67" s="264"/>
      <c r="C67" s="270"/>
      <c r="D67" s="268" t="s">
        <v>614</v>
      </c>
      <c r="E67" s="268"/>
      <c r="F67" s="268"/>
      <c r="G67" s="268"/>
      <c r="H67" s="268"/>
      <c r="I67" s="268"/>
      <c r="J67" s="268"/>
      <c r="K67" s="266"/>
    </row>
    <row r="68" ht="15" customHeight="1">
      <c r="B68" s="264"/>
      <c r="C68" s="270"/>
      <c r="D68" s="268" t="s">
        <v>615</v>
      </c>
      <c r="E68" s="268"/>
      <c r="F68" s="268"/>
      <c r="G68" s="268"/>
      <c r="H68" s="268"/>
      <c r="I68" s="268"/>
      <c r="J68" s="268"/>
      <c r="K68" s="266"/>
    </row>
    <row r="69" ht="15" customHeight="1">
      <c r="B69" s="264"/>
      <c r="C69" s="270"/>
      <c r="D69" s="268" t="s">
        <v>616</v>
      </c>
      <c r="E69" s="268"/>
      <c r="F69" s="268"/>
      <c r="G69" s="268"/>
      <c r="H69" s="268"/>
      <c r="I69" s="268"/>
      <c r="J69" s="268"/>
      <c r="K69" s="266"/>
    </row>
    <row r="70" ht="15" customHeight="1">
      <c r="B70" s="264"/>
      <c r="C70" s="270"/>
      <c r="D70" s="268" t="s">
        <v>617</v>
      </c>
      <c r="E70" s="268"/>
      <c r="F70" s="268"/>
      <c r="G70" s="268"/>
      <c r="H70" s="268"/>
      <c r="I70" s="268"/>
      <c r="J70" s="268"/>
      <c r="K70" s="266"/>
    </row>
    <row r="71" ht="12.75" customHeight="1">
      <c r="B71" s="275"/>
      <c r="C71" s="276"/>
      <c r="D71" s="276"/>
      <c r="E71" s="276"/>
      <c r="F71" s="276"/>
      <c r="G71" s="276"/>
      <c r="H71" s="276"/>
      <c r="I71" s="276"/>
      <c r="J71" s="276"/>
      <c r="K71" s="277"/>
    </row>
    <row r="72" ht="18.75" customHeight="1">
      <c r="B72" s="278"/>
      <c r="C72" s="278"/>
      <c r="D72" s="278"/>
      <c r="E72" s="278"/>
      <c r="F72" s="278"/>
      <c r="G72" s="278"/>
      <c r="H72" s="278"/>
      <c r="I72" s="278"/>
      <c r="J72" s="278"/>
      <c r="K72" s="279"/>
    </row>
    <row r="73" ht="18.75" customHeight="1">
      <c r="B73" s="279"/>
      <c r="C73" s="279"/>
      <c r="D73" s="279"/>
      <c r="E73" s="279"/>
      <c r="F73" s="279"/>
      <c r="G73" s="279"/>
      <c r="H73" s="279"/>
      <c r="I73" s="279"/>
      <c r="J73" s="279"/>
      <c r="K73" s="279"/>
    </row>
    <row r="74" ht="7.5" customHeight="1">
      <c r="B74" s="280"/>
      <c r="C74" s="281"/>
      <c r="D74" s="281"/>
      <c r="E74" s="281"/>
      <c r="F74" s="281"/>
      <c r="G74" s="281"/>
      <c r="H74" s="281"/>
      <c r="I74" s="281"/>
      <c r="J74" s="281"/>
      <c r="K74" s="282"/>
    </row>
    <row r="75" ht="45" customHeight="1">
      <c r="B75" s="283"/>
      <c r="C75" s="284" t="s">
        <v>618</v>
      </c>
      <c r="D75" s="284"/>
      <c r="E75" s="284"/>
      <c r="F75" s="284"/>
      <c r="G75" s="284"/>
      <c r="H75" s="284"/>
      <c r="I75" s="284"/>
      <c r="J75" s="284"/>
      <c r="K75" s="285"/>
    </row>
    <row r="76" ht="17.25" customHeight="1">
      <c r="B76" s="283"/>
      <c r="C76" s="286" t="s">
        <v>619</v>
      </c>
      <c r="D76" s="286"/>
      <c r="E76" s="286"/>
      <c r="F76" s="286" t="s">
        <v>620</v>
      </c>
      <c r="G76" s="287"/>
      <c r="H76" s="286" t="s">
        <v>57</v>
      </c>
      <c r="I76" s="286" t="s">
        <v>60</v>
      </c>
      <c r="J76" s="286" t="s">
        <v>621</v>
      </c>
      <c r="K76" s="285"/>
    </row>
    <row r="77" ht="17.25" customHeight="1">
      <c r="B77" s="283"/>
      <c r="C77" s="288" t="s">
        <v>622</v>
      </c>
      <c r="D77" s="288"/>
      <c r="E77" s="288"/>
      <c r="F77" s="289" t="s">
        <v>623</v>
      </c>
      <c r="G77" s="290"/>
      <c r="H77" s="288"/>
      <c r="I77" s="288"/>
      <c r="J77" s="288" t="s">
        <v>624</v>
      </c>
      <c r="K77" s="285"/>
    </row>
    <row r="78" ht="5.25" customHeight="1">
      <c r="B78" s="283"/>
      <c r="C78" s="291"/>
      <c r="D78" s="291"/>
      <c r="E78" s="291"/>
      <c r="F78" s="291"/>
      <c r="G78" s="292"/>
      <c r="H78" s="291"/>
      <c r="I78" s="291"/>
      <c r="J78" s="291"/>
      <c r="K78" s="285"/>
    </row>
    <row r="79" ht="15" customHeight="1">
      <c r="B79" s="283"/>
      <c r="C79" s="271" t="s">
        <v>56</v>
      </c>
      <c r="D79" s="291"/>
      <c r="E79" s="291"/>
      <c r="F79" s="293" t="s">
        <v>625</v>
      </c>
      <c r="G79" s="292"/>
      <c r="H79" s="271" t="s">
        <v>626</v>
      </c>
      <c r="I79" s="271" t="s">
        <v>627</v>
      </c>
      <c r="J79" s="271">
        <v>20</v>
      </c>
      <c r="K79" s="285"/>
    </row>
    <row r="80" ht="15" customHeight="1">
      <c r="B80" s="283"/>
      <c r="C80" s="271" t="s">
        <v>628</v>
      </c>
      <c r="D80" s="271"/>
      <c r="E80" s="271"/>
      <c r="F80" s="293" t="s">
        <v>625</v>
      </c>
      <c r="G80" s="292"/>
      <c r="H80" s="271" t="s">
        <v>629</v>
      </c>
      <c r="I80" s="271" t="s">
        <v>627</v>
      </c>
      <c r="J80" s="271">
        <v>120</v>
      </c>
      <c r="K80" s="285"/>
    </row>
    <row r="81" ht="15" customHeight="1">
      <c r="B81" s="294"/>
      <c r="C81" s="271" t="s">
        <v>630</v>
      </c>
      <c r="D81" s="271"/>
      <c r="E81" s="271"/>
      <c r="F81" s="293" t="s">
        <v>631</v>
      </c>
      <c r="G81" s="292"/>
      <c r="H81" s="271" t="s">
        <v>632</v>
      </c>
      <c r="I81" s="271" t="s">
        <v>627</v>
      </c>
      <c r="J81" s="271">
        <v>50</v>
      </c>
      <c r="K81" s="285"/>
    </row>
    <row r="82" ht="15" customHeight="1">
      <c r="B82" s="294"/>
      <c r="C82" s="271" t="s">
        <v>633</v>
      </c>
      <c r="D82" s="271"/>
      <c r="E82" s="271"/>
      <c r="F82" s="293" t="s">
        <v>625</v>
      </c>
      <c r="G82" s="292"/>
      <c r="H82" s="271" t="s">
        <v>634</v>
      </c>
      <c r="I82" s="271" t="s">
        <v>635</v>
      </c>
      <c r="J82" s="271"/>
      <c r="K82" s="285"/>
    </row>
    <row r="83" ht="15" customHeight="1">
      <c r="B83" s="294"/>
      <c r="C83" s="295" t="s">
        <v>636</v>
      </c>
      <c r="D83" s="295"/>
      <c r="E83" s="295"/>
      <c r="F83" s="296" t="s">
        <v>631</v>
      </c>
      <c r="G83" s="295"/>
      <c r="H83" s="295" t="s">
        <v>637</v>
      </c>
      <c r="I83" s="295" t="s">
        <v>627</v>
      </c>
      <c r="J83" s="295">
        <v>15</v>
      </c>
      <c r="K83" s="285"/>
    </row>
    <row r="84" ht="15" customHeight="1">
      <c r="B84" s="294"/>
      <c r="C84" s="295" t="s">
        <v>638</v>
      </c>
      <c r="D84" s="295"/>
      <c r="E84" s="295"/>
      <c r="F84" s="296" t="s">
        <v>631</v>
      </c>
      <c r="G84" s="295"/>
      <c r="H84" s="295" t="s">
        <v>639</v>
      </c>
      <c r="I84" s="295" t="s">
        <v>627</v>
      </c>
      <c r="J84" s="295">
        <v>15</v>
      </c>
      <c r="K84" s="285"/>
    </row>
    <row r="85" ht="15" customHeight="1">
      <c r="B85" s="294"/>
      <c r="C85" s="295" t="s">
        <v>640</v>
      </c>
      <c r="D85" s="295"/>
      <c r="E85" s="295"/>
      <c r="F85" s="296" t="s">
        <v>631</v>
      </c>
      <c r="G85" s="295"/>
      <c r="H85" s="295" t="s">
        <v>641</v>
      </c>
      <c r="I85" s="295" t="s">
        <v>627</v>
      </c>
      <c r="J85" s="295">
        <v>20</v>
      </c>
      <c r="K85" s="285"/>
    </row>
    <row r="86" ht="15" customHeight="1">
      <c r="B86" s="294"/>
      <c r="C86" s="295" t="s">
        <v>642</v>
      </c>
      <c r="D86" s="295"/>
      <c r="E86" s="295"/>
      <c r="F86" s="296" t="s">
        <v>631</v>
      </c>
      <c r="G86" s="295"/>
      <c r="H86" s="295" t="s">
        <v>643</v>
      </c>
      <c r="I86" s="295" t="s">
        <v>627</v>
      </c>
      <c r="J86" s="295">
        <v>20</v>
      </c>
      <c r="K86" s="285"/>
    </row>
    <row r="87" ht="15" customHeight="1">
      <c r="B87" s="294"/>
      <c r="C87" s="271" t="s">
        <v>644</v>
      </c>
      <c r="D87" s="271"/>
      <c r="E87" s="271"/>
      <c r="F87" s="293" t="s">
        <v>631</v>
      </c>
      <c r="G87" s="292"/>
      <c r="H87" s="271" t="s">
        <v>645</v>
      </c>
      <c r="I87" s="271" t="s">
        <v>627</v>
      </c>
      <c r="J87" s="271">
        <v>50</v>
      </c>
      <c r="K87" s="285"/>
    </row>
    <row r="88" ht="15" customHeight="1">
      <c r="B88" s="294"/>
      <c r="C88" s="271" t="s">
        <v>646</v>
      </c>
      <c r="D88" s="271"/>
      <c r="E88" s="271"/>
      <c r="F88" s="293" t="s">
        <v>631</v>
      </c>
      <c r="G88" s="292"/>
      <c r="H88" s="271" t="s">
        <v>647</v>
      </c>
      <c r="I88" s="271" t="s">
        <v>627</v>
      </c>
      <c r="J88" s="271">
        <v>20</v>
      </c>
      <c r="K88" s="285"/>
    </row>
    <row r="89" ht="15" customHeight="1">
      <c r="B89" s="294"/>
      <c r="C89" s="271" t="s">
        <v>648</v>
      </c>
      <c r="D89" s="271"/>
      <c r="E89" s="271"/>
      <c r="F89" s="293" t="s">
        <v>631</v>
      </c>
      <c r="G89" s="292"/>
      <c r="H89" s="271" t="s">
        <v>649</v>
      </c>
      <c r="I89" s="271" t="s">
        <v>627</v>
      </c>
      <c r="J89" s="271">
        <v>20</v>
      </c>
      <c r="K89" s="285"/>
    </row>
    <row r="90" ht="15" customHeight="1">
      <c r="B90" s="294"/>
      <c r="C90" s="271" t="s">
        <v>650</v>
      </c>
      <c r="D90" s="271"/>
      <c r="E90" s="271"/>
      <c r="F90" s="293" t="s">
        <v>631</v>
      </c>
      <c r="G90" s="292"/>
      <c r="H90" s="271" t="s">
        <v>651</v>
      </c>
      <c r="I90" s="271" t="s">
        <v>627</v>
      </c>
      <c r="J90" s="271">
        <v>50</v>
      </c>
      <c r="K90" s="285"/>
    </row>
    <row r="91" ht="15" customHeight="1">
      <c r="B91" s="294"/>
      <c r="C91" s="271" t="s">
        <v>652</v>
      </c>
      <c r="D91" s="271"/>
      <c r="E91" s="271"/>
      <c r="F91" s="293" t="s">
        <v>631</v>
      </c>
      <c r="G91" s="292"/>
      <c r="H91" s="271" t="s">
        <v>652</v>
      </c>
      <c r="I91" s="271" t="s">
        <v>627</v>
      </c>
      <c r="J91" s="271">
        <v>50</v>
      </c>
      <c r="K91" s="285"/>
    </row>
    <row r="92" ht="15" customHeight="1">
      <c r="B92" s="294"/>
      <c r="C92" s="271" t="s">
        <v>653</v>
      </c>
      <c r="D92" s="271"/>
      <c r="E92" s="271"/>
      <c r="F92" s="293" t="s">
        <v>631</v>
      </c>
      <c r="G92" s="292"/>
      <c r="H92" s="271" t="s">
        <v>654</v>
      </c>
      <c r="I92" s="271" t="s">
        <v>627</v>
      </c>
      <c r="J92" s="271">
        <v>255</v>
      </c>
      <c r="K92" s="285"/>
    </row>
    <row r="93" ht="15" customHeight="1">
      <c r="B93" s="294"/>
      <c r="C93" s="271" t="s">
        <v>655</v>
      </c>
      <c r="D93" s="271"/>
      <c r="E93" s="271"/>
      <c r="F93" s="293" t="s">
        <v>625</v>
      </c>
      <c r="G93" s="292"/>
      <c r="H93" s="271" t="s">
        <v>656</v>
      </c>
      <c r="I93" s="271" t="s">
        <v>657</v>
      </c>
      <c r="J93" s="271"/>
      <c r="K93" s="285"/>
    </row>
    <row r="94" ht="15" customHeight="1">
      <c r="B94" s="294"/>
      <c r="C94" s="271" t="s">
        <v>658</v>
      </c>
      <c r="D94" s="271"/>
      <c r="E94" s="271"/>
      <c r="F94" s="293" t="s">
        <v>625</v>
      </c>
      <c r="G94" s="292"/>
      <c r="H94" s="271" t="s">
        <v>659</v>
      </c>
      <c r="I94" s="271" t="s">
        <v>660</v>
      </c>
      <c r="J94" s="271"/>
      <c r="K94" s="285"/>
    </row>
    <row r="95" ht="15" customHeight="1">
      <c r="B95" s="294"/>
      <c r="C95" s="271" t="s">
        <v>661</v>
      </c>
      <c r="D95" s="271"/>
      <c r="E95" s="271"/>
      <c r="F95" s="293" t="s">
        <v>625</v>
      </c>
      <c r="G95" s="292"/>
      <c r="H95" s="271" t="s">
        <v>661</v>
      </c>
      <c r="I95" s="271" t="s">
        <v>660</v>
      </c>
      <c r="J95" s="271"/>
      <c r="K95" s="285"/>
    </row>
    <row r="96" ht="15" customHeight="1">
      <c r="B96" s="294"/>
      <c r="C96" s="271" t="s">
        <v>41</v>
      </c>
      <c r="D96" s="271"/>
      <c r="E96" s="271"/>
      <c r="F96" s="293" t="s">
        <v>625</v>
      </c>
      <c r="G96" s="292"/>
      <c r="H96" s="271" t="s">
        <v>662</v>
      </c>
      <c r="I96" s="271" t="s">
        <v>660</v>
      </c>
      <c r="J96" s="271"/>
      <c r="K96" s="285"/>
    </row>
    <row r="97" ht="15" customHeight="1">
      <c r="B97" s="294"/>
      <c r="C97" s="271" t="s">
        <v>51</v>
      </c>
      <c r="D97" s="271"/>
      <c r="E97" s="271"/>
      <c r="F97" s="293" t="s">
        <v>625</v>
      </c>
      <c r="G97" s="292"/>
      <c r="H97" s="271" t="s">
        <v>663</v>
      </c>
      <c r="I97" s="271" t="s">
        <v>660</v>
      </c>
      <c r="J97" s="271"/>
      <c r="K97" s="285"/>
    </row>
    <row r="98" ht="15" customHeight="1">
      <c r="B98" s="297"/>
      <c r="C98" s="298"/>
      <c r="D98" s="298"/>
      <c r="E98" s="298"/>
      <c r="F98" s="298"/>
      <c r="G98" s="298"/>
      <c r="H98" s="298"/>
      <c r="I98" s="298"/>
      <c r="J98" s="298"/>
      <c r="K98" s="299"/>
    </row>
    <row r="99" ht="18.75" customHeight="1">
      <c r="B99" s="300"/>
      <c r="C99" s="301"/>
      <c r="D99" s="301"/>
      <c r="E99" s="301"/>
      <c r="F99" s="301"/>
      <c r="G99" s="301"/>
      <c r="H99" s="301"/>
      <c r="I99" s="301"/>
      <c r="J99" s="301"/>
      <c r="K99" s="300"/>
    </row>
    <row r="100" ht="18.75" customHeight="1">
      <c r="B100" s="279"/>
      <c r="C100" s="279"/>
      <c r="D100" s="279"/>
      <c r="E100" s="279"/>
      <c r="F100" s="279"/>
      <c r="G100" s="279"/>
      <c r="H100" s="279"/>
      <c r="I100" s="279"/>
      <c r="J100" s="279"/>
      <c r="K100" s="279"/>
    </row>
    <row r="101" ht="7.5" customHeight="1">
      <c r="B101" s="280"/>
      <c r="C101" s="281"/>
      <c r="D101" s="281"/>
      <c r="E101" s="281"/>
      <c r="F101" s="281"/>
      <c r="G101" s="281"/>
      <c r="H101" s="281"/>
      <c r="I101" s="281"/>
      <c r="J101" s="281"/>
      <c r="K101" s="282"/>
    </row>
    <row r="102" ht="45" customHeight="1">
      <c r="B102" s="283"/>
      <c r="C102" s="284" t="s">
        <v>664</v>
      </c>
      <c r="D102" s="284"/>
      <c r="E102" s="284"/>
      <c r="F102" s="284"/>
      <c r="G102" s="284"/>
      <c r="H102" s="284"/>
      <c r="I102" s="284"/>
      <c r="J102" s="284"/>
      <c r="K102" s="285"/>
    </row>
    <row r="103" ht="17.25" customHeight="1">
      <c r="B103" s="283"/>
      <c r="C103" s="286" t="s">
        <v>619</v>
      </c>
      <c r="D103" s="286"/>
      <c r="E103" s="286"/>
      <c r="F103" s="286" t="s">
        <v>620</v>
      </c>
      <c r="G103" s="287"/>
      <c r="H103" s="286" t="s">
        <v>57</v>
      </c>
      <c r="I103" s="286" t="s">
        <v>60</v>
      </c>
      <c r="J103" s="286" t="s">
        <v>621</v>
      </c>
      <c r="K103" s="285"/>
    </row>
    <row r="104" ht="17.25" customHeight="1">
      <c r="B104" s="283"/>
      <c r="C104" s="288" t="s">
        <v>622</v>
      </c>
      <c r="D104" s="288"/>
      <c r="E104" s="288"/>
      <c r="F104" s="289" t="s">
        <v>623</v>
      </c>
      <c r="G104" s="290"/>
      <c r="H104" s="288"/>
      <c r="I104" s="288"/>
      <c r="J104" s="288" t="s">
        <v>624</v>
      </c>
      <c r="K104" s="285"/>
    </row>
    <row r="105" ht="5.25" customHeight="1">
      <c r="B105" s="283"/>
      <c r="C105" s="286"/>
      <c r="D105" s="286"/>
      <c r="E105" s="286"/>
      <c r="F105" s="286"/>
      <c r="G105" s="302"/>
      <c r="H105" s="286"/>
      <c r="I105" s="286"/>
      <c r="J105" s="286"/>
      <c r="K105" s="285"/>
    </row>
    <row r="106" ht="15" customHeight="1">
      <c r="B106" s="283"/>
      <c r="C106" s="271" t="s">
        <v>56</v>
      </c>
      <c r="D106" s="291"/>
      <c r="E106" s="291"/>
      <c r="F106" s="293" t="s">
        <v>625</v>
      </c>
      <c r="G106" s="302"/>
      <c r="H106" s="271" t="s">
        <v>665</v>
      </c>
      <c r="I106" s="271" t="s">
        <v>627</v>
      </c>
      <c r="J106" s="271">
        <v>20</v>
      </c>
      <c r="K106" s="285"/>
    </row>
    <row r="107" ht="15" customHeight="1">
      <c r="B107" s="283"/>
      <c r="C107" s="271" t="s">
        <v>628</v>
      </c>
      <c r="D107" s="271"/>
      <c r="E107" s="271"/>
      <c r="F107" s="293" t="s">
        <v>625</v>
      </c>
      <c r="G107" s="271"/>
      <c r="H107" s="271" t="s">
        <v>665</v>
      </c>
      <c r="I107" s="271" t="s">
        <v>627</v>
      </c>
      <c r="J107" s="271">
        <v>120</v>
      </c>
      <c r="K107" s="285"/>
    </row>
    <row r="108" ht="15" customHeight="1">
      <c r="B108" s="294"/>
      <c r="C108" s="271" t="s">
        <v>630</v>
      </c>
      <c r="D108" s="271"/>
      <c r="E108" s="271"/>
      <c r="F108" s="293" t="s">
        <v>631</v>
      </c>
      <c r="G108" s="271"/>
      <c r="H108" s="271" t="s">
        <v>665</v>
      </c>
      <c r="I108" s="271" t="s">
        <v>627</v>
      </c>
      <c r="J108" s="271">
        <v>50</v>
      </c>
      <c r="K108" s="285"/>
    </row>
    <row r="109" ht="15" customHeight="1">
      <c r="B109" s="294"/>
      <c r="C109" s="271" t="s">
        <v>633</v>
      </c>
      <c r="D109" s="271"/>
      <c r="E109" s="271"/>
      <c r="F109" s="293" t="s">
        <v>625</v>
      </c>
      <c r="G109" s="271"/>
      <c r="H109" s="271" t="s">
        <v>665</v>
      </c>
      <c r="I109" s="271" t="s">
        <v>635</v>
      </c>
      <c r="J109" s="271"/>
      <c r="K109" s="285"/>
    </row>
    <row r="110" ht="15" customHeight="1">
      <c r="B110" s="294"/>
      <c r="C110" s="271" t="s">
        <v>644</v>
      </c>
      <c r="D110" s="271"/>
      <c r="E110" s="271"/>
      <c r="F110" s="293" t="s">
        <v>631</v>
      </c>
      <c r="G110" s="271"/>
      <c r="H110" s="271" t="s">
        <v>665</v>
      </c>
      <c r="I110" s="271" t="s">
        <v>627</v>
      </c>
      <c r="J110" s="271">
        <v>50</v>
      </c>
      <c r="K110" s="285"/>
    </row>
    <row r="111" ht="15" customHeight="1">
      <c r="B111" s="294"/>
      <c r="C111" s="271" t="s">
        <v>652</v>
      </c>
      <c r="D111" s="271"/>
      <c r="E111" s="271"/>
      <c r="F111" s="293" t="s">
        <v>631</v>
      </c>
      <c r="G111" s="271"/>
      <c r="H111" s="271" t="s">
        <v>665</v>
      </c>
      <c r="I111" s="271" t="s">
        <v>627</v>
      </c>
      <c r="J111" s="271">
        <v>50</v>
      </c>
      <c r="K111" s="285"/>
    </row>
    <row r="112" ht="15" customHeight="1">
      <c r="B112" s="294"/>
      <c r="C112" s="271" t="s">
        <v>650</v>
      </c>
      <c r="D112" s="271"/>
      <c r="E112" s="271"/>
      <c r="F112" s="293" t="s">
        <v>631</v>
      </c>
      <c r="G112" s="271"/>
      <c r="H112" s="271" t="s">
        <v>665</v>
      </c>
      <c r="I112" s="271" t="s">
        <v>627</v>
      </c>
      <c r="J112" s="271">
        <v>50</v>
      </c>
      <c r="K112" s="285"/>
    </row>
    <row r="113" ht="15" customHeight="1">
      <c r="B113" s="294"/>
      <c r="C113" s="271" t="s">
        <v>56</v>
      </c>
      <c r="D113" s="271"/>
      <c r="E113" s="271"/>
      <c r="F113" s="293" t="s">
        <v>625</v>
      </c>
      <c r="G113" s="271"/>
      <c r="H113" s="271" t="s">
        <v>666</v>
      </c>
      <c r="I113" s="271" t="s">
        <v>627</v>
      </c>
      <c r="J113" s="271">
        <v>20</v>
      </c>
      <c r="K113" s="285"/>
    </row>
    <row r="114" ht="15" customHeight="1">
      <c r="B114" s="294"/>
      <c r="C114" s="271" t="s">
        <v>667</v>
      </c>
      <c r="D114" s="271"/>
      <c r="E114" s="271"/>
      <c r="F114" s="293" t="s">
        <v>625</v>
      </c>
      <c r="G114" s="271"/>
      <c r="H114" s="271" t="s">
        <v>668</v>
      </c>
      <c r="I114" s="271" t="s">
        <v>627</v>
      </c>
      <c r="J114" s="271">
        <v>120</v>
      </c>
      <c r="K114" s="285"/>
    </row>
    <row r="115" ht="15" customHeight="1">
      <c r="B115" s="294"/>
      <c r="C115" s="271" t="s">
        <v>41</v>
      </c>
      <c r="D115" s="271"/>
      <c r="E115" s="271"/>
      <c r="F115" s="293" t="s">
        <v>625</v>
      </c>
      <c r="G115" s="271"/>
      <c r="H115" s="271" t="s">
        <v>669</v>
      </c>
      <c r="I115" s="271" t="s">
        <v>660</v>
      </c>
      <c r="J115" s="271"/>
      <c r="K115" s="285"/>
    </row>
    <row r="116" ht="15" customHeight="1">
      <c r="B116" s="294"/>
      <c r="C116" s="271" t="s">
        <v>51</v>
      </c>
      <c r="D116" s="271"/>
      <c r="E116" s="271"/>
      <c r="F116" s="293" t="s">
        <v>625</v>
      </c>
      <c r="G116" s="271"/>
      <c r="H116" s="271" t="s">
        <v>670</v>
      </c>
      <c r="I116" s="271" t="s">
        <v>660</v>
      </c>
      <c r="J116" s="271"/>
      <c r="K116" s="285"/>
    </row>
    <row r="117" ht="15" customHeight="1">
      <c r="B117" s="294"/>
      <c r="C117" s="271" t="s">
        <v>60</v>
      </c>
      <c r="D117" s="271"/>
      <c r="E117" s="271"/>
      <c r="F117" s="293" t="s">
        <v>625</v>
      </c>
      <c r="G117" s="271"/>
      <c r="H117" s="271" t="s">
        <v>671</v>
      </c>
      <c r="I117" s="271" t="s">
        <v>672</v>
      </c>
      <c r="J117" s="271"/>
      <c r="K117" s="285"/>
    </row>
    <row r="118" ht="15" customHeight="1">
      <c r="B118" s="297"/>
      <c r="C118" s="303"/>
      <c r="D118" s="303"/>
      <c r="E118" s="303"/>
      <c r="F118" s="303"/>
      <c r="G118" s="303"/>
      <c r="H118" s="303"/>
      <c r="I118" s="303"/>
      <c r="J118" s="303"/>
      <c r="K118" s="299"/>
    </row>
    <row r="119" ht="18.75" customHeight="1">
      <c r="B119" s="304"/>
      <c r="C119" s="268"/>
      <c r="D119" s="268"/>
      <c r="E119" s="268"/>
      <c r="F119" s="305"/>
      <c r="G119" s="268"/>
      <c r="H119" s="268"/>
      <c r="I119" s="268"/>
      <c r="J119" s="268"/>
      <c r="K119" s="304"/>
    </row>
    <row r="120" ht="18.75" customHeight="1">
      <c r="B120" s="279"/>
      <c r="C120" s="279"/>
      <c r="D120" s="279"/>
      <c r="E120" s="279"/>
      <c r="F120" s="279"/>
      <c r="G120" s="279"/>
      <c r="H120" s="279"/>
      <c r="I120" s="279"/>
      <c r="J120" s="279"/>
      <c r="K120" s="279"/>
    </row>
    <row r="121" ht="7.5" customHeight="1">
      <c r="B121" s="306"/>
      <c r="C121" s="307"/>
      <c r="D121" s="307"/>
      <c r="E121" s="307"/>
      <c r="F121" s="307"/>
      <c r="G121" s="307"/>
      <c r="H121" s="307"/>
      <c r="I121" s="307"/>
      <c r="J121" s="307"/>
      <c r="K121" s="308"/>
    </row>
    <row r="122" ht="45" customHeight="1">
      <c r="B122" s="309"/>
      <c r="C122" s="262" t="s">
        <v>673</v>
      </c>
      <c r="D122" s="262"/>
      <c r="E122" s="262"/>
      <c r="F122" s="262"/>
      <c r="G122" s="262"/>
      <c r="H122" s="262"/>
      <c r="I122" s="262"/>
      <c r="J122" s="262"/>
      <c r="K122" s="310"/>
    </row>
    <row r="123" ht="17.25" customHeight="1">
      <c r="B123" s="311"/>
      <c r="C123" s="286" t="s">
        <v>619</v>
      </c>
      <c r="D123" s="286"/>
      <c r="E123" s="286"/>
      <c r="F123" s="286" t="s">
        <v>620</v>
      </c>
      <c r="G123" s="287"/>
      <c r="H123" s="286" t="s">
        <v>57</v>
      </c>
      <c r="I123" s="286" t="s">
        <v>60</v>
      </c>
      <c r="J123" s="286" t="s">
        <v>621</v>
      </c>
      <c r="K123" s="312"/>
    </row>
    <row r="124" ht="17.25" customHeight="1">
      <c r="B124" s="311"/>
      <c r="C124" s="288" t="s">
        <v>622</v>
      </c>
      <c r="D124" s="288"/>
      <c r="E124" s="288"/>
      <c r="F124" s="289" t="s">
        <v>623</v>
      </c>
      <c r="G124" s="290"/>
      <c r="H124" s="288"/>
      <c r="I124" s="288"/>
      <c r="J124" s="288" t="s">
        <v>624</v>
      </c>
      <c r="K124" s="312"/>
    </row>
    <row r="125" ht="5.25" customHeight="1">
      <c r="B125" s="313"/>
      <c r="C125" s="291"/>
      <c r="D125" s="291"/>
      <c r="E125" s="291"/>
      <c r="F125" s="291"/>
      <c r="G125" s="271"/>
      <c r="H125" s="291"/>
      <c r="I125" s="291"/>
      <c r="J125" s="291"/>
      <c r="K125" s="314"/>
    </row>
    <row r="126" ht="15" customHeight="1">
      <c r="B126" s="313"/>
      <c r="C126" s="271" t="s">
        <v>628</v>
      </c>
      <c r="D126" s="291"/>
      <c r="E126" s="291"/>
      <c r="F126" s="293" t="s">
        <v>625</v>
      </c>
      <c r="G126" s="271"/>
      <c r="H126" s="271" t="s">
        <v>665</v>
      </c>
      <c r="I126" s="271" t="s">
        <v>627</v>
      </c>
      <c r="J126" s="271">
        <v>120</v>
      </c>
      <c r="K126" s="315"/>
    </row>
    <row r="127" ht="15" customHeight="1">
      <c r="B127" s="313"/>
      <c r="C127" s="271" t="s">
        <v>674</v>
      </c>
      <c r="D127" s="271"/>
      <c r="E127" s="271"/>
      <c r="F127" s="293" t="s">
        <v>625</v>
      </c>
      <c r="G127" s="271"/>
      <c r="H127" s="271" t="s">
        <v>675</v>
      </c>
      <c r="I127" s="271" t="s">
        <v>627</v>
      </c>
      <c r="J127" s="271" t="s">
        <v>676</v>
      </c>
      <c r="K127" s="315"/>
    </row>
    <row r="128" ht="15" customHeight="1">
      <c r="B128" s="313"/>
      <c r="C128" s="271" t="s">
        <v>573</v>
      </c>
      <c r="D128" s="271"/>
      <c r="E128" s="271"/>
      <c r="F128" s="293" t="s">
        <v>625</v>
      </c>
      <c r="G128" s="271"/>
      <c r="H128" s="271" t="s">
        <v>677</v>
      </c>
      <c r="I128" s="271" t="s">
        <v>627</v>
      </c>
      <c r="J128" s="271" t="s">
        <v>676</v>
      </c>
      <c r="K128" s="315"/>
    </row>
    <row r="129" ht="15" customHeight="1">
      <c r="B129" s="313"/>
      <c r="C129" s="271" t="s">
        <v>636</v>
      </c>
      <c r="D129" s="271"/>
      <c r="E129" s="271"/>
      <c r="F129" s="293" t="s">
        <v>631</v>
      </c>
      <c r="G129" s="271"/>
      <c r="H129" s="271" t="s">
        <v>637</v>
      </c>
      <c r="I129" s="271" t="s">
        <v>627</v>
      </c>
      <c r="J129" s="271">
        <v>15</v>
      </c>
      <c r="K129" s="315"/>
    </row>
    <row r="130" ht="15" customHeight="1">
      <c r="B130" s="313"/>
      <c r="C130" s="295" t="s">
        <v>638</v>
      </c>
      <c r="D130" s="295"/>
      <c r="E130" s="295"/>
      <c r="F130" s="296" t="s">
        <v>631</v>
      </c>
      <c r="G130" s="295"/>
      <c r="H130" s="295" t="s">
        <v>639</v>
      </c>
      <c r="I130" s="295" t="s">
        <v>627</v>
      </c>
      <c r="J130" s="295">
        <v>15</v>
      </c>
      <c r="K130" s="315"/>
    </row>
    <row r="131" ht="15" customHeight="1">
      <c r="B131" s="313"/>
      <c r="C131" s="295" t="s">
        <v>640</v>
      </c>
      <c r="D131" s="295"/>
      <c r="E131" s="295"/>
      <c r="F131" s="296" t="s">
        <v>631</v>
      </c>
      <c r="G131" s="295"/>
      <c r="H131" s="295" t="s">
        <v>641</v>
      </c>
      <c r="I131" s="295" t="s">
        <v>627</v>
      </c>
      <c r="J131" s="295">
        <v>20</v>
      </c>
      <c r="K131" s="315"/>
    </row>
    <row r="132" ht="15" customHeight="1">
      <c r="B132" s="313"/>
      <c r="C132" s="295" t="s">
        <v>642</v>
      </c>
      <c r="D132" s="295"/>
      <c r="E132" s="295"/>
      <c r="F132" s="296" t="s">
        <v>631</v>
      </c>
      <c r="G132" s="295"/>
      <c r="H132" s="295" t="s">
        <v>643</v>
      </c>
      <c r="I132" s="295" t="s">
        <v>627</v>
      </c>
      <c r="J132" s="295">
        <v>20</v>
      </c>
      <c r="K132" s="315"/>
    </row>
    <row r="133" ht="15" customHeight="1">
      <c r="B133" s="313"/>
      <c r="C133" s="271" t="s">
        <v>630</v>
      </c>
      <c r="D133" s="271"/>
      <c r="E133" s="271"/>
      <c r="F133" s="293" t="s">
        <v>631</v>
      </c>
      <c r="G133" s="271"/>
      <c r="H133" s="271" t="s">
        <v>665</v>
      </c>
      <c r="I133" s="271" t="s">
        <v>627</v>
      </c>
      <c r="J133" s="271">
        <v>50</v>
      </c>
      <c r="K133" s="315"/>
    </row>
    <row r="134" ht="15" customHeight="1">
      <c r="B134" s="313"/>
      <c r="C134" s="271" t="s">
        <v>644</v>
      </c>
      <c r="D134" s="271"/>
      <c r="E134" s="271"/>
      <c r="F134" s="293" t="s">
        <v>631</v>
      </c>
      <c r="G134" s="271"/>
      <c r="H134" s="271" t="s">
        <v>665</v>
      </c>
      <c r="I134" s="271" t="s">
        <v>627</v>
      </c>
      <c r="J134" s="271">
        <v>50</v>
      </c>
      <c r="K134" s="315"/>
    </row>
    <row r="135" ht="15" customHeight="1">
      <c r="B135" s="313"/>
      <c r="C135" s="271" t="s">
        <v>650</v>
      </c>
      <c r="D135" s="271"/>
      <c r="E135" s="271"/>
      <c r="F135" s="293" t="s">
        <v>631</v>
      </c>
      <c r="G135" s="271"/>
      <c r="H135" s="271" t="s">
        <v>665</v>
      </c>
      <c r="I135" s="271" t="s">
        <v>627</v>
      </c>
      <c r="J135" s="271">
        <v>50</v>
      </c>
      <c r="K135" s="315"/>
    </row>
    <row r="136" ht="15" customHeight="1">
      <c r="B136" s="313"/>
      <c r="C136" s="271" t="s">
        <v>652</v>
      </c>
      <c r="D136" s="271"/>
      <c r="E136" s="271"/>
      <c r="F136" s="293" t="s">
        <v>631</v>
      </c>
      <c r="G136" s="271"/>
      <c r="H136" s="271" t="s">
        <v>665</v>
      </c>
      <c r="I136" s="271" t="s">
        <v>627</v>
      </c>
      <c r="J136" s="271">
        <v>50</v>
      </c>
      <c r="K136" s="315"/>
    </row>
    <row r="137" ht="15" customHeight="1">
      <c r="B137" s="313"/>
      <c r="C137" s="271" t="s">
        <v>653</v>
      </c>
      <c r="D137" s="271"/>
      <c r="E137" s="271"/>
      <c r="F137" s="293" t="s">
        <v>631</v>
      </c>
      <c r="G137" s="271"/>
      <c r="H137" s="271" t="s">
        <v>678</v>
      </c>
      <c r="I137" s="271" t="s">
        <v>627</v>
      </c>
      <c r="J137" s="271">
        <v>255</v>
      </c>
      <c r="K137" s="315"/>
    </row>
    <row r="138" ht="15" customHeight="1">
      <c r="B138" s="313"/>
      <c r="C138" s="271" t="s">
        <v>655</v>
      </c>
      <c r="D138" s="271"/>
      <c r="E138" s="271"/>
      <c r="F138" s="293" t="s">
        <v>625</v>
      </c>
      <c r="G138" s="271"/>
      <c r="H138" s="271" t="s">
        <v>679</v>
      </c>
      <c r="I138" s="271" t="s">
        <v>657</v>
      </c>
      <c r="J138" s="271"/>
      <c r="K138" s="315"/>
    </row>
    <row r="139" ht="15" customHeight="1">
      <c r="B139" s="313"/>
      <c r="C139" s="271" t="s">
        <v>658</v>
      </c>
      <c r="D139" s="271"/>
      <c r="E139" s="271"/>
      <c r="F139" s="293" t="s">
        <v>625</v>
      </c>
      <c r="G139" s="271"/>
      <c r="H139" s="271" t="s">
        <v>680</v>
      </c>
      <c r="I139" s="271" t="s">
        <v>660</v>
      </c>
      <c r="J139" s="271"/>
      <c r="K139" s="315"/>
    </row>
    <row r="140" ht="15" customHeight="1">
      <c r="B140" s="313"/>
      <c r="C140" s="271" t="s">
        <v>661</v>
      </c>
      <c r="D140" s="271"/>
      <c r="E140" s="271"/>
      <c r="F140" s="293" t="s">
        <v>625</v>
      </c>
      <c r="G140" s="271"/>
      <c r="H140" s="271" t="s">
        <v>661</v>
      </c>
      <c r="I140" s="271" t="s">
        <v>660</v>
      </c>
      <c r="J140" s="271"/>
      <c r="K140" s="315"/>
    </row>
    <row r="141" ht="15" customHeight="1">
      <c r="B141" s="313"/>
      <c r="C141" s="271" t="s">
        <v>41</v>
      </c>
      <c r="D141" s="271"/>
      <c r="E141" s="271"/>
      <c r="F141" s="293" t="s">
        <v>625</v>
      </c>
      <c r="G141" s="271"/>
      <c r="H141" s="271" t="s">
        <v>681</v>
      </c>
      <c r="I141" s="271" t="s">
        <v>660</v>
      </c>
      <c r="J141" s="271"/>
      <c r="K141" s="315"/>
    </row>
    <row r="142" ht="15" customHeight="1">
      <c r="B142" s="313"/>
      <c r="C142" s="271" t="s">
        <v>682</v>
      </c>
      <c r="D142" s="271"/>
      <c r="E142" s="271"/>
      <c r="F142" s="293" t="s">
        <v>625</v>
      </c>
      <c r="G142" s="271"/>
      <c r="H142" s="271" t="s">
        <v>683</v>
      </c>
      <c r="I142" s="271" t="s">
        <v>660</v>
      </c>
      <c r="J142" s="271"/>
      <c r="K142" s="315"/>
    </row>
    <row r="143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ht="18.75" customHeight="1">
      <c r="B144" s="268"/>
      <c r="C144" s="268"/>
      <c r="D144" s="268"/>
      <c r="E144" s="268"/>
      <c r="F144" s="305"/>
      <c r="G144" s="268"/>
      <c r="H144" s="268"/>
      <c r="I144" s="268"/>
      <c r="J144" s="268"/>
      <c r="K144" s="268"/>
    </row>
    <row r="145" ht="18.75" customHeight="1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</row>
    <row r="146" ht="7.5" customHeight="1">
      <c r="B146" s="280"/>
      <c r="C146" s="281"/>
      <c r="D146" s="281"/>
      <c r="E146" s="281"/>
      <c r="F146" s="281"/>
      <c r="G146" s="281"/>
      <c r="H146" s="281"/>
      <c r="I146" s="281"/>
      <c r="J146" s="281"/>
      <c r="K146" s="282"/>
    </row>
    <row r="147" ht="45" customHeight="1">
      <c r="B147" s="283"/>
      <c r="C147" s="284" t="s">
        <v>684</v>
      </c>
      <c r="D147" s="284"/>
      <c r="E147" s="284"/>
      <c r="F147" s="284"/>
      <c r="G147" s="284"/>
      <c r="H147" s="284"/>
      <c r="I147" s="284"/>
      <c r="J147" s="284"/>
      <c r="K147" s="285"/>
    </row>
    <row r="148" ht="17.25" customHeight="1">
      <c r="B148" s="283"/>
      <c r="C148" s="286" t="s">
        <v>619</v>
      </c>
      <c r="D148" s="286"/>
      <c r="E148" s="286"/>
      <c r="F148" s="286" t="s">
        <v>620</v>
      </c>
      <c r="G148" s="287"/>
      <c r="H148" s="286" t="s">
        <v>57</v>
      </c>
      <c r="I148" s="286" t="s">
        <v>60</v>
      </c>
      <c r="J148" s="286" t="s">
        <v>621</v>
      </c>
      <c r="K148" s="285"/>
    </row>
    <row r="149" ht="17.25" customHeight="1">
      <c r="B149" s="283"/>
      <c r="C149" s="288" t="s">
        <v>622</v>
      </c>
      <c r="D149" s="288"/>
      <c r="E149" s="288"/>
      <c r="F149" s="289" t="s">
        <v>623</v>
      </c>
      <c r="G149" s="290"/>
      <c r="H149" s="288"/>
      <c r="I149" s="288"/>
      <c r="J149" s="288" t="s">
        <v>624</v>
      </c>
      <c r="K149" s="285"/>
    </row>
    <row r="150" ht="5.25" customHeight="1">
      <c r="B150" s="294"/>
      <c r="C150" s="291"/>
      <c r="D150" s="291"/>
      <c r="E150" s="291"/>
      <c r="F150" s="291"/>
      <c r="G150" s="292"/>
      <c r="H150" s="291"/>
      <c r="I150" s="291"/>
      <c r="J150" s="291"/>
      <c r="K150" s="315"/>
    </row>
    <row r="151" ht="15" customHeight="1">
      <c r="B151" s="294"/>
      <c r="C151" s="319" t="s">
        <v>628</v>
      </c>
      <c r="D151" s="271"/>
      <c r="E151" s="271"/>
      <c r="F151" s="320" t="s">
        <v>625</v>
      </c>
      <c r="G151" s="271"/>
      <c r="H151" s="319" t="s">
        <v>665</v>
      </c>
      <c r="I151" s="319" t="s">
        <v>627</v>
      </c>
      <c r="J151" s="319">
        <v>120</v>
      </c>
      <c r="K151" s="315"/>
    </row>
    <row r="152" ht="15" customHeight="1">
      <c r="B152" s="294"/>
      <c r="C152" s="319" t="s">
        <v>674</v>
      </c>
      <c r="D152" s="271"/>
      <c r="E152" s="271"/>
      <c r="F152" s="320" t="s">
        <v>625</v>
      </c>
      <c r="G152" s="271"/>
      <c r="H152" s="319" t="s">
        <v>685</v>
      </c>
      <c r="I152" s="319" t="s">
        <v>627</v>
      </c>
      <c r="J152" s="319" t="s">
        <v>676</v>
      </c>
      <c r="K152" s="315"/>
    </row>
    <row r="153" ht="15" customHeight="1">
      <c r="B153" s="294"/>
      <c r="C153" s="319" t="s">
        <v>573</v>
      </c>
      <c r="D153" s="271"/>
      <c r="E153" s="271"/>
      <c r="F153" s="320" t="s">
        <v>625</v>
      </c>
      <c r="G153" s="271"/>
      <c r="H153" s="319" t="s">
        <v>686</v>
      </c>
      <c r="I153" s="319" t="s">
        <v>627</v>
      </c>
      <c r="J153" s="319" t="s">
        <v>676</v>
      </c>
      <c r="K153" s="315"/>
    </row>
    <row r="154" ht="15" customHeight="1">
      <c r="B154" s="294"/>
      <c r="C154" s="319" t="s">
        <v>630</v>
      </c>
      <c r="D154" s="271"/>
      <c r="E154" s="271"/>
      <c r="F154" s="320" t="s">
        <v>631</v>
      </c>
      <c r="G154" s="271"/>
      <c r="H154" s="319" t="s">
        <v>665</v>
      </c>
      <c r="I154" s="319" t="s">
        <v>627</v>
      </c>
      <c r="J154" s="319">
        <v>50</v>
      </c>
      <c r="K154" s="315"/>
    </row>
    <row r="155" ht="15" customHeight="1">
      <c r="B155" s="294"/>
      <c r="C155" s="319" t="s">
        <v>633</v>
      </c>
      <c r="D155" s="271"/>
      <c r="E155" s="271"/>
      <c r="F155" s="320" t="s">
        <v>625</v>
      </c>
      <c r="G155" s="271"/>
      <c r="H155" s="319" t="s">
        <v>665</v>
      </c>
      <c r="I155" s="319" t="s">
        <v>635</v>
      </c>
      <c r="J155" s="319"/>
      <c r="K155" s="315"/>
    </row>
    <row r="156" ht="15" customHeight="1">
      <c r="B156" s="294"/>
      <c r="C156" s="319" t="s">
        <v>644</v>
      </c>
      <c r="D156" s="271"/>
      <c r="E156" s="271"/>
      <c r="F156" s="320" t="s">
        <v>631</v>
      </c>
      <c r="G156" s="271"/>
      <c r="H156" s="319" t="s">
        <v>665</v>
      </c>
      <c r="I156" s="319" t="s">
        <v>627</v>
      </c>
      <c r="J156" s="319">
        <v>50</v>
      </c>
      <c r="K156" s="315"/>
    </row>
    <row r="157" ht="15" customHeight="1">
      <c r="B157" s="294"/>
      <c r="C157" s="319" t="s">
        <v>652</v>
      </c>
      <c r="D157" s="271"/>
      <c r="E157" s="271"/>
      <c r="F157" s="320" t="s">
        <v>631</v>
      </c>
      <c r="G157" s="271"/>
      <c r="H157" s="319" t="s">
        <v>665</v>
      </c>
      <c r="I157" s="319" t="s">
        <v>627</v>
      </c>
      <c r="J157" s="319">
        <v>50</v>
      </c>
      <c r="K157" s="315"/>
    </row>
    <row r="158" ht="15" customHeight="1">
      <c r="B158" s="294"/>
      <c r="C158" s="319" t="s">
        <v>650</v>
      </c>
      <c r="D158" s="271"/>
      <c r="E158" s="271"/>
      <c r="F158" s="320" t="s">
        <v>631</v>
      </c>
      <c r="G158" s="271"/>
      <c r="H158" s="319" t="s">
        <v>665</v>
      </c>
      <c r="I158" s="319" t="s">
        <v>627</v>
      </c>
      <c r="J158" s="319">
        <v>50</v>
      </c>
      <c r="K158" s="315"/>
    </row>
    <row r="159" ht="15" customHeight="1">
      <c r="B159" s="294"/>
      <c r="C159" s="319" t="s">
        <v>88</v>
      </c>
      <c r="D159" s="271"/>
      <c r="E159" s="271"/>
      <c r="F159" s="320" t="s">
        <v>625</v>
      </c>
      <c r="G159" s="271"/>
      <c r="H159" s="319" t="s">
        <v>687</v>
      </c>
      <c r="I159" s="319" t="s">
        <v>627</v>
      </c>
      <c r="J159" s="319" t="s">
        <v>688</v>
      </c>
      <c r="K159" s="315"/>
    </row>
    <row r="160" ht="15" customHeight="1">
      <c r="B160" s="294"/>
      <c r="C160" s="319" t="s">
        <v>689</v>
      </c>
      <c r="D160" s="271"/>
      <c r="E160" s="271"/>
      <c r="F160" s="320" t="s">
        <v>625</v>
      </c>
      <c r="G160" s="271"/>
      <c r="H160" s="319" t="s">
        <v>690</v>
      </c>
      <c r="I160" s="319" t="s">
        <v>660</v>
      </c>
      <c r="J160" s="319"/>
      <c r="K160" s="315"/>
    </row>
    <row r="161" ht="15" customHeight="1">
      <c r="B161" s="321"/>
      <c r="C161" s="303"/>
      <c r="D161" s="303"/>
      <c r="E161" s="303"/>
      <c r="F161" s="303"/>
      <c r="G161" s="303"/>
      <c r="H161" s="303"/>
      <c r="I161" s="303"/>
      <c r="J161" s="303"/>
      <c r="K161" s="322"/>
    </row>
    <row r="162" ht="18.75" customHeight="1">
      <c r="B162" s="268"/>
      <c r="C162" s="271"/>
      <c r="D162" s="271"/>
      <c r="E162" s="271"/>
      <c r="F162" s="293"/>
      <c r="G162" s="271"/>
      <c r="H162" s="271"/>
      <c r="I162" s="271"/>
      <c r="J162" s="271"/>
      <c r="K162" s="268"/>
    </row>
    <row r="163" ht="18.75" customHeight="1">
      <c r="B163" s="279"/>
      <c r="C163" s="279"/>
      <c r="D163" s="279"/>
      <c r="E163" s="279"/>
      <c r="F163" s="279"/>
      <c r="G163" s="279"/>
      <c r="H163" s="279"/>
      <c r="I163" s="279"/>
      <c r="J163" s="279"/>
      <c r="K163" s="279"/>
    </row>
    <row r="164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ht="45" customHeight="1">
      <c r="B165" s="261"/>
      <c r="C165" s="262" t="s">
        <v>691</v>
      </c>
      <c r="D165" s="262"/>
      <c r="E165" s="262"/>
      <c r="F165" s="262"/>
      <c r="G165" s="262"/>
      <c r="H165" s="262"/>
      <c r="I165" s="262"/>
      <c r="J165" s="262"/>
      <c r="K165" s="263"/>
    </row>
    <row r="166" ht="17.25" customHeight="1">
      <c r="B166" s="261"/>
      <c r="C166" s="286" t="s">
        <v>619</v>
      </c>
      <c r="D166" s="286"/>
      <c r="E166" s="286"/>
      <c r="F166" s="286" t="s">
        <v>620</v>
      </c>
      <c r="G166" s="323"/>
      <c r="H166" s="324" t="s">
        <v>57</v>
      </c>
      <c r="I166" s="324" t="s">
        <v>60</v>
      </c>
      <c r="J166" s="286" t="s">
        <v>621</v>
      </c>
      <c r="K166" s="263"/>
    </row>
    <row r="167" ht="17.25" customHeight="1">
      <c r="B167" s="264"/>
      <c r="C167" s="288" t="s">
        <v>622</v>
      </c>
      <c r="D167" s="288"/>
      <c r="E167" s="288"/>
      <c r="F167" s="289" t="s">
        <v>623</v>
      </c>
      <c r="G167" s="325"/>
      <c r="H167" s="326"/>
      <c r="I167" s="326"/>
      <c r="J167" s="288" t="s">
        <v>624</v>
      </c>
      <c r="K167" s="266"/>
    </row>
    <row r="168" ht="5.25" customHeight="1">
      <c r="B168" s="294"/>
      <c r="C168" s="291"/>
      <c r="D168" s="291"/>
      <c r="E168" s="291"/>
      <c r="F168" s="291"/>
      <c r="G168" s="292"/>
      <c r="H168" s="291"/>
      <c r="I168" s="291"/>
      <c r="J168" s="291"/>
      <c r="K168" s="315"/>
    </row>
    <row r="169" ht="15" customHeight="1">
      <c r="B169" s="294"/>
      <c r="C169" s="271" t="s">
        <v>628</v>
      </c>
      <c r="D169" s="271"/>
      <c r="E169" s="271"/>
      <c r="F169" s="293" t="s">
        <v>625</v>
      </c>
      <c r="G169" s="271"/>
      <c r="H169" s="271" t="s">
        <v>665</v>
      </c>
      <c r="I169" s="271" t="s">
        <v>627</v>
      </c>
      <c r="J169" s="271">
        <v>120</v>
      </c>
      <c r="K169" s="315"/>
    </row>
    <row r="170" ht="15" customHeight="1">
      <c r="B170" s="294"/>
      <c r="C170" s="271" t="s">
        <v>674</v>
      </c>
      <c r="D170" s="271"/>
      <c r="E170" s="271"/>
      <c r="F170" s="293" t="s">
        <v>625</v>
      </c>
      <c r="G170" s="271"/>
      <c r="H170" s="271" t="s">
        <v>675</v>
      </c>
      <c r="I170" s="271" t="s">
        <v>627</v>
      </c>
      <c r="J170" s="271" t="s">
        <v>676</v>
      </c>
      <c r="K170" s="315"/>
    </row>
    <row r="171" ht="15" customHeight="1">
      <c r="B171" s="294"/>
      <c r="C171" s="271" t="s">
        <v>573</v>
      </c>
      <c r="D171" s="271"/>
      <c r="E171" s="271"/>
      <c r="F171" s="293" t="s">
        <v>625</v>
      </c>
      <c r="G171" s="271"/>
      <c r="H171" s="271" t="s">
        <v>692</v>
      </c>
      <c r="I171" s="271" t="s">
        <v>627</v>
      </c>
      <c r="J171" s="271" t="s">
        <v>676</v>
      </c>
      <c r="K171" s="315"/>
    </row>
    <row r="172" ht="15" customHeight="1">
      <c r="B172" s="294"/>
      <c r="C172" s="271" t="s">
        <v>630</v>
      </c>
      <c r="D172" s="271"/>
      <c r="E172" s="271"/>
      <c r="F172" s="293" t="s">
        <v>631</v>
      </c>
      <c r="G172" s="271"/>
      <c r="H172" s="271" t="s">
        <v>692</v>
      </c>
      <c r="I172" s="271" t="s">
        <v>627</v>
      </c>
      <c r="J172" s="271">
        <v>50</v>
      </c>
      <c r="K172" s="315"/>
    </row>
    <row r="173" ht="15" customHeight="1">
      <c r="B173" s="294"/>
      <c r="C173" s="271" t="s">
        <v>633</v>
      </c>
      <c r="D173" s="271"/>
      <c r="E173" s="271"/>
      <c r="F173" s="293" t="s">
        <v>625</v>
      </c>
      <c r="G173" s="271"/>
      <c r="H173" s="271" t="s">
        <v>692</v>
      </c>
      <c r="I173" s="271" t="s">
        <v>635</v>
      </c>
      <c r="J173" s="271"/>
      <c r="K173" s="315"/>
    </row>
    <row r="174" ht="15" customHeight="1">
      <c r="B174" s="294"/>
      <c r="C174" s="271" t="s">
        <v>644</v>
      </c>
      <c r="D174" s="271"/>
      <c r="E174" s="271"/>
      <c r="F174" s="293" t="s">
        <v>631</v>
      </c>
      <c r="G174" s="271"/>
      <c r="H174" s="271" t="s">
        <v>692</v>
      </c>
      <c r="I174" s="271" t="s">
        <v>627</v>
      </c>
      <c r="J174" s="271">
        <v>50</v>
      </c>
      <c r="K174" s="315"/>
    </row>
    <row r="175" ht="15" customHeight="1">
      <c r="B175" s="294"/>
      <c r="C175" s="271" t="s">
        <v>652</v>
      </c>
      <c r="D175" s="271"/>
      <c r="E175" s="271"/>
      <c r="F175" s="293" t="s">
        <v>631</v>
      </c>
      <c r="G175" s="271"/>
      <c r="H175" s="271" t="s">
        <v>692</v>
      </c>
      <c r="I175" s="271" t="s">
        <v>627</v>
      </c>
      <c r="J175" s="271">
        <v>50</v>
      </c>
      <c r="K175" s="315"/>
    </row>
    <row r="176" ht="15" customHeight="1">
      <c r="B176" s="294"/>
      <c r="C176" s="271" t="s">
        <v>650</v>
      </c>
      <c r="D176" s="271"/>
      <c r="E176" s="271"/>
      <c r="F176" s="293" t="s">
        <v>631</v>
      </c>
      <c r="G176" s="271"/>
      <c r="H176" s="271" t="s">
        <v>692</v>
      </c>
      <c r="I176" s="271" t="s">
        <v>627</v>
      </c>
      <c r="J176" s="271">
        <v>50</v>
      </c>
      <c r="K176" s="315"/>
    </row>
    <row r="177" ht="15" customHeight="1">
      <c r="B177" s="294"/>
      <c r="C177" s="271" t="s">
        <v>105</v>
      </c>
      <c r="D177" s="271"/>
      <c r="E177" s="271"/>
      <c r="F177" s="293" t="s">
        <v>625</v>
      </c>
      <c r="G177" s="271"/>
      <c r="H177" s="271" t="s">
        <v>693</v>
      </c>
      <c r="I177" s="271" t="s">
        <v>694</v>
      </c>
      <c r="J177" s="271"/>
      <c r="K177" s="315"/>
    </row>
    <row r="178" ht="15" customHeight="1">
      <c r="B178" s="294"/>
      <c r="C178" s="271" t="s">
        <v>60</v>
      </c>
      <c r="D178" s="271"/>
      <c r="E178" s="271"/>
      <c r="F178" s="293" t="s">
        <v>625</v>
      </c>
      <c r="G178" s="271"/>
      <c r="H178" s="271" t="s">
        <v>695</v>
      </c>
      <c r="I178" s="271" t="s">
        <v>696</v>
      </c>
      <c r="J178" s="271">
        <v>1</v>
      </c>
      <c r="K178" s="315"/>
    </row>
    <row r="179" ht="15" customHeight="1">
      <c r="B179" s="294"/>
      <c r="C179" s="271" t="s">
        <v>56</v>
      </c>
      <c r="D179" s="271"/>
      <c r="E179" s="271"/>
      <c r="F179" s="293" t="s">
        <v>625</v>
      </c>
      <c r="G179" s="271"/>
      <c r="H179" s="271" t="s">
        <v>697</v>
      </c>
      <c r="I179" s="271" t="s">
        <v>627</v>
      </c>
      <c r="J179" s="271">
        <v>20</v>
      </c>
      <c r="K179" s="315"/>
    </row>
    <row r="180" ht="15" customHeight="1">
      <c r="B180" s="294"/>
      <c r="C180" s="271" t="s">
        <v>57</v>
      </c>
      <c r="D180" s="271"/>
      <c r="E180" s="271"/>
      <c r="F180" s="293" t="s">
        <v>625</v>
      </c>
      <c r="G180" s="271"/>
      <c r="H180" s="271" t="s">
        <v>698</v>
      </c>
      <c r="I180" s="271" t="s">
        <v>627</v>
      </c>
      <c r="J180" s="271">
        <v>255</v>
      </c>
      <c r="K180" s="315"/>
    </row>
    <row r="181" ht="15" customHeight="1">
      <c r="B181" s="294"/>
      <c r="C181" s="271" t="s">
        <v>106</v>
      </c>
      <c r="D181" s="271"/>
      <c r="E181" s="271"/>
      <c r="F181" s="293" t="s">
        <v>625</v>
      </c>
      <c r="G181" s="271"/>
      <c r="H181" s="271" t="s">
        <v>589</v>
      </c>
      <c r="I181" s="271" t="s">
        <v>627</v>
      </c>
      <c r="J181" s="271">
        <v>10</v>
      </c>
      <c r="K181" s="315"/>
    </row>
    <row r="182" ht="15" customHeight="1">
      <c r="B182" s="294"/>
      <c r="C182" s="271" t="s">
        <v>107</v>
      </c>
      <c r="D182" s="271"/>
      <c r="E182" s="271"/>
      <c r="F182" s="293" t="s">
        <v>625</v>
      </c>
      <c r="G182" s="271"/>
      <c r="H182" s="271" t="s">
        <v>699</v>
      </c>
      <c r="I182" s="271" t="s">
        <v>660</v>
      </c>
      <c r="J182" s="271"/>
      <c r="K182" s="315"/>
    </row>
    <row r="183" ht="15" customHeight="1">
      <c r="B183" s="294"/>
      <c r="C183" s="271" t="s">
        <v>700</v>
      </c>
      <c r="D183" s="271"/>
      <c r="E183" s="271"/>
      <c r="F183" s="293" t="s">
        <v>625</v>
      </c>
      <c r="G183" s="271"/>
      <c r="H183" s="271" t="s">
        <v>701</v>
      </c>
      <c r="I183" s="271" t="s">
        <v>660</v>
      </c>
      <c r="J183" s="271"/>
      <c r="K183" s="315"/>
    </row>
    <row r="184" ht="15" customHeight="1">
      <c r="B184" s="294"/>
      <c r="C184" s="271" t="s">
        <v>689</v>
      </c>
      <c r="D184" s="271"/>
      <c r="E184" s="271"/>
      <c r="F184" s="293" t="s">
        <v>625</v>
      </c>
      <c r="G184" s="271"/>
      <c r="H184" s="271" t="s">
        <v>702</v>
      </c>
      <c r="I184" s="271" t="s">
        <v>660</v>
      </c>
      <c r="J184" s="271"/>
      <c r="K184" s="315"/>
    </row>
    <row r="185" ht="15" customHeight="1">
      <c r="B185" s="294"/>
      <c r="C185" s="271" t="s">
        <v>109</v>
      </c>
      <c r="D185" s="271"/>
      <c r="E185" s="271"/>
      <c r="F185" s="293" t="s">
        <v>631</v>
      </c>
      <c r="G185" s="271"/>
      <c r="H185" s="271" t="s">
        <v>703</v>
      </c>
      <c r="I185" s="271" t="s">
        <v>627</v>
      </c>
      <c r="J185" s="271">
        <v>50</v>
      </c>
      <c r="K185" s="315"/>
    </row>
    <row r="186" ht="15" customHeight="1">
      <c r="B186" s="294"/>
      <c r="C186" s="271" t="s">
        <v>704</v>
      </c>
      <c r="D186" s="271"/>
      <c r="E186" s="271"/>
      <c r="F186" s="293" t="s">
        <v>631</v>
      </c>
      <c r="G186" s="271"/>
      <c r="H186" s="271" t="s">
        <v>705</v>
      </c>
      <c r="I186" s="271" t="s">
        <v>706</v>
      </c>
      <c r="J186" s="271"/>
      <c r="K186" s="315"/>
    </row>
    <row r="187" ht="15" customHeight="1">
      <c r="B187" s="294"/>
      <c r="C187" s="271" t="s">
        <v>707</v>
      </c>
      <c r="D187" s="271"/>
      <c r="E187" s="271"/>
      <c r="F187" s="293" t="s">
        <v>631</v>
      </c>
      <c r="G187" s="271"/>
      <c r="H187" s="271" t="s">
        <v>708</v>
      </c>
      <c r="I187" s="271" t="s">
        <v>706</v>
      </c>
      <c r="J187" s="271"/>
      <c r="K187" s="315"/>
    </row>
    <row r="188" ht="15" customHeight="1">
      <c r="B188" s="294"/>
      <c r="C188" s="271" t="s">
        <v>709</v>
      </c>
      <c r="D188" s="271"/>
      <c r="E188" s="271"/>
      <c r="F188" s="293" t="s">
        <v>631</v>
      </c>
      <c r="G188" s="271"/>
      <c r="H188" s="271" t="s">
        <v>710</v>
      </c>
      <c r="I188" s="271" t="s">
        <v>706</v>
      </c>
      <c r="J188" s="271"/>
      <c r="K188" s="315"/>
    </row>
    <row r="189" ht="15" customHeight="1">
      <c r="B189" s="294"/>
      <c r="C189" s="327" t="s">
        <v>711</v>
      </c>
      <c r="D189" s="271"/>
      <c r="E189" s="271"/>
      <c r="F189" s="293" t="s">
        <v>631</v>
      </c>
      <c r="G189" s="271"/>
      <c r="H189" s="271" t="s">
        <v>712</v>
      </c>
      <c r="I189" s="271" t="s">
        <v>713</v>
      </c>
      <c r="J189" s="328" t="s">
        <v>714</v>
      </c>
      <c r="K189" s="315"/>
    </row>
    <row r="190" ht="15" customHeight="1">
      <c r="B190" s="294"/>
      <c r="C190" s="278" t="s">
        <v>45</v>
      </c>
      <c r="D190" s="271"/>
      <c r="E190" s="271"/>
      <c r="F190" s="293" t="s">
        <v>625</v>
      </c>
      <c r="G190" s="271"/>
      <c r="H190" s="268" t="s">
        <v>715</v>
      </c>
      <c r="I190" s="271" t="s">
        <v>716</v>
      </c>
      <c r="J190" s="271"/>
      <c r="K190" s="315"/>
    </row>
    <row r="191" ht="15" customHeight="1">
      <c r="B191" s="294"/>
      <c r="C191" s="278" t="s">
        <v>717</v>
      </c>
      <c r="D191" s="271"/>
      <c r="E191" s="271"/>
      <c r="F191" s="293" t="s">
        <v>625</v>
      </c>
      <c r="G191" s="271"/>
      <c r="H191" s="271" t="s">
        <v>718</v>
      </c>
      <c r="I191" s="271" t="s">
        <v>660</v>
      </c>
      <c r="J191" s="271"/>
      <c r="K191" s="315"/>
    </row>
    <row r="192" ht="15" customHeight="1">
      <c r="B192" s="294"/>
      <c r="C192" s="278" t="s">
        <v>719</v>
      </c>
      <c r="D192" s="271"/>
      <c r="E192" s="271"/>
      <c r="F192" s="293" t="s">
        <v>625</v>
      </c>
      <c r="G192" s="271"/>
      <c r="H192" s="271" t="s">
        <v>720</v>
      </c>
      <c r="I192" s="271" t="s">
        <v>660</v>
      </c>
      <c r="J192" s="271"/>
      <c r="K192" s="315"/>
    </row>
    <row r="193" ht="15" customHeight="1">
      <c r="B193" s="294"/>
      <c r="C193" s="278" t="s">
        <v>721</v>
      </c>
      <c r="D193" s="271"/>
      <c r="E193" s="271"/>
      <c r="F193" s="293" t="s">
        <v>631</v>
      </c>
      <c r="G193" s="271"/>
      <c r="H193" s="271" t="s">
        <v>722</v>
      </c>
      <c r="I193" s="271" t="s">
        <v>660</v>
      </c>
      <c r="J193" s="271"/>
      <c r="K193" s="315"/>
    </row>
    <row r="194" ht="15" customHeight="1">
      <c r="B194" s="321"/>
      <c r="C194" s="329"/>
      <c r="D194" s="303"/>
      <c r="E194" s="303"/>
      <c r="F194" s="303"/>
      <c r="G194" s="303"/>
      <c r="H194" s="303"/>
      <c r="I194" s="303"/>
      <c r="J194" s="303"/>
      <c r="K194" s="322"/>
    </row>
    <row r="195" ht="18.75" customHeight="1">
      <c r="B195" s="268"/>
      <c r="C195" s="271"/>
      <c r="D195" s="271"/>
      <c r="E195" s="271"/>
      <c r="F195" s="293"/>
      <c r="G195" s="271"/>
      <c r="H195" s="271"/>
      <c r="I195" s="271"/>
      <c r="J195" s="271"/>
      <c r="K195" s="268"/>
    </row>
    <row r="196" ht="18.75" customHeight="1">
      <c r="B196" s="268"/>
      <c r="C196" s="271"/>
      <c r="D196" s="271"/>
      <c r="E196" s="271"/>
      <c r="F196" s="293"/>
      <c r="G196" s="271"/>
      <c r="H196" s="271"/>
      <c r="I196" s="271"/>
      <c r="J196" s="271"/>
      <c r="K196" s="268"/>
    </row>
    <row r="197" ht="18.75" customHeight="1">
      <c r="B197" s="279"/>
      <c r="C197" s="279"/>
      <c r="D197" s="279"/>
      <c r="E197" s="279"/>
      <c r="F197" s="279"/>
      <c r="G197" s="279"/>
      <c r="H197" s="279"/>
      <c r="I197" s="279"/>
      <c r="J197" s="279"/>
      <c r="K197" s="279"/>
    </row>
    <row r="198" ht="13.5">
      <c r="B198" s="258"/>
      <c r="C198" s="259"/>
      <c r="D198" s="259"/>
      <c r="E198" s="259"/>
      <c r="F198" s="259"/>
      <c r="G198" s="259"/>
      <c r="H198" s="259"/>
      <c r="I198" s="259"/>
      <c r="J198" s="259"/>
      <c r="K198" s="260"/>
    </row>
    <row r="199" ht="21">
      <c r="B199" s="261"/>
      <c r="C199" s="262" t="s">
        <v>723</v>
      </c>
      <c r="D199" s="262"/>
      <c r="E199" s="262"/>
      <c r="F199" s="262"/>
      <c r="G199" s="262"/>
      <c r="H199" s="262"/>
      <c r="I199" s="262"/>
      <c r="J199" s="262"/>
      <c r="K199" s="263"/>
    </row>
    <row r="200" ht="25.5" customHeight="1">
      <c r="B200" s="261"/>
      <c r="C200" s="330" t="s">
        <v>724</v>
      </c>
      <c r="D200" s="330"/>
      <c r="E200" s="330"/>
      <c r="F200" s="330" t="s">
        <v>725</v>
      </c>
      <c r="G200" s="331"/>
      <c r="H200" s="330" t="s">
        <v>726</v>
      </c>
      <c r="I200" s="330"/>
      <c r="J200" s="330"/>
      <c r="K200" s="263"/>
    </row>
    <row r="201" ht="5.25" customHeight="1">
      <c r="B201" s="294"/>
      <c r="C201" s="291"/>
      <c r="D201" s="291"/>
      <c r="E201" s="291"/>
      <c r="F201" s="291"/>
      <c r="G201" s="271"/>
      <c r="H201" s="291"/>
      <c r="I201" s="291"/>
      <c r="J201" s="291"/>
      <c r="K201" s="315"/>
    </row>
    <row r="202" ht="15" customHeight="1">
      <c r="B202" s="294"/>
      <c r="C202" s="271" t="s">
        <v>716</v>
      </c>
      <c r="D202" s="271"/>
      <c r="E202" s="271"/>
      <c r="F202" s="293" t="s">
        <v>46</v>
      </c>
      <c r="G202" s="271"/>
      <c r="H202" s="271" t="s">
        <v>727</v>
      </c>
      <c r="I202" s="271"/>
      <c r="J202" s="271"/>
      <c r="K202" s="315"/>
    </row>
    <row r="203" ht="15" customHeight="1">
      <c r="B203" s="294"/>
      <c r="C203" s="300"/>
      <c r="D203" s="271"/>
      <c r="E203" s="271"/>
      <c r="F203" s="293" t="s">
        <v>47</v>
      </c>
      <c r="G203" s="271"/>
      <c r="H203" s="271" t="s">
        <v>728</v>
      </c>
      <c r="I203" s="271"/>
      <c r="J203" s="271"/>
      <c r="K203" s="315"/>
    </row>
    <row r="204" ht="15" customHeight="1">
      <c r="B204" s="294"/>
      <c r="C204" s="300"/>
      <c r="D204" s="271"/>
      <c r="E204" s="271"/>
      <c r="F204" s="293" t="s">
        <v>50</v>
      </c>
      <c r="G204" s="271"/>
      <c r="H204" s="271" t="s">
        <v>729</v>
      </c>
      <c r="I204" s="271"/>
      <c r="J204" s="271"/>
      <c r="K204" s="315"/>
    </row>
    <row r="205" ht="15" customHeight="1">
      <c r="B205" s="294"/>
      <c r="C205" s="271"/>
      <c r="D205" s="271"/>
      <c r="E205" s="271"/>
      <c r="F205" s="293" t="s">
        <v>48</v>
      </c>
      <c r="G205" s="271"/>
      <c r="H205" s="271" t="s">
        <v>730</v>
      </c>
      <c r="I205" s="271"/>
      <c r="J205" s="271"/>
      <c r="K205" s="315"/>
    </row>
    <row r="206" ht="15" customHeight="1">
      <c r="B206" s="294"/>
      <c r="C206" s="271"/>
      <c r="D206" s="271"/>
      <c r="E206" s="271"/>
      <c r="F206" s="293" t="s">
        <v>49</v>
      </c>
      <c r="G206" s="271"/>
      <c r="H206" s="271" t="s">
        <v>731</v>
      </c>
      <c r="I206" s="271"/>
      <c r="J206" s="271"/>
      <c r="K206" s="315"/>
    </row>
    <row r="207" ht="15" customHeight="1">
      <c r="B207" s="294"/>
      <c r="C207" s="271"/>
      <c r="D207" s="271"/>
      <c r="E207" s="271"/>
      <c r="F207" s="293"/>
      <c r="G207" s="271"/>
      <c r="H207" s="271"/>
      <c r="I207" s="271"/>
      <c r="J207" s="271"/>
      <c r="K207" s="315"/>
    </row>
    <row r="208" ht="15" customHeight="1">
      <c r="B208" s="294"/>
      <c r="C208" s="271" t="s">
        <v>672</v>
      </c>
      <c r="D208" s="271"/>
      <c r="E208" s="271"/>
      <c r="F208" s="293" t="s">
        <v>80</v>
      </c>
      <c r="G208" s="271"/>
      <c r="H208" s="271" t="s">
        <v>732</v>
      </c>
      <c r="I208" s="271"/>
      <c r="J208" s="271"/>
      <c r="K208" s="315"/>
    </row>
    <row r="209" ht="15" customHeight="1">
      <c r="B209" s="294"/>
      <c r="C209" s="300"/>
      <c r="D209" s="271"/>
      <c r="E209" s="271"/>
      <c r="F209" s="293" t="s">
        <v>567</v>
      </c>
      <c r="G209" s="271"/>
      <c r="H209" s="271" t="s">
        <v>568</v>
      </c>
      <c r="I209" s="271"/>
      <c r="J209" s="271"/>
      <c r="K209" s="315"/>
    </row>
    <row r="210" ht="15" customHeight="1">
      <c r="B210" s="294"/>
      <c r="C210" s="271"/>
      <c r="D210" s="271"/>
      <c r="E210" s="271"/>
      <c r="F210" s="293" t="s">
        <v>565</v>
      </c>
      <c r="G210" s="271"/>
      <c r="H210" s="271" t="s">
        <v>733</v>
      </c>
      <c r="I210" s="271"/>
      <c r="J210" s="271"/>
      <c r="K210" s="315"/>
    </row>
    <row r="211" ht="15" customHeight="1">
      <c r="B211" s="332"/>
      <c r="C211" s="300"/>
      <c r="D211" s="300"/>
      <c r="E211" s="300"/>
      <c r="F211" s="293" t="s">
        <v>569</v>
      </c>
      <c r="G211" s="278"/>
      <c r="H211" s="319" t="s">
        <v>570</v>
      </c>
      <c r="I211" s="319"/>
      <c r="J211" s="319"/>
      <c r="K211" s="333"/>
    </row>
    <row r="212" ht="15" customHeight="1">
      <c r="B212" s="332"/>
      <c r="C212" s="300"/>
      <c r="D212" s="300"/>
      <c r="E212" s="300"/>
      <c r="F212" s="293" t="s">
        <v>571</v>
      </c>
      <c r="G212" s="278"/>
      <c r="H212" s="319" t="s">
        <v>734</v>
      </c>
      <c r="I212" s="319"/>
      <c r="J212" s="319"/>
      <c r="K212" s="333"/>
    </row>
    <row r="213" ht="15" customHeight="1">
      <c r="B213" s="332"/>
      <c r="C213" s="300"/>
      <c r="D213" s="300"/>
      <c r="E213" s="300"/>
      <c r="F213" s="334"/>
      <c r="G213" s="278"/>
      <c r="H213" s="335"/>
      <c r="I213" s="335"/>
      <c r="J213" s="335"/>
      <c r="K213" s="333"/>
    </row>
    <row r="214" ht="15" customHeight="1">
      <c r="B214" s="332"/>
      <c r="C214" s="271" t="s">
        <v>696</v>
      </c>
      <c r="D214" s="300"/>
      <c r="E214" s="300"/>
      <c r="F214" s="293">
        <v>1</v>
      </c>
      <c r="G214" s="278"/>
      <c r="H214" s="319" t="s">
        <v>735</v>
      </c>
      <c r="I214" s="319"/>
      <c r="J214" s="319"/>
      <c r="K214" s="333"/>
    </row>
    <row r="215" ht="15" customHeight="1">
      <c r="B215" s="332"/>
      <c r="C215" s="300"/>
      <c r="D215" s="300"/>
      <c r="E215" s="300"/>
      <c r="F215" s="293">
        <v>2</v>
      </c>
      <c r="G215" s="278"/>
      <c r="H215" s="319" t="s">
        <v>736</v>
      </c>
      <c r="I215" s="319"/>
      <c r="J215" s="319"/>
      <c r="K215" s="333"/>
    </row>
    <row r="216" ht="15" customHeight="1">
      <c r="B216" s="332"/>
      <c r="C216" s="300"/>
      <c r="D216" s="300"/>
      <c r="E216" s="300"/>
      <c r="F216" s="293">
        <v>3</v>
      </c>
      <c r="G216" s="278"/>
      <c r="H216" s="319" t="s">
        <v>737</v>
      </c>
      <c r="I216" s="319"/>
      <c r="J216" s="319"/>
      <c r="K216" s="333"/>
    </row>
    <row r="217" ht="15" customHeight="1">
      <c r="B217" s="332"/>
      <c r="C217" s="300"/>
      <c r="D217" s="300"/>
      <c r="E217" s="300"/>
      <c r="F217" s="293">
        <v>4</v>
      </c>
      <c r="G217" s="278"/>
      <c r="H217" s="319" t="s">
        <v>738</v>
      </c>
      <c r="I217" s="319"/>
      <c r="J217" s="319"/>
      <c r="K217" s="333"/>
    </row>
    <row r="218" ht="12.75" customHeight="1">
      <c r="B218" s="336"/>
      <c r="C218" s="337"/>
      <c r="D218" s="337"/>
      <c r="E218" s="337"/>
      <c r="F218" s="337"/>
      <c r="G218" s="337"/>
      <c r="H218" s="337"/>
      <c r="I218" s="337"/>
      <c r="J218" s="337"/>
      <c r="K218" s="338"/>
    </row>
  </sheetData>
  <sheetProtection autoFilter="0" deleteColumns="0" deleteRows="0" formatCells="0" formatColumns="0" formatRows="0" insertColumns="0" insertHyperlinks="0" insertRows="0" pivotTables="0" sort="0"/>
  <mergeCells count="77">
    <mergeCell ref="H217:J217"/>
    <mergeCell ref="H210:J210"/>
    <mergeCell ref="H205:J205"/>
    <mergeCell ref="H203:J203"/>
    <mergeCell ref="H214:J214"/>
    <mergeCell ref="H216:J216"/>
    <mergeCell ref="H215:J215"/>
    <mergeCell ref="H212:J212"/>
    <mergeCell ref="H211:J211"/>
    <mergeCell ref="H209:J209"/>
    <mergeCell ref="H200:J200"/>
    <mergeCell ref="C199:J199"/>
    <mergeCell ref="H208:J208"/>
    <mergeCell ref="H206:J206"/>
    <mergeCell ref="H204:J204"/>
    <mergeCell ref="H202:J202"/>
    <mergeCell ref="C165:J165"/>
    <mergeCell ref="C122:J122"/>
    <mergeCell ref="C147:J147"/>
    <mergeCell ref="C102:J102"/>
    <mergeCell ref="C75:J75"/>
    <mergeCell ref="D70:J70"/>
    <mergeCell ref="D68:J68"/>
    <mergeCell ref="D67:J67"/>
    <mergeCell ref="D69:J69"/>
    <mergeCell ref="D66:J66"/>
    <mergeCell ref="D61:J61"/>
    <mergeCell ref="D62:J62"/>
    <mergeCell ref="D65:J65"/>
    <mergeCell ref="D63:J63"/>
    <mergeCell ref="D60:J60"/>
    <mergeCell ref="D59:J59"/>
    <mergeCell ref="D58:J58"/>
    <mergeCell ref="D47:J47"/>
    <mergeCell ref="C52:J52"/>
    <mergeCell ref="C54:J54"/>
    <mergeCell ref="C55:J55"/>
    <mergeCell ref="C57:J57"/>
    <mergeCell ref="D51:J51"/>
    <mergeCell ref="E50:J50"/>
    <mergeCell ref="E49:J49"/>
    <mergeCell ref="E48:J48"/>
    <mergeCell ref="G45:J45"/>
    <mergeCell ref="G44:J44"/>
    <mergeCell ref="D35:J35"/>
    <mergeCell ref="G40:J40"/>
    <mergeCell ref="G41:J41"/>
    <mergeCell ref="G42:J42"/>
    <mergeCell ref="G43:J43"/>
    <mergeCell ref="G36:J36"/>
    <mergeCell ref="G37:J37"/>
    <mergeCell ref="G38:J38"/>
    <mergeCell ref="G39:J39"/>
    <mergeCell ref="D33:J33"/>
    <mergeCell ref="D34:J34"/>
    <mergeCell ref="D31:J31"/>
    <mergeCell ref="D30:J30"/>
    <mergeCell ref="D28:J28"/>
    <mergeCell ref="C25:J25"/>
    <mergeCell ref="D27:J27"/>
    <mergeCell ref="C26:J26"/>
    <mergeCell ref="F20:J20"/>
    <mergeCell ref="F23:J23"/>
    <mergeCell ref="F21:J21"/>
    <mergeCell ref="F22:J22"/>
    <mergeCell ref="D16:J16"/>
    <mergeCell ref="D17:J17"/>
    <mergeCell ref="F18:J18"/>
    <mergeCell ref="F19:J19"/>
    <mergeCell ref="D15:J15"/>
    <mergeCell ref="C3:J3"/>
    <mergeCell ref="C9:J9"/>
    <mergeCell ref="D11:J11"/>
    <mergeCell ref="D10:J10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Honza</dc:creator>
  <cp:lastModifiedBy>Honza</cp:lastModifiedBy>
  <dcterms:created xsi:type="dcterms:W3CDTF">2019-04-10T22:42:27Z</dcterms:created>
  <dcterms:modified xsi:type="dcterms:W3CDTF">2019-04-10T22:42:35Z</dcterms:modified>
</cp:coreProperties>
</file>