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tabRatio="769" firstSheet="2" activeTab="3"/>
  </bookViews>
  <sheets>
    <sheet name="1. Krycí list rozpočtu" sheetId="1" r:id="rId1"/>
    <sheet name="rekapitulace" sheetId="2" r:id="rId2"/>
    <sheet name="bunky" sheetId="3" r:id="rId3"/>
    <sheet name="oplocení" sheetId="4" r:id="rId4"/>
    <sheet name="osvětlení" sheetId="5" r:id="rId5"/>
    <sheet name="multifunkční hřiště" sheetId="6" r:id="rId6"/>
  </sheets>
  <definedNames>
    <definedName name="_xlnm.Print_Titles" localSheetId="0">'1. Krycí list rozpočtu'!$1:$3</definedName>
  </definedNames>
  <calcPr fullCalcOnLoad="1"/>
</workbook>
</file>

<file path=xl/sharedStrings.xml><?xml version="1.0" encoding="utf-8"?>
<sst xmlns="http://schemas.openxmlformats.org/spreadsheetml/2006/main" count="1088" uniqueCount="578">
  <si>
    <t>KRYCÍ LIST ROZPOČTU</t>
  </si>
  <si>
    <t>Název stavby</t>
  </si>
  <si>
    <t>Přestavba antukového povrchu</t>
  </si>
  <si>
    <t>JKSO</t>
  </si>
  <si>
    <t>Název objektu</t>
  </si>
  <si>
    <t>osvětlení hřiště</t>
  </si>
  <si>
    <t xml:space="preserve">   </t>
  </si>
  <si>
    <t>Místo</t>
  </si>
  <si>
    <t>Moravská Ostrava</t>
  </si>
  <si>
    <t>IČ</t>
  </si>
  <si>
    <t>DIČ</t>
  </si>
  <si>
    <t>Objednatel</t>
  </si>
  <si>
    <t xml:space="preserve">Tělovýchovná jednota Ostrava   </t>
  </si>
  <si>
    <t>Projektant</t>
  </si>
  <si>
    <t xml:space="preserve">Ing. Jiří Fidler   </t>
  </si>
  <si>
    <t>65488415</t>
  </si>
  <si>
    <t>Zhotovitel</t>
  </si>
  <si>
    <t xml:space="preserve">dle výběrového řízení   </t>
  </si>
  <si>
    <t>Zpracoval</t>
  </si>
  <si>
    <t>Ing. Jiří Fidler</t>
  </si>
  <si>
    <t>Rozpočet číslo</t>
  </si>
  <si>
    <t>Dne</t>
  </si>
  <si>
    <t>CZ-CPV</t>
  </si>
  <si>
    <t>06.05.2019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</si>
  <si>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</si>
  <si>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</si>
  <si>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</si>
  <si>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</si>
  <si>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</si>
  <si>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</si>
  <si>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</si>
  <si>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</si>
  <si>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</si>
  <si>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</si>
  <si>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</si>
  <si>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</si>
  <si>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</si>
  <si>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</si>
  <si>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</si>
  <si>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</si>
  <si>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</si>
  <si>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</si>
  <si>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</si>
  <si>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</si>
  <si>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</si>
  <si>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</si>
  <si>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</si>
  <si>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</si>
  <si>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</si>
  <si>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</si>
  <si>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</si>
  <si>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</si>
  <si>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</si>
  <si>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</si>
  <si>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</si>
  <si>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</si>
  <si>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</si>
  <si>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</si>
  <si>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</si>
  <si>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</si>
  <si>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</si>
  <si>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</si>
  <si>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</si>
  <si>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</si>
  <si>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</si>
  <si>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</si>
  <si>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</si>
  <si>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</si>
  <si>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</si>
  <si>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</si>
  <si>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</si>
  <si>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</si>
  <si>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</si>
  <si>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</si>
  <si>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</si>
  <si>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</si>
  <si>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</si>
  <si>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</si>
  <si>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</si>
  <si>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</si>
  <si>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</si>
  <si>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</si>
  <si>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</si>
  <si>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</si>
  <si>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</si>
  <si>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</si>
  <si>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</si>
  <si>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</si>
  <si>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</si>
  <si>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</si>
  <si>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</si>
  <si>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</si>
  <si>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</si>
  <si>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</si>
  <si>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</si>
  <si>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</si>
  <si>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</si>
  <si>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</si>
  <si>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Přestavba antukového povrchu</t>
  </si>
  <si>
    <t>Objekt:   hrací plocha</t>
  </si>
  <si>
    <t>Objednatel:   Tělovýchovná jednota Ostrava</t>
  </si>
  <si>
    <t>Zhotovitel:   dle výběrového řízení</t>
  </si>
  <si>
    <t>Zpracoval:   Ing. Jiří Fidler</t>
  </si>
  <si>
    <t>Místo:   Moravská Ostrava</t>
  </si>
  <si>
    <t>Datum:   06.05.2019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</si>
  <si>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</si>
  <si>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</si>
  <si>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</si>
  <si>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</si>
  <si>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</si>
  <si>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</si>
  <si>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</si>
  <si>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</si>
  <si>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Zemní práce   </t>
  </si>
  <si>
    <t>001</t>
  </si>
  <si>
    <t>122201102</t>
  </si>
  <si>
    <t xml:space="preserve">Odkopávky a prokopávky nezapažené v hornině tř. 3 objem do 1000 m3   </t>
  </si>
  <si>
    <t>m3</t>
  </si>
  <si>
    <t xml:space="preserve">"plocha hřiště"1333*0,4   </t>
  </si>
  <si>
    <t>131201101</t>
  </si>
  <si>
    <t xml:space="preserve">Hloubení jam nezapažených v hornině tř. 3 objemu do 100 m3   </t>
  </si>
  <si>
    <t xml:space="preserve">"patka basktbal " (1*1*1)*2   </t>
  </si>
  <si>
    <t xml:space="preserve">"patky tenis " (0,4*0,4*0,9)*8   </t>
  </si>
  <si>
    <t xml:space="preserve">"patky pro brány"(0,4*0,4)*0,9*4   </t>
  </si>
  <si>
    <t xml:space="preserve">Součet   </t>
  </si>
  <si>
    <t>132201101</t>
  </si>
  <si>
    <t xml:space="preserve">Hloubení rýh š do 600 mm v hornině tř. 3 objemu do 100 m3   </t>
  </si>
  <si>
    <t xml:space="preserve">"trativod" ((0,5*0,5)*(53+(8*36)))   </t>
  </si>
  <si>
    <t>167101102</t>
  </si>
  <si>
    <t xml:space="preserve">Nakládání výkopku z hornin tř. 1 až 4 přes 100 m3   </t>
  </si>
  <si>
    <t>167101103</t>
  </si>
  <si>
    <t xml:space="preserve">Nakládání nebo překládání výkopku z horniny tř. 1 až 4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</si>
  <si>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</si>
  <si>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</si>
  <si>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</si>
  <si>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</si>
  <si>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</si>
  <si>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83*1,8   </t>
  </si>
  <si>
    <t xml:space="preserve">533*1,8   </t>
  </si>
  <si>
    <t>175111101</t>
  </si>
  <si>
    <t xml:space="preserve">Obsypání potrubí ručně sypaninou bez prohození, uloženou do 3 m   </t>
  </si>
  <si>
    <t>583</t>
  </si>
  <si>
    <t>583312010</t>
  </si>
  <si>
    <t xml:space="preserve">štěrkopísek netříděný stabilizační zemina   </t>
  </si>
  <si>
    <t xml:space="preserve">85,5*1,8   </t>
  </si>
  <si>
    <t>181951102</t>
  </si>
  <si>
    <t xml:space="preserve">Úprava pláně v hornině tř. 1 až 4 se zhutněním   </t>
  </si>
  <si>
    <t>m2</t>
  </si>
  <si>
    <t xml:space="preserve">Zakládání   </t>
  </si>
  <si>
    <t>271</t>
  </si>
  <si>
    <t>212752212</t>
  </si>
  <si>
    <t xml:space="preserve">Trativod z drenážních trubek plastových flexibilních D do 100 mm včetně lože otevřený výkop   </t>
  </si>
  <si>
    <t>m</t>
  </si>
  <si>
    <t>212752213</t>
  </si>
  <si>
    <t xml:space="preserve">Trativod z drenážních trubek plastových flexibilních D do 160 mm včetně lože otevřený výkop   </t>
  </si>
  <si>
    <t>215901101</t>
  </si>
  <si>
    <t xml:space="preserve">Zhutnění podloží z hornin soudržných do 92% PS nebo nesoudržných sypkých I(d) do 0,8   </t>
  </si>
  <si>
    <t>011</t>
  </si>
  <si>
    <t>272351215</t>
  </si>
  <si>
    <t xml:space="preserve">Zřízení bednění stěn základových kleneb   </t>
  </si>
  <si>
    <t>272351216</t>
  </si>
  <si>
    <t xml:space="preserve">Odstranění bednění stěn základových kleneb   </t>
  </si>
  <si>
    <t>275321411</t>
  </si>
  <si>
    <t xml:space="preserve">Základové patky ze ŽB bez zvýšených nároků na prostředí tř. C 20/25   </t>
  </si>
  <si>
    <t xml:space="preserve">Vodorovné konstrukce   </t>
  </si>
  <si>
    <t>451541111</t>
  </si>
  <si>
    <t xml:space="preserve">Lože pod potrubí otevřený výkop ze štěrkodrtě   </t>
  </si>
  <si>
    <t xml:space="preserve">Komunikace pozemní   </t>
  </si>
  <si>
    <t>221</t>
  </si>
  <si>
    <t>564732111</t>
  </si>
  <si>
    <t xml:space="preserve">Podklad z vibrovaného štěrku VŠ tl 100 mm   </t>
  </si>
  <si>
    <t>564761111</t>
  </si>
  <si>
    <t xml:space="preserve">Podklad z kameniva hrubého drceného vel. 32-63 mm tl 200 mm   </t>
  </si>
  <si>
    <t>564811111</t>
  </si>
  <si>
    <t xml:space="preserve">Podklad ze štěrkodrtě ŠD tl 50 mm   </t>
  </si>
  <si>
    <t>231</t>
  </si>
  <si>
    <t>57923R351</t>
  </si>
  <si>
    <t xml:space="preserve">dodávka a montáž umělý trávník  se vsypem křemičitým pískem, výška vlasu 15mm   </t>
  </si>
  <si>
    <t>579291111</t>
  </si>
  <si>
    <t xml:space="preserve">Lajnování venkovního litého pryžového povrchu elastickým lakem v různé barevnosti   </t>
  </si>
  <si>
    <t xml:space="preserve">"tenis" 154*2   </t>
  </si>
  <si>
    <t xml:space="preserve">"volejbal " 100*2   </t>
  </si>
  <si>
    <t xml:space="preserve">"házená" 254   </t>
  </si>
  <si>
    <t>589116111</t>
  </si>
  <si>
    <t xml:space="preserve">Kryt ploch pro tělovýchovu jedno a dvouvrstvýfrakce 0/4 tl do 20 mm   </t>
  </si>
  <si>
    <t xml:space="preserve">Trubní vedení   </t>
  </si>
  <si>
    <t>871161941</t>
  </si>
  <si>
    <t xml:space="preserve">Výměna potrubí z PE100 SDR 11 otevřený výkop svařovaných na tupo D 32 x 3,0 mm   </t>
  </si>
  <si>
    <t>286</t>
  </si>
  <si>
    <t>286135950</t>
  </si>
  <si>
    <t xml:space="preserve">potrubí dvouvrstvé PE100 s 10% signalizační vrstvou, SDR 11, 32x3,0. L=12m   </t>
  </si>
  <si>
    <t>891181912</t>
  </si>
  <si>
    <t xml:space="preserve">Výměna vodovodních šoupátek otevřený výkop DN 40   </t>
  </si>
  <si>
    <t>kus</t>
  </si>
  <si>
    <t>422</t>
  </si>
  <si>
    <t>42221R100</t>
  </si>
  <si>
    <t xml:space="preserve">armatura uzavírací , PN 6, DN 40   </t>
  </si>
  <si>
    <t>894811133</t>
  </si>
  <si>
    <t xml:space="preserve">Revizní šachta z PVC systém RV typ přímý, DN 400/160 tlak 12,5 t hl od 1360 do 1730 mm   </t>
  </si>
  <si>
    <t xml:space="preserve">Ostatní konstrukce a práce, bourání   </t>
  </si>
  <si>
    <t>916232112</t>
  </si>
  <si>
    <t xml:space="preserve">Obruba ploch pro tělovýchovu z obrubníků BEST-PARKAN   </t>
  </si>
  <si>
    <t>592</t>
  </si>
  <si>
    <t>592174120</t>
  </si>
  <si>
    <t xml:space="preserve">obrubník betonový chodníkový ABO 13-10 100x10x20 cm   </t>
  </si>
  <si>
    <t>998</t>
  </si>
  <si>
    <t xml:space="preserve">Přesun hmot   </t>
  </si>
  <si>
    <t>998222012</t>
  </si>
  <si>
    <t xml:space="preserve">Přesun hmot pro tělovýchovné plochy   </t>
  </si>
  <si>
    <t>998222198</t>
  </si>
  <si>
    <t xml:space="preserve">Příplatek k přesunu hmot na tělovýchovných plochách za zvětšený přesun do 1000 m   </t>
  </si>
  <si>
    <t>998222199</t>
  </si>
  <si>
    <t xml:space="preserve">Příplatek k přesunu hmot na tělovýchovných plochách za zvětšený přesun ZKD 1000 m   </t>
  </si>
  <si>
    <t>767</t>
  </si>
  <si>
    <t xml:space="preserve">Konstrukce zámečnické   </t>
  </si>
  <si>
    <t>767995111</t>
  </si>
  <si>
    <t xml:space="preserve">Montáž atypických zámečnických konstrukcí   </t>
  </si>
  <si>
    <t>kg</t>
  </si>
  <si>
    <t>767995112</t>
  </si>
  <si>
    <t xml:space="preserve">Montáž atypických zámečnických konstrukcí hmotnosti do 10 kg   </t>
  </si>
  <si>
    <t>749</t>
  </si>
  <si>
    <t>749101000</t>
  </si>
  <si>
    <t>749101010</t>
  </si>
  <si>
    <t>749101030</t>
  </si>
  <si>
    <t>749101020</t>
  </si>
  <si>
    <t xml:space="preserve">Volejbalová síť, černá, 2 mm s ocelovým lankem   </t>
  </si>
  <si>
    <t>749101050</t>
  </si>
  <si>
    <t>749101060</t>
  </si>
  <si>
    <t>749101070</t>
  </si>
  <si>
    <t xml:space="preserve">Basketbalový koš standard , venkovní   </t>
  </si>
  <si>
    <t>749101200</t>
  </si>
  <si>
    <t xml:space="preserve">Tenisové sloupky venkovní, 102 mm + pouzdra, víčka   </t>
  </si>
  <si>
    <t>sada</t>
  </si>
  <si>
    <t>749101210</t>
  </si>
  <si>
    <t>749101220</t>
  </si>
  <si>
    <t xml:space="preserve">Tenisové podpěry (singltyče) na tenisovou síť - venkovní   </t>
  </si>
  <si>
    <t>749101300</t>
  </si>
  <si>
    <t xml:space="preserve">Závaží na středovou tenisovou páskul   </t>
  </si>
  <si>
    <t>749101310</t>
  </si>
  <si>
    <t xml:space="preserve">střídačka nezakrytá  - 4 ks sedáků na ocelové konstrukci   </t>
  </si>
  <si>
    <t>749101320</t>
  </si>
  <si>
    <t xml:space="preserve">stříška ocelová s polykarbonáten tl. 4mm , včetně oplechování 1,2 x 2,5m   </t>
  </si>
  <si>
    <t>767995117</t>
  </si>
  <si>
    <t xml:space="preserve">Montáž atypických zámečnických konstrukcí hmotnosti do 500 kg   </t>
  </si>
  <si>
    <t>424</t>
  </si>
  <si>
    <t>42412R740</t>
  </si>
  <si>
    <t xml:space="preserve">empair pro tenis - viz specifikace   </t>
  </si>
  <si>
    <t>998767102</t>
  </si>
  <si>
    <t xml:space="preserve">Přesun hmot tonážní pro zámečnické konstrukce v objektech v do 12 m   </t>
  </si>
  <si>
    <t>998767194</t>
  </si>
  <si>
    <t xml:space="preserve">Příplatek k přesunu hmot tonážní 767 za zvětšený přesun do 1000 m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</si>
  <si>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</si>
  <si>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</si>
  <si>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</si>
  <si>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</si>
  <si>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</si>
  <si>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010001000</t>
  </si>
  <si>
    <t>soub</t>
  </si>
  <si>
    <t>010001001</t>
  </si>
  <si>
    <t xml:space="preserve">vytýčení inženýrských sítí , vodovod, elektro   </t>
  </si>
  <si>
    <t>012002000</t>
  </si>
  <si>
    <t xml:space="preserve">Geodetické práce - zaměření stavby   </t>
  </si>
  <si>
    <t>013002000</t>
  </si>
  <si>
    <t xml:space="preserve">Projektové práce - projekt skutečného provedení stavby   </t>
  </si>
  <si>
    <t>VRN3</t>
  </si>
  <si>
    <t>030001000</t>
  </si>
  <si>
    <t>VRN4</t>
  </si>
  <si>
    <t xml:space="preserve">Inženýrská činnost   </t>
  </si>
  <si>
    <t>043114000</t>
  </si>
  <si>
    <t xml:space="preserve">Zkoušky tlakové , měření Edef2 podkladu , pláně   in. siute   </t>
  </si>
  <si>
    <t>ks…</t>
  </si>
  <si>
    <t xml:space="preserve">"pláň "  5*5   </t>
  </si>
  <si>
    <t xml:space="preserve">"podkladní vrstvy" 5*15   </t>
  </si>
  <si>
    <t>VRN7</t>
  </si>
  <si>
    <t>071103000</t>
  </si>
  <si>
    <t xml:space="preserve">Provoz investora   </t>
  </si>
  <si>
    <t xml:space="preserve">Celkem   </t>
  </si>
  <si>
    <t>Objekt:   osvětlení hřiště</t>
  </si>
  <si>
    <t>003</t>
  </si>
  <si>
    <t>946111114</t>
  </si>
  <si>
    <t xml:space="preserve">Montáž pojízdných věží trubkových/dílcových š do 0,9 m dl do 3,2 m v do 4,5 m   </t>
  </si>
  <si>
    <t>946111214</t>
  </si>
  <si>
    <t xml:space="preserve">Příplatek k pojízdným věžím š do 0,9 m dl do 3,2 m v do 4,5 m za první a ZKD den použití   </t>
  </si>
  <si>
    <t>741</t>
  </si>
  <si>
    <t xml:space="preserve">Elektroinstalace - silnoproud   </t>
  </si>
  <si>
    <t>741110332</t>
  </si>
  <si>
    <t xml:space="preserve">Montáž trubka ochranná do krabic ocelová závitová DN přes 10 do 25 mm uložená pevně   </t>
  </si>
  <si>
    <t>345</t>
  </si>
  <si>
    <t>345713550</t>
  </si>
  <si>
    <t xml:space="preserve">trubka elektroinstalační ohebná Kopoflex, HDPE+LDPE KF 09110   </t>
  </si>
  <si>
    <t>741112041</t>
  </si>
  <si>
    <t xml:space="preserve">Montáž krabice nástěnná kovová čtyřhranná 96x96 mm   </t>
  </si>
  <si>
    <t>345626900</t>
  </si>
  <si>
    <t xml:space="preserve">svorkovnice krabicová KOPOS S-66 400 V   </t>
  </si>
  <si>
    <t>741120101</t>
  </si>
  <si>
    <t xml:space="preserve">Montáž vodič Cu izolovaný plný a laněný s PVC pláštěm žíla 0,15-16 mm2 zatažený (CY, CHAH-R(V))   </t>
  </si>
  <si>
    <t>341</t>
  </si>
  <si>
    <t>341408250</t>
  </si>
  <si>
    <t xml:space="preserve">vodič silový s Cu jádrem CY H07 V-U 4 mm2   </t>
  </si>
  <si>
    <t>741122411</t>
  </si>
  <si>
    <t xml:space="preserve">Montáž kabel Cu plný kulatý pancéřovaný žíla 3x1,5 až 2,5 mm2 uložený volně (CYKYDY)   </t>
  </si>
  <si>
    <t>341110050</t>
  </si>
  <si>
    <t xml:space="preserve">kabel silový s Cu jádrem CYKY 2x1,5 mm2   </t>
  </si>
  <si>
    <t>741122432</t>
  </si>
  <si>
    <t xml:space="preserve">Montáž kabel Cu plný kulatý pancéřovaný žíla 5x2,5 až 4 mm2 uložený volně (CYKYDY)   </t>
  </si>
  <si>
    <t>341110360</t>
  </si>
  <si>
    <t xml:space="preserve">kabel silový s Cu jádrem CYKY 3x2,5 mm2   </t>
  </si>
  <si>
    <t>741128002</t>
  </si>
  <si>
    <t xml:space="preserve">Ostatní práce při montáži vodičů a kabelů - označení dalším štítkem   </t>
  </si>
  <si>
    <t>741210001</t>
  </si>
  <si>
    <t xml:space="preserve">Montáž rozvodnice oceloplechová nebo plastová běžná do 20 kg   </t>
  </si>
  <si>
    <t>357</t>
  </si>
  <si>
    <t>357116510</t>
  </si>
  <si>
    <t xml:space="preserve">rozvaděč elektroměrový plastový ER112/PVP7P  1x jednosazbový   </t>
  </si>
  <si>
    <t>741240021</t>
  </si>
  <si>
    <t xml:space="preserve">Montáž příslušenství rozvoden - tabulka pro přístroje šroubovaná   </t>
  </si>
  <si>
    <t>735</t>
  </si>
  <si>
    <t>735345100</t>
  </si>
  <si>
    <t xml:space="preserve">tabulka bezpečnostní s tiskem 2 barvy A4 210x297 mm   </t>
  </si>
  <si>
    <t>741310001</t>
  </si>
  <si>
    <t xml:space="preserve">Montáž vypínač nástěnný 1-jednopólový prostředí normální   </t>
  </si>
  <si>
    <t>741310111</t>
  </si>
  <si>
    <t xml:space="preserve">Montáž ovladač (polo)zapuštěný bezšroubové připojení 0/1-tlačítkový vypínací   </t>
  </si>
  <si>
    <t>741320101</t>
  </si>
  <si>
    <t xml:space="preserve">Montáž jistič jednopólový nn do 25 A bez krytu   </t>
  </si>
  <si>
    <t>358</t>
  </si>
  <si>
    <t>358221310</t>
  </si>
  <si>
    <t xml:space="preserve">jistič 1+Npólový-charakteristika B LPN (LSN) 25B/1+N   </t>
  </si>
  <si>
    <t>741321001</t>
  </si>
  <si>
    <t xml:space="preserve">Montáž proudových chráničů dvoupólových nn do 25 A bez krytu   </t>
  </si>
  <si>
    <t>358890500</t>
  </si>
  <si>
    <t xml:space="preserve">chránič proudový 2pólový OFI 16-2p/0.01 typ AC   </t>
  </si>
  <si>
    <t>741322041</t>
  </si>
  <si>
    <t xml:space="preserve">Montáž svodiče přepětí nn typ 2 jednopólových jednodílných   </t>
  </si>
  <si>
    <t>358895050</t>
  </si>
  <si>
    <t xml:space="preserve">ochrana přepěťová - součtové jiskřiště mezi PE a N, SJB100/NPE/1,5   </t>
  </si>
  <si>
    <t>358898290</t>
  </si>
  <si>
    <t xml:space="preserve">hodiny spínací MAN-A16-001-A230  denní   </t>
  </si>
  <si>
    <t>741322161</t>
  </si>
  <si>
    <t xml:space="preserve">Montáž rázové oddělovací tlumivky do 32 A   </t>
  </si>
  <si>
    <t>741370102</t>
  </si>
  <si>
    <t xml:space="preserve">Montáž svítidlo LED průmyslové  1 zdroj s košem   </t>
  </si>
  <si>
    <t>348</t>
  </si>
  <si>
    <t>348344090</t>
  </si>
  <si>
    <t>741373002</t>
  </si>
  <si>
    <t xml:space="preserve">Montáž svítidlo LED na výložník   </t>
  </si>
  <si>
    <t>348344010</t>
  </si>
  <si>
    <t xml:space="preserve">svítidlo průmyslové LED ,  460W   </t>
  </si>
  <si>
    <t>348344020</t>
  </si>
  <si>
    <t xml:space="preserve">svítidlo průmyslové LED 240 W   </t>
  </si>
  <si>
    <t>34834R030</t>
  </si>
  <si>
    <t xml:space="preserve">poplatek za recyklaci svítidel   </t>
  </si>
  <si>
    <t>741410001</t>
  </si>
  <si>
    <t xml:space="preserve">Montáž vodič uzemňovací pásek D do 120 mm2 na povrchu   </t>
  </si>
  <si>
    <t>354</t>
  </si>
  <si>
    <t>354420620</t>
  </si>
  <si>
    <t xml:space="preserve">pás zemnící 30 x 4 mm FeZn   </t>
  </si>
  <si>
    <t>741810001</t>
  </si>
  <si>
    <t xml:space="preserve">Celková prohlídka elektrického rozvodu a zařízení do 100 000,- Kč   </t>
  </si>
  <si>
    <t>741811021</t>
  </si>
  <si>
    <t xml:space="preserve">Oživení rozvaděče se složitou výstrojí   </t>
  </si>
  <si>
    <t>741813002</t>
  </si>
  <si>
    <t xml:space="preserve">Měření impedance nulové smyčky okruhu vedení třífázového 3x380 V   </t>
  </si>
  <si>
    <t>741820001</t>
  </si>
  <si>
    <t xml:space="preserve">Měření zemních odporů zemniče   </t>
  </si>
  <si>
    <t>741820101</t>
  </si>
  <si>
    <t xml:space="preserve">Měření izolačního stavu svítidel   </t>
  </si>
  <si>
    <t>soubor</t>
  </si>
  <si>
    <t>741820102</t>
  </si>
  <si>
    <t xml:space="preserve">Měření intenzity osvětlení   </t>
  </si>
  <si>
    <t>741910101</t>
  </si>
  <si>
    <t xml:space="preserve">Montáž výložník typový nástěnný svařovaný se stojinou a 1 rameno   </t>
  </si>
  <si>
    <t>553</t>
  </si>
  <si>
    <t>55314R100</t>
  </si>
  <si>
    <t xml:space="preserve">montovaná konstrukce výložníků osvětlovacích těles   </t>
  </si>
  <si>
    <t>ks</t>
  </si>
  <si>
    <t>998741101</t>
  </si>
  <si>
    <t xml:space="preserve">Přesun hmot tonážní pro silnoproud v objektech v do 6 m   </t>
  </si>
  <si>
    <t>998741181</t>
  </si>
  <si>
    <t xml:space="preserve">Příplatek k přesunu hmot tonážní 741 prováděný bez použití mechanizace   </t>
  </si>
  <si>
    <t>33-M</t>
  </si>
  <si>
    <t xml:space="preserve">Montáže dopr.zaříz.,sklad. zař. a váh   </t>
  </si>
  <si>
    <t>933</t>
  </si>
  <si>
    <t>330560082</t>
  </si>
  <si>
    <t xml:space="preserve">Revize + měření + celková revizní zpráva - typ TRA   </t>
  </si>
  <si>
    <t>58-M</t>
  </si>
  <si>
    <t xml:space="preserve">Revize vyhrazených technických zařízení   </t>
  </si>
  <si>
    <t>958</t>
  </si>
  <si>
    <t>580101001</t>
  </si>
  <si>
    <t xml:space="preserve">Kontrola stavu přípojkové skříně do 63 A rozvodných zařízení   </t>
  </si>
  <si>
    <t>580104321</t>
  </si>
  <si>
    <t xml:space="preserve">Kontrola stavu el spotřebičů ručních třídy I B - používaných ve venkovním prostoru   </t>
  </si>
  <si>
    <t>580107010</t>
  </si>
  <si>
    <t xml:space="preserve">Seřízení a nastavení nadproudové ochrany jistícího prvku   </t>
  </si>
  <si>
    <t>011464000</t>
  </si>
  <si>
    <t xml:space="preserve">Měření (monitoring) úrovně osvětlení   </t>
  </si>
  <si>
    <t>Objekt:   buňky a sklady</t>
  </si>
  <si>
    <t>122101101</t>
  </si>
  <si>
    <t xml:space="preserve">Odkopávky a prokopávky nezapažené v hornině tř. 1 a 2 objem do 100 m3   </t>
  </si>
  <si>
    <t xml:space="preserve">"plocha pod zámkovou dlažbu" (18,5*6)*0,25   </t>
  </si>
  <si>
    <t xml:space="preserve">(0,6*0,6*1)*14   </t>
  </si>
  <si>
    <t>167101101</t>
  </si>
  <si>
    <t xml:space="preserve">Nakládání výkopku z hornin tř. 1 až 4 do 100 m3   </t>
  </si>
  <si>
    <t>171101101</t>
  </si>
  <si>
    <t xml:space="preserve">Uložení sypaniny z hornin soudržných do násypů zhutněných na 95 % PS   </t>
  </si>
  <si>
    <t xml:space="preserve">22,5*1,8   </t>
  </si>
  <si>
    <t xml:space="preserve">"plocha pod zámkovou dlažbu" 18,5*6   </t>
  </si>
  <si>
    <t xml:space="preserve">Svislé a kompletní konstrukce   </t>
  </si>
  <si>
    <t>382413115</t>
  </si>
  <si>
    <t xml:space="preserve">Doávka a osazení jímky z PP o objemu 6000 l   </t>
  </si>
  <si>
    <t>564251111</t>
  </si>
  <si>
    <t xml:space="preserve">Podklad nebo podsyp ze štěrkopísku ŠP tl 150 mm   </t>
  </si>
  <si>
    <t>596211110</t>
  </si>
  <si>
    <t xml:space="preserve">Kladení zámkové dlažby komunikací pro pěší tl 60 mm skupiny A pl do 50 m2   </t>
  </si>
  <si>
    <t>592450020</t>
  </si>
  <si>
    <t xml:space="preserve">dlažba zámková Ičko 4 20x16,5x4 cm červená, písková   </t>
  </si>
  <si>
    <t>916131113</t>
  </si>
  <si>
    <t xml:space="preserve">Osazení silničního obrubníku betonového ležatého s boční opěrou do lože z betonu prostého   </t>
  </si>
  <si>
    <t>741120301</t>
  </si>
  <si>
    <t xml:space="preserve">Montáž vodič Cu izolovaný plný a laněný s PVC pláštěm žíla 0,55-16 mm2 pevně (CY, CHAH-R(V))   </t>
  </si>
  <si>
    <t>741121101</t>
  </si>
  <si>
    <t xml:space="preserve">Montáž vodič Al izolovaný plný a laněný žíla 16 až 35 mm2 zatažený v trubkách nebo lištách (AY,AYY)   </t>
  </si>
  <si>
    <t>341765100</t>
  </si>
  <si>
    <t xml:space="preserve">vodič izolovaný s Al jádrem AY-drát 2,5 mm2   </t>
  </si>
  <si>
    <t>741128026</t>
  </si>
  <si>
    <t xml:space="preserve">Příplatek k montáži kabelů za zatažení vodiče a kabelu do 10,00 kg   </t>
  </si>
  <si>
    <t>357117240</t>
  </si>
  <si>
    <t xml:space="preserve">skříň přípojková plastová SP200/NVP1P 6x100A   </t>
  </si>
  <si>
    <t>354410720</t>
  </si>
  <si>
    <t xml:space="preserve">drát průměr 8 mm FeZn   </t>
  </si>
  <si>
    <t>998741102</t>
  </si>
  <si>
    <t xml:space="preserve">Přesun hmot tonážní pro silnoproud v objektech v do 12 m   </t>
  </si>
  <si>
    <t>764</t>
  </si>
  <si>
    <t xml:space="preserve">Konstrukce klempířské   </t>
  </si>
  <si>
    <t>764508131</t>
  </si>
  <si>
    <t xml:space="preserve">Montáž kruhového svodu   </t>
  </si>
  <si>
    <t>553442000</t>
  </si>
  <si>
    <t xml:space="preserve">svod kruhový 80 pozink   </t>
  </si>
  <si>
    <t>33003R001</t>
  </si>
  <si>
    <t xml:space="preserve">Montáž mobilních buněk   </t>
  </si>
  <si>
    <t>59227R500</t>
  </si>
  <si>
    <t xml:space="preserve">obytný kontejner C3L 6 058 x 2 438 x 2 500mm   </t>
  </si>
  <si>
    <t>35-M</t>
  </si>
  <si>
    <t xml:space="preserve">Montáž čerpadel, kompr.a vodoh.zař.   </t>
  </si>
  <si>
    <t>935</t>
  </si>
  <si>
    <t>35014R002</t>
  </si>
  <si>
    <t xml:space="preserve">Dodávka a montáž čerpadlo  kalové do plastové nádrže   </t>
  </si>
  <si>
    <t>46-M</t>
  </si>
  <si>
    <t xml:space="preserve">Zemní práce při extr.mont.pracích   </t>
  </si>
  <si>
    <t>946</t>
  </si>
  <si>
    <t>460030039</t>
  </si>
  <si>
    <t xml:space="preserve">Rozebrání dlažeb ručně z dlaždic zámkových do písku spáry nezalité   </t>
  </si>
  <si>
    <t xml:space="preserve">Hodinové zúčtovací sazby   </t>
  </si>
  <si>
    <t>HZS1212</t>
  </si>
  <si>
    <t xml:space="preserve">Hodinová zúčtovací sazba kopáč   </t>
  </si>
  <si>
    <t>hod</t>
  </si>
  <si>
    <t>HZS2221</t>
  </si>
  <si>
    <t xml:space="preserve">Hodinová zúčtovací sazba elektrikář   </t>
  </si>
  <si>
    <t>HZS2222</t>
  </si>
  <si>
    <t xml:space="preserve">Hodinová zúčtovací sazba elektrikář odborný   </t>
  </si>
  <si>
    <t>HZS4211</t>
  </si>
  <si>
    <t xml:space="preserve">Hodinová zúčtovací sazba revizní technik   </t>
  </si>
  <si>
    <t>032103000</t>
  </si>
  <si>
    <t xml:space="preserve">Náklady na zařízení staveniště   </t>
  </si>
  <si>
    <t>Objekt:   oplocení</t>
  </si>
  <si>
    <t xml:space="preserve">"pro výšku 4m " (0,5*0,5*1)*67   </t>
  </si>
  <si>
    <t xml:space="preserve">"nízké oplocení" (0,3*0,3*0,8)*12   </t>
  </si>
  <si>
    <t xml:space="preserve">"posuvná brýna" (0,3*0,3*0,8)*5   </t>
  </si>
  <si>
    <t>131201109</t>
  </si>
  <si>
    <t xml:space="preserve">Příplatek za lepivost u hloubení jam nezapažených v hornině tř. 3   </t>
  </si>
  <si>
    <t xml:space="preserve">19*1,8   </t>
  </si>
  <si>
    <t>174101101</t>
  </si>
  <si>
    <t xml:space="preserve">Zásyp jam, šachet rýh nebo kolem objektů sypaninou se zhutněním   </t>
  </si>
  <si>
    <t xml:space="preserve">((0,5*4)*0,2)*70   </t>
  </si>
  <si>
    <t xml:space="preserve">((0,3*4)*0,2)*12   </t>
  </si>
  <si>
    <t>275313811</t>
  </si>
  <si>
    <t xml:space="preserve">Základové patky z betonu tř. C 25/30   </t>
  </si>
  <si>
    <t>338171111</t>
  </si>
  <si>
    <t xml:space="preserve">Osazování sloupků a vzpěr plotových ocelových v 2,00 m se zalitím MC   </t>
  </si>
  <si>
    <t xml:space="preserve">"sloupky"  12   </t>
  </si>
  <si>
    <t xml:space="preserve">" vzpěry"  8   </t>
  </si>
  <si>
    <t>553422520</t>
  </si>
  <si>
    <t xml:space="preserve">sloupek plotový průběžný pozinkovaný a komaxitový 2000/38x1,5 mm   </t>
  </si>
  <si>
    <t>338171123</t>
  </si>
  <si>
    <t xml:space="preserve">Osazování sloupků a vzpěr plotových ocelových v 2,60 m se zabetonováním   </t>
  </si>
  <si>
    <t>55342R500</t>
  </si>
  <si>
    <t xml:space="preserve">sloupek plotový rohový 60,0 x 2,5 x 5000   </t>
  </si>
  <si>
    <t>553422510</t>
  </si>
  <si>
    <t xml:space="preserve">sloupek plotový středový   60,0 x 2,5 x 5 000   </t>
  </si>
  <si>
    <t>338171124</t>
  </si>
  <si>
    <t xml:space="preserve">Osazování  vzpěr plotových ocelových v 2,60 m   </t>
  </si>
  <si>
    <t>553422700</t>
  </si>
  <si>
    <t xml:space="preserve">vzpěra plotová horní 42,0 x 1,5 x 2 000   </t>
  </si>
  <si>
    <t xml:space="preserve">3*70   </t>
  </si>
  <si>
    <t>553422740</t>
  </si>
  <si>
    <t xml:space="preserve">vzpěra plotová zavětrpvací  42,0 x 2 x 3 000 mm   </t>
  </si>
  <si>
    <t>348101210</t>
  </si>
  <si>
    <t xml:space="preserve">Osazení vrat a vrátek k oplocení na ocelové sloupky odkaz   Z/3   </t>
  </si>
  <si>
    <t>553423210</t>
  </si>
  <si>
    <t xml:space="preserve">branka vchodová kovová odkaz Z3   </t>
  </si>
  <si>
    <t>348101220</t>
  </si>
  <si>
    <t xml:space="preserve">Osazení vrat a vrátek k oplocení na ocelové sloupky   </t>
  </si>
  <si>
    <t>553423200</t>
  </si>
  <si>
    <t xml:space="preserve">branka vchodová kovová odkaz   Z/4   </t>
  </si>
  <si>
    <t>34810R130</t>
  </si>
  <si>
    <t xml:space="preserve">Osazení vrat a vrátek k oplocení odkaz Z/2   </t>
  </si>
  <si>
    <t>55342R200</t>
  </si>
  <si>
    <t xml:space="preserve">branka vchodová kovová odkaz Z/2   </t>
  </si>
  <si>
    <t>348121211</t>
  </si>
  <si>
    <t xml:space="preserve">Montáž podhrabových desek délky do 2 m na ocelové plotové sloupky   </t>
  </si>
  <si>
    <t>592331190</t>
  </si>
  <si>
    <t xml:space="preserve">deska plotová KZD 2-200 200x5x29 cm   </t>
  </si>
  <si>
    <t>348121221</t>
  </si>
  <si>
    <t xml:space="preserve">Montáž podhrabových desek délky do 3 m na ocelové plotové sloupky   </t>
  </si>
  <si>
    <t>592331200</t>
  </si>
  <si>
    <t xml:space="preserve">deska plotová KZD 2-290 290x5x29 cm   </t>
  </si>
  <si>
    <t>348171310</t>
  </si>
  <si>
    <t xml:space="preserve">Osazení průběžného pletiva čtxřhranné PVC oko 45mm , drát 2,00/3,00 výška 400cm   </t>
  </si>
  <si>
    <t xml:space="preserve">139   </t>
  </si>
  <si>
    <t>313</t>
  </si>
  <si>
    <t>31324R750</t>
  </si>
  <si>
    <t xml:space="preserve">pletivo čtyřhranné oko 45mm x 45mm , profil 3,00   výška 400 cm   </t>
  </si>
  <si>
    <t>348172113</t>
  </si>
  <si>
    <t xml:space="preserve">Montáž vjezdových bran samonosných jednokřídlových plochy přes 2,0 m2 do 4,0 m2   </t>
  </si>
  <si>
    <t>553423600</t>
  </si>
  <si>
    <t xml:space="preserve">brána posuvná samonosná odkaz   Z1   </t>
  </si>
  <si>
    <t>34817R120</t>
  </si>
  <si>
    <t xml:space="preserve">montáž a dodávka doplňkových a pomocných dílů pro montáž   </t>
  </si>
  <si>
    <t>348401130</t>
  </si>
  <si>
    <t xml:space="preserve">Osazení oplocení ze strojového pletiva s napínacími dráty výšky do 2,0 m do 15° sklonu svahu   </t>
  </si>
  <si>
    <t>313247680</t>
  </si>
  <si>
    <t xml:space="preserve">pletivo drátěné se čtvercovými oky zapletené pozinkované  50 x 2 x 2000 mm   </t>
  </si>
  <si>
    <t>966071823</t>
  </si>
  <si>
    <t xml:space="preserve">Rozebrání oplocení z drátěného pletiva se čtvercovými oky výšky přes 2,0 m   </t>
  </si>
  <si>
    <t xml:space="preserve">38+36+36+36+36   </t>
  </si>
  <si>
    <t>96607R810</t>
  </si>
  <si>
    <t xml:space="preserve">Rozebrání stávajících plechových skladů   </t>
  </si>
  <si>
    <t>998017001</t>
  </si>
  <si>
    <t xml:space="preserve">Přesun hmot s omezením mechanizace pro budovy v do 6 m   </t>
  </si>
  <si>
    <t>998018001</t>
  </si>
  <si>
    <t xml:space="preserve">Přesun hmot ruční pro budovy v do 6 m   </t>
  </si>
  <si>
    <t>998018011</t>
  </si>
  <si>
    <t xml:space="preserve">Příplatek k ručnímu přesunu hmot pro budovy zděné za zvětšený přesun ZKD 100 m   </t>
  </si>
  <si>
    <t>998021021</t>
  </si>
  <si>
    <t xml:space="preserve">Přesun hmot pro haly s nosnou kcí zděnou nebo monolitickou v do 20 m   </t>
  </si>
  <si>
    <t>998021025</t>
  </si>
  <si>
    <t xml:space="preserve">Příplatek k přesunu hmot hal s nosnou kcí zděnou nebo monolitickou za zvětšený přesun do 1000 m   </t>
  </si>
  <si>
    <t>998232111</t>
  </si>
  <si>
    <t xml:space="preserve">Přesun hmot pro oplocení   </t>
  </si>
  <si>
    <t>998232124</t>
  </si>
  <si>
    <t xml:space="preserve">Příplatek k přesunu hmot pro oplocení  za zvětšený přesun do 5000 m   </t>
  </si>
  <si>
    <t>330530189</t>
  </si>
  <si>
    <t xml:space="preserve">dodávka a montáž  tabulek bezpečnost + inform - postižení   </t>
  </si>
  <si>
    <t>objekt</t>
  </si>
  <si>
    <t>popis</t>
  </si>
  <si>
    <t xml:space="preserve">D1 </t>
  </si>
  <si>
    <t>D2</t>
  </si>
  <si>
    <t>D3</t>
  </si>
  <si>
    <t>D4</t>
  </si>
  <si>
    <t>Rekapitulace</t>
  </si>
  <si>
    <t>osvětlení</t>
  </si>
  <si>
    <t>cena bez DPH</t>
  </si>
  <si>
    <t>hřiště</t>
  </si>
  <si>
    <t>bunky</t>
  </si>
  <si>
    <t>oplocení</t>
  </si>
  <si>
    <t>CC-CZ</t>
  </si>
  <si>
    <t xml:space="preserve"> 1-2411</t>
  </si>
  <si>
    <t>50000000-5</t>
  </si>
  <si>
    <t>43.29.1</t>
  </si>
  <si>
    <t>823-33</t>
  </si>
  <si>
    <t xml:space="preserve">svítidlo průmyslové LED  s modulem LED 2x5500 lm, spektrum 840, a Al chladičem, 76W   </t>
  </si>
  <si>
    <t xml:space="preserve">Streetball konstrukce , do betonového základu, vys. 1450 mm   </t>
  </si>
  <si>
    <t xml:space="preserve">lavička s opěradlem a područkami (nekotvená) 190 x 45 x 42 cm  konstrukce -  kov, sedák - dřevo modřínové latě   </t>
  </si>
  <si>
    <t xml:space="preserve">lBranka na házenou a malou kopanou  kovová 3x2 m, pevný rám, venkovní + kotvení, CERTIFIKÁT   </t>
  </si>
  <si>
    <t xml:space="preserve">Volejbalové sloupky  do pouzder 102 mm, venkovní+pouzdra, víčka   </t>
  </si>
  <si>
    <t xml:space="preserve">Basketbalová deska  1200x900 mm, venkovní, ocelový rámek, překližka   </t>
  </si>
  <si>
    <t xml:space="preserve">Tenisová síť  3 mm černá zdvojená   </t>
  </si>
  <si>
    <t>soub.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</si>
</sst>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5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2"/>
      <name val="MS Sans Serif"/>
      <family val="0"/>
    </font>
    <font>
      <sz val="2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5" fontId="8" fillId="0" borderId="40" xfId="0" applyNumberFormat="1" applyFont="1" applyBorder="1" applyAlignment="1" applyProtection="1">
      <alignment horizontal="right" vertical="center"/>
      <protection/>
    </xf>
    <xf numFmtId="166" fontId="8" fillId="0" borderId="41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6" fontId="8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6" fontId="1" fillId="0" borderId="47" xfId="0" applyNumberFormat="1" applyFont="1" applyBorder="1" applyAlignment="1" applyProtection="1">
      <alignment horizontal="right" vertical="center"/>
      <protection/>
    </xf>
    <xf numFmtId="164" fontId="1" fillId="0" borderId="50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7" fontId="5" fillId="0" borderId="46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165" fontId="1" fillId="0" borderId="47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166" fontId="8" fillId="0" borderId="30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166" fontId="8" fillId="0" borderId="55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8" fillId="0" borderId="31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left" vertical="top"/>
      <protection/>
    </xf>
    <xf numFmtId="0" fontId="10" fillId="0" borderId="52" xfId="0" applyFont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166" fontId="11" fillId="0" borderId="34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center"/>
    </xf>
    <xf numFmtId="2" fontId="5" fillId="0" borderId="57" xfId="0" applyNumberFormat="1" applyFont="1" applyBorder="1" applyAlignment="1">
      <alignment horizontal="center" vertical="center"/>
    </xf>
    <xf numFmtId="168" fontId="5" fillId="0" borderId="57" xfId="0" applyNumberFormat="1" applyFont="1" applyBorder="1" applyAlignment="1">
      <alignment horizontal="right" vertical="center"/>
    </xf>
    <xf numFmtId="166" fontId="5" fillId="0" borderId="57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center"/>
    </xf>
    <xf numFmtId="2" fontId="5" fillId="0" borderId="39" xfId="0" applyNumberFormat="1" applyFont="1" applyBorder="1" applyAlignment="1">
      <alignment horizontal="right" vertical="center"/>
    </xf>
    <xf numFmtId="168" fontId="5" fillId="0" borderId="39" xfId="0" applyNumberFormat="1" applyFont="1" applyBorder="1" applyAlignment="1">
      <alignment horizontal="right" vertical="center"/>
    </xf>
    <xf numFmtId="2" fontId="5" fillId="0" borderId="39" xfId="0" applyNumberFormat="1" applyFont="1" applyBorder="1" applyAlignment="1">
      <alignment horizontal="left" vertical="center"/>
    </xf>
    <xf numFmtId="166" fontId="11" fillId="0" borderId="39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center"/>
    </xf>
    <xf numFmtId="168" fontId="3" fillId="0" borderId="34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1" xfId="0" applyFont="1" applyBorder="1" applyAlignment="1">
      <alignment horizontal="left"/>
    </xf>
    <xf numFmtId="0" fontId="3" fillId="0" borderId="57" xfId="0" applyFont="1" applyBorder="1" applyAlignment="1">
      <alignment horizontal="left" vertical="top"/>
    </xf>
    <xf numFmtId="166" fontId="1" fillId="0" borderId="5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55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 wrapText="1"/>
      <protection/>
    </xf>
    <xf numFmtId="169" fontId="14" fillId="0" borderId="0" xfId="0" applyNumberFormat="1" applyFont="1" applyAlignment="1" applyProtection="1">
      <alignment horizontal="right" vertical="top"/>
      <protection/>
    </xf>
    <xf numFmtId="166" fontId="1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9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5" fillId="0" borderId="63" xfId="0" applyNumberFormat="1" applyFont="1" applyBorder="1" applyAlignment="1">
      <alignment horizontal="right"/>
    </xf>
    <xf numFmtId="0" fontId="5" fillId="0" borderId="63" xfId="0" applyFont="1" applyBorder="1" applyAlignment="1">
      <alignment horizontal="left" wrapText="1"/>
    </xf>
    <xf numFmtId="169" fontId="5" fillId="0" borderId="63" xfId="0" applyNumberFormat="1" applyFont="1" applyBorder="1" applyAlignment="1">
      <alignment horizontal="right"/>
    </xf>
    <xf numFmtId="166" fontId="5" fillId="0" borderId="63" xfId="0" applyNumberFormat="1" applyFont="1" applyBorder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19" fillId="0" borderId="63" xfId="0" applyNumberFormat="1" applyFont="1" applyBorder="1" applyAlignment="1">
      <alignment horizontal="right"/>
    </xf>
    <xf numFmtId="0" fontId="19" fillId="0" borderId="63" xfId="0" applyFont="1" applyBorder="1" applyAlignment="1">
      <alignment horizontal="left" wrapText="1"/>
    </xf>
    <xf numFmtId="169" fontId="19" fillId="0" borderId="63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21" fillId="0" borderId="0" xfId="0" applyNumberFormat="1" applyFont="1" applyAlignment="1">
      <alignment/>
    </xf>
    <xf numFmtId="166" fontId="5" fillId="13" borderId="63" xfId="0" applyNumberFormat="1" applyFont="1" applyFill="1" applyBorder="1" applyAlignment="1">
      <alignment horizontal="right"/>
    </xf>
    <xf numFmtId="17" fontId="5" fillId="0" borderId="20" xfId="0" applyNumberFormat="1" applyFont="1" applyBorder="1" applyAlignment="1" applyProtection="1">
      <alignment horizontal="left" vertical="center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166" fontId="5" fillId="0" borderId="58" xfId="0" applyNumberFormat="1" applyFont="1" applyBorder="1" applyAlignment="1">
      <alignment horizontal="right" vertical="center"/>
    </xf>
    <xf numFmtId="166" fontId="5" fillId="0" borderId="57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15" sqref="R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2" t="s">
        <v>2</v>
      </c>
      <c r="F5" s="203"/>
      <c r="G5" s="203"/>
      <c r="H5" s="203"/>
      <c r="I5" s="203"/>
      <c r="J5" s="203"/>
      <c r="K5" s="203"/>
      <c r="L5" s="204"/>
      <c r="M5" s="17"/>
      <c r="N5" s="17"/>
      <c r="O5" s="199" t="s">
        <v>3</v>
      </c>
      <c r="P5" s="199"/>
      <c r="Q5" s="18"/>
      <c r="R5" s="189" t="s">
        <v>569</v>
      </c>
      <c r="S5" s="19"/>
    </row>
    <row r="6" spans="1:19" s="2" customFormat="1" ht="24.75" customHeight="1">
      <c r="A6" s="16"/>
      <c r="B6" s="17" t="s">
        <v>4</v>
      </c>
      <c r="C6" s="17"/>
      <c r="D6" s="17"/>
      <c r="E6" s="205" t="s">
        <v>5</v>
      </c>
      <c r="F6" s="206"/>
      <c r="G6" s="206"/>
      <c r="H6" s="206"/>
      <c r="I6" s="206"/>
      <c r="J6" s="206"/>
      <c r="K6" s="206"/>
      <c r="L6" s="207"/>
      <c r="M6" s="17"/>
      <c r="N6" s="17"/>
      <c r="O6" s="199" t="s">
        <v>565</v>
      </c>
      <c r="P6" s="199"/>
      <c r="Q6" s="188"/>
      <c r="R6" s="191" t="s">
        <v>566</v>
      </c>
      <c r="S6" s="19"/>
    </row>
    <row r="7" spans="1:19" s="2" customFormat="1" ht="24.75" customHeight="1">
      <c r="A7" s="16"/>
      <c r="B7" s="17"/>
      <c r="C7" s="17"/>
      <c r="D7" s="17"/>
      <c r="E7" s="208" t="s">
        <v>6</v>
      </c>
      <c r="F7" s="209"/>
      <c r="G7" s="209"/>
      <c r="H7" s="209"/>
      <c r="I7" s="209"/>
      <c r="J7" s="209"/>
      <c r="K7" s="209"/>
      <c r="L7" s="210"/>
      <c r="M7" s="17"/>
      <c r="N7" s="17"/>
      <c r="O7" s="199" t="s">
        <v>7</v>
      </c>
      <c r="P7" s="199"/>
      <c r="Q7" s="20" t="s">
        <v>8</v>
      </c>
      <c r="R7" s="21"/>
      <c r="S7" s="19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9" t="s">
        <v>9</v>
      </c>
      <c r="P8" s="199"/>
      <c r="Q8" s="17" t="s">
        <v>10</v>
      </c>
      <c r="R8" s="17"/>
      <c r="S8" s="19"/>
    </row>
    <row r="9" spans="1:19" s="2" customFormat="1" ht="24.75" customHeight="1">
      <c r="A9" s="16"/>
      <c r="B9" s="17" t="s">
        <v>11</v>
      </c>
      <c r="C9" s="17"/>
      <c r="D9" s="17"/>
      <c r="E9" s="211" t="s">
        <v>12</v>
      </c>
      <c r="F9" s="212"/>
      <c r="G9" s="212"/>
      <c r="H9" s="212"/>
      <c r="I9" s="212"/>
      <c r="J9" s="212"/>
      <c r="K9" s="212"/>
      <c r="L9" s="213"/>
      <c r="M9" s="17"/>
      <c r="N9" s="17"/>
      <c r="O9" s="200"/>
      <c r="P9" s="201"/>
      <c r="Q9" s="22"/>
      <c r="R9" s="23"/>
      <c r="S9" s="19"/>
    </row>
    <row r="10" spans="1:19" s="2" customFormat="1" ht="24.75" customHeight="1">
      <c r="A10" s="16"/>
      <c r="B10" s="17" t="s">
        <v>13</v>
      </c>
      <c r="C10" s="17"/>
      <c r="D10" s="17"/>
      <c r="E10" s="214" t="s">
        <v>14</v>
      </c>
      <c r="F10" s="215"/>
      <c r="G10" s="215"/>
      <c r="H10" s="215"/>
      <c r="I10" s="215"/>
      <c r="J10" s="215"/>
      <c r="K10" s="215"/>
      <c r="L10" s="216"/>
      <c r="M10" s="17"/>
      <c r="N10" s="17"/>
      <c r="O10" s="200" t="s">
        <v>15</v>
      </c>
      <c r="P10" s="201"/>
      <c r="Q10" s="22"/>
      <c r="R10" s="23"/>
      <c r="S10" s="19"/>
    </row>
    <row r="11" spans="1:19" s="2" customFormat="1" ht="24.75" customHeight="1">
      <c r="A11" s="16"/>
      <c r="B11" s="17" t="s">
        <v>16</v>
      </c>
      <c r="C11" s="17"/>
      <c r="D11" s="17"/>
      <c r="E11" s="214" t="s">
        <v>17</v>
      </c>
      <c r="F11" s="215"/>
      <c r="G11" s="215"/>
      <c r="H11" s="215"/>
      <c r="I11" s="215"/>
      <c r="J11" s="215"/>
      <c r="K11" s="215"/>
      <c r="L11" s="216"/>
      <c r="M11" s="17"/>
      <c r="N11" s="17"/>
      <c r="O11" s="200"/>
      <c r="P11" s="201"/>
      <c r="Q11" s="22"/>
      <c r="R11" s="23"/>
      <c r="S11" s="19"/>
    </row>
    <row r="12" spans="1:19" s="2" customFormat="1" ht="24.75" customHeight="1">
      <c r="A12" s="16"/>
      <c r="B12" s="17" t="s">
        <v>18</v>
      </c>
      <c r="C12" s="17"/>
      <c r="D12" s="17"/>
      <c r="E12" s="196" t="s">
        <v>19</v>
      </c>
      <c r="F12" s="197"/>
      <c r="G12" s="197"/>
      <c r="H12" s="197"/>
      <c r="I12" s="197"/>
      <c r="J12" s="197"/>
      <c r="K12" s="197"/>
      <c r="L12" s="198"/>
      <c r="M12" s="17"/>
      <c r="N12" s="17"/>
      <c r="O12" s="192"/>
      <c r="P12" s="193"/>
      <c r="Q12" s="192"/>
      <c r="R12" s="193"/>
      <c r="S12" s="19"/>
    </row>
    <row r="13" spans="1:19" s="2" customFormat="1" ht="12.75" customHeight="1">
      <c r="A13" s="25"/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7"/>
      <c r="Q13" s="27"/>
      <c r="R13" s="26"/>
      <c r="S13" s="28"/>
    </row>
    <row r="14" spans="1:19" s="2" customFormat="1" ht="18.75" customHeight="1">
      <c r="A14" s="16"/>
      <c r="B14" s="17"/>
      <c r="C14" s="17"/>
      <c r="D14" s="17"/>
      <c r="E14" s="29" t="s">
        <v>20</v>
      </c>
      <c r="F14" s="17"/>
      <c r="G14" s="17"/>
      <c r="H14" s="17"/>
      <c r="I14" s="29" t="s">
        <v>21</v>
      </c>
      <c r="J14" s="17"/>
      <c r="K14" s="17"/>
      <c r="L14" s="17"/>
      <c r="M14" s="17"/>
      <c r="N14" s="17"/>
      <c r="O14" s="199" t="s">
        <v>22</v>
      </c>
      <c r="P14" s="199"/>
      <c r="Q14" s="18"/>
      <c r="R14" s="189" t="s">
        <v>567</v>
      </c>
      <c r="S14" s="19"/>
    </row>
    <row r="15" spans="1:19" s="2" customFormat="1" ht="18.75" customHeight="1">
      <c r="A15" s="16"/>
      <c r="B15" s="17"/>
      <c r="C15" s="17"/>
      <c r="D15" s="17"/>
      <c r="E15" s="30"/>
      <c r="F15" s="17"/>
      <c r="G15" s="29"/>
      <c r="H15" s="17"/>
      <c r="I15" s="24" t="s">
        <v>23</v>
      </c>
      <c r="J15" s="17"/>
      <c r="K15" s="17"/>
      <c r="L15" s="17"/>
      <c r="M15" s="17"/>
      <c r="N15" s="17"/>
      <c r="O15" s="199" t="s">
        <v>24</v>
      </c>
      <c r="P15" s="199"/>
      <c r="Q15" s="20"/>
      <c r="R15" s="190" t="s">
        <v>568</v>
      </c>
      <c r="S15" s="19"/>
    </row>
    <row r="16" spans="1:19" s="2" customFormat="1" ht="9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7"/>
      <c r="P16" s="32"/>
      <c r="Q16" s="32"/>
      <c r="R16" s="32"/>
      <c r="S16" s="33"/>
    </row>
    <row r="17" spans="1:19" s="2" customFormat="1" ht="20.25" customHeight="1">
      <c r="A17" s="34"/>
      <c r="B17" s="35"/>
      <c r="C17" s="35"/>
      <c r="D17" s="35"/>
      <c r="E17" s="36" t="s">
        <v>25</v>
      </c>
      <c r="F17" s="35"/>
      <c r="G17" s="35"/>
      <c r="H17" s="35"/>
      <c r="I17" s="35"/>
      <c r="J17" s="35"/>
      <c r="K17" s="35"/>
      <c r="L17" s="35"/>
      <c r="M17" s="35"/>
      <c r="N17" s="35"/>
      <c r="O17" s="14"/>
      <c r="P17" s="35"/>
      <c r="Q17" s="35"/>
      <c r="R17" s="35"/>
      <c r="S17" s="37"/>
    </row>
    <row r="18" spans="1:19" s="2" customFormat="1" ht="21.75" customHeight="1">
      <c r="A18" s="38" t="s">
        <v>26</v>
      </c>
      <c r="B18" s="39"/>
      <c r="C18" s="39"/>
      <c r="D18" s="40"/>
      <c r="E18" s="41" t="s">
        <v>27</v>
      </c>
      <c r="F18" s="40"/>
      <c r="G18" s="41" t="s">
        <v>28</v>
      </c>
      <c r="H18" s="39"/>
      <c r="I18" s="40"/>
      <c r="J18" s="41" t="s">
        <v>29</v>
      </c>
      <c r="K18" s="39"/>
      <c r="L18" s="41" t="s">
        <v>30</v>
      </c>
      <c r="M18" s="39"/>
      <c r="N18" s="39"/>
      <c r="O18" s="39"/>
      <c r="P18" s="40"/>
      <c r="Q18" s="41" t="s">
        <v>31</v>
      </c>
      <c r="R18" s="39"/>
      <c r="S18" s="42"/>
    </row>
    <row r="19" spans="1:19" s="2" customFormat="1" ht="19.5" customHeight="1">
      <c r="A19" s="43"/>
      <c r="B19" s="44"/>
      <c r="C19" s="44"/>
      <c r="D19" s="45">
        <v>0</v>
      </c>
      <c r="E19" s="46">
        <v>0</v>
      </c>
      <c r="F19" s="47"/>
      <c r="G19" s="48"/>
      <c r="H19" s="44"/>
      <c r="I19" s="45">
        <v>0</v>
      </c>
      <c r="J19" s="46">
        <v>0</v>
      </c>
      <c r="K19" s="49"/>
      <c r="L19" s="48"/>
      <c r="M19" s="44"/>
      <c r="N19" s="44"/>
      <c r="O19" s="50"/>
      <c r="P19" s="45">
        <v>0</v>
      </c>
      <c r="Q19" s="48"/>
      <c r="R19" s="51">
        <v>0</v>
      </c>
      <c r="S19" s="52"/>
    </row>
    <row r="20" spans="1:19" s="2" customFormat="1" ht="20.25" customHeight="1">
      <c r="A20" s="34"/>
      <c r="B20" s="35"/>
      <c r="C20" s="35"/>
      <c r="D20" s="35"/>
      <c r="E20" s="36" t="s">
        <v>32</v>
      </c>
      <c r="F20" s="35"/>
      <c r="G20" s="35"/>
      <c r="H20" s="35"/>
      <c r="I20" s="35"/>
      <c r="J20" s="53" t="s">
        <v>33</v>
      </c>
      <c r="K20" s="35"/>
      <c r="L20" s="35"/>
      <c r="M20" s="35"/>
      <c r="N20" s="35"/>
      <c r="O20" s="32"/>
      <c r="P20" s="35"/>
      <c r="Q20" s="35"/>
      <c r="R20" s="35"/>
      <c r="S20" s="37"/>
    </row>
    <row r="21" spans="1:19" s="2" customFormat="1" ht="19.5" customHeight="1">
      <c r="A21" s="54" t="s">
        <v>34</v>
      </c>
      <c r="B21" s="55"/>
      <c r="C21" s="56" t="s">
        <v>35</v>
      </c>
      <c r="D21" s="57"/>
      <c r="E21" s="57"/>
      <c r="F21" s="58"/>
      <c r="G21" s="54" t="s">
        <v>36</v>
      </c>
      <c r="H21" s="59"/>
      <c r="I21" s="56" t="s">
        <v>37</v>
      </c>
      <c r="J21" s="57"/>
      <c r="K21" s="57"/>
      <c r="L21" s="54" t="s">
        <v>38</v>
      </c>
      <c r="M21" s="59"/>
      <c r="N21" s="56" t="s">
        <v>39</v>
      </c>
      <c r="O21" s="60"/>
      <c r="P21" s="57"/>
      <c r="Q21" s="57"/>
      <c r="R21" s="57"/>
      <c r="S21" s="58"/>
    </row>
    <row r="22" spans="1:19" s="2" customFormat="1" ht="19.5" customHeight="1">
      <c r="A22" s="61" t="s">
        <v>40</v>
      </c>
      <c r="B22" s="62" t="s">
        <v>41</v>
      </c>
      <c r="C22" s="63"/>
      <c r="D22" s="64" t="s">
        <v>42</v>
      </c>
      <c r="E22" s="65">
        <f>rekapitulace!D3+rekapitulace!D4+rekapitulace!D5+rekapitulace!D6</f>
        <v>0</v>
      </c>
      <c r="F22" s="66"/>
      <c r="G22" s="61" t="s">
        <v>43</v>
      </c>
      <c r="H22" s="67" t="s">
        <v>44</v>
      </c>
      <c r="I22" s="68"/>
      <c r="J22" s="69">
        <v>0</v>
      </c>
      <c r="K22" s="70"/>
      <c r="L22" s="61" t="s">
        <v>45</v>
      </c>
      <c r="M22" s="71" t="s">
        <v>46</v>
      </c>
      <c r="N22" s="72"/>
      <c r="O22" s="72"/>
      <c r="P22" s="72"/>
      <c r="Q22" s="73"/>
      <c r="R22" s="65">
        <v>0</v>
      </c>
      <c r="S22" s="66"/>
    </row>
    <row r="23" spans="1:19" s="2" customFormat="1" ht="19.5" customHeight="1">
      <c r="A23" s="61" t="s">
        <v>47</v>
      </c>
      <c r="B23" s="74"/>
      <c r="C23" s="75"/>
      <c r="D23" s="64" t="s">
        <v>48</v>
      </c>
      <c r="E23" s="65"/>
      <c r="F23" s="66"/>
      <c r="G23" s="61" t="s">
        <v>49</v>
      </c>
      <c r="H23" s="17" t="s">
        <v>50</v>
      </c>
      <c r="I23" s="68"/>
      <c r="J23" s="69">
        <v>0</v>
      </c>
      <c r="K23" s="70"/>
      <c r="L23" s="61" t="s">
        <v>51</v>
      </c>
      <c r="M23" s="71" t="s">
        <v>52</v>
      </c>
      <c r="N23" s="72"/>
      <c r="O23" s="17"/>
      <c r="P23" s="72"/>
      <c r="Q23" s="73"/>
      <c r="R23" s="65">
        <v>0</v>
      </c>
      <c r="S23" s="66"/>
    </row>
    <row r="24" spans="1:19" s="2" customFormat="1" ht="19.5" customHeight="1">
      <c r="A24" s="61" t="s">
        <v>53</v>
      </c>
      <c r="B24" s="62" t="s">
        <v>54</v>
      </c>
      <c r="C24" s="63"/>
      <c r="D24" s="64" t="s">
        <v>42</v>
      </c>
      <c r="E24" s="65"/>
      <c r="F24" s="66"/>
      <c r="G24" s="61" t="s">
        <v>55</v>
      </c>
      <c r="H24" s="67" t="s">
        <v>56</v>
      </c>
      <c r="I24" s="68"/>
      <c r="J24" s="69">
        <v>0</v>
      </c>
      <c r="K24" s="70"/>
      <c r="L24" s="61" t="s">
        <v>57</v>
      </c>
      <c r="M24" s="71" t="s">
        <v>58</v>
      </c>
      <c r="N24" s="72"/>
      <c r="O24" s="72"/>
      <c r="P24" s="72"/>
      <c r="Q24" s="73"/>
      <c r="R24" s="65">
        <v>0</v>
      </c>
      <c r="S24" s="66"/>
    </row>
    <row r="25" spans="1:19" s="2" customFormat="1" ht="19.5" customHeight="1">
      <c r="A25" s="61" t="s">
        <v>59</v>
      </c>
      <c r="B25" s="74"/>
      <c r="C25" s="75"/>
      <c r="D25" s="64" t="s">
        <v>48</v>
      </c>
      <c r="E25" s="65"/>
      <c r="F25" s="66"/>
      <c r="G25" s="61" t="s">
        <v>60</v>
      </c>
      <c r="H25" s="67"/>
      <c r="I25" s="68"/>
      <c r="J25" s="69">
        <v>0</v>
      </c>
      <c r="K25" s="70"/>
      <c r="L25" s="61" t="s">
        <v>61</v>
      </c>
      <c r="M25" s="71" t="s">
        <v>62</v>
      </c>
      <c r="N25" s="72"/>
      <c r="O25" s="17"/>
      <c r="P25" s="72"/>
      <c r="Q25" s="73"/>
      <c r="R25" s="65">
        <v>0</v>
      </c>
      <c r="S25" s="66"/>
    </row>
    <row r="26" spans="1:19" s="2" customFormat="1" ht="19.5" customHeight="1">
      <c r="A26" s="61" t="s">
        <v>63</v>
      </c>
      <c r="B26" s="62" t="s">
        <v>64</v>
      </c>
      <c r="C26" s="63"/>
      <c r="D26" s="64" t="s">
        <v>42</v>
      </c>
      <c r="E26" s="65"/>
      <c r="F26" s="66"/>
      <c r="G26" s="76"/>
      <c r="H26" s="72"/>
      <c r="I26" s="68"/>
      <c r="J26" s="77"/>
      <c r="K26" s="70"/>
      <c r="L26" s="61" t="s">
        <v>65</v>
      </c>
      <c r="M26" s="71" t="s">
        <v>66</v>
      </c>
      <c r="N26" s="72"/>
      <c r="O26" s="72"/>
      <c r="P26" s="72"/>
      <c r="Q26" s="73">
        <v>0.015</v>
      </c>
      <c r="R26" s="65">
        <f>0.015*E28</f>
        <v>0</v>
      </c>
      <c r="S26" s="66"/>
    </row>
    <row r="27" spans="1:19" s="2" customFormat="1" ht="19.5" customHeight="1">
      <c r="A27" s="61" t="s">
        <v>67</v>
      </c>
      <c r="B27" s="74"/>
      <c r="C27" s="75"/>
      <c r="D27" s="64" t="s">
        <v>48</v>
      </c>
      <c r="E27" s="65"/>
      <c r="F27" s="66"/>
      <c r="G27" s="76"/>
      <c r="H27" s="72"/>
      <c r="I27" s="68"/>
      <c r="J27" s="77"/>
      <c r="K27" s="70"/>
      <c r="L27" s="61" t="s">
        <v>68</v>
      </c>
      <c r="M27" s="67" t="s">
        <v>69</v>
      </c>
      <c r="N27" s="72"/>
      <c r="O27" s="17"/>
      <c r="P27" s="72"/>
      <c r="Q27" s="68"/>
      <c r="R27" s="65">
        <v>0</v>
      </c>
      <c r="S27" s="66"/>
    </row>
    <row r="28" spans="1:19" s="2" customFormat="1" ht="19.5" customHeight="1">
      <c r="A28" s="61" t="s">
        <v>70</v>
      </c>
      <c r="B28" s="78" t="s">
        <v>71</v>
      </c>
      <c r="C28" s="72"/>
      <c r="D28" s="68"/>
      <c r="E28" s="79">
        <f>E22</f>
        <v>0</v>
      </c>
      <c r="F28" s="37"/>
      <c r="G28" s="61" t="s">
        <v>72</v>
      </c>
      <c r="H28" s="78" t="s">
        <v>73</v>
      </c>
      <c r="I28" s="68"/>
      <c r="J28" s="80"/>
      <c r="K28" s="81"/>
      <c r="L28" s="61" t="s">
        <v>74</v>
      </c>
      <c r="M28" s="78" t="s">
        <v>75</v>
      </c>
      <c r="N28" s="72"/>
      <c r="O28" s="72"/>
      <c r="P28" s="72"/>
      <c r="Q28" s="68"/>
      <c r="R28" s="79">
        <f>SUM(R22:R27)</f>
        <v>0</v>
      </c>
      <c r="S28" s="37"/>
    </row>
    <row r="29" spans="1:19" s="2" customFormat="1" ht="19.5" customHeight="1">
      <c r="A29" s="82" t="s">
        <v>76</v>
      </c>
      <c r="B29" s="83" t="s">
        <v>77</v>
      </c>
      <c r="C29" s="84"/>
      <c r="D29" s="85"/>
      <c r="E29" s="86">
        <v>0</v>
      </c>
      <c r="F29" s="87"/>
      <c r="G29" s="82" t="s">
        <v>78</v>
      </c>
      <c r="H29" s="83" t="s">
        <v>79</v>
      </c>
      <c r="I29" s="85"/>
      <c r="J29" s="88">
        <v>0</v>
      </c>
      <c r="K29" s="89"/>
      <c r="L29" s="82" t="s">
        <v>80</v>
      </c>
      <c r="M29" s="83" t="s">
        <v>81</v>
      </c>
      <c r="N29" s="84"/>
      <c r="O29" s="32"/>
      <c r="P29" s="84"/>
      <c r="Q29" s="85"/>
      <c r="R29" s="86">
        <v>0</v>
      </c>
      <c r="S29" s="87"/>
    </row>
    <row r="30" spans="1:19" s="2" customFormat="1" ht="19.5" customHeight="1">
      <c r="A30" s="90"/>
      <c r="B30" s="91"/>
      <c r="C30" s="92" t="s">
        <v>82</v>
      </c>
      <c r="D30" s="93"/>
      <c r="E30" s="93"/>
      <c r="F30" s="93"/>
      <c r="G30" s="93"/>
      <c r="H30" s="93"/>
      <c r="I30" s="93"/>
      <c r="J30" s="93"/>
      <c r="K30" s="93"/>
      <c r="L30" s="54" t="s">
        <v>83</v>
      </c>
      <c r="M30" s="94"/>
      <c r="N30" s="57" t="s">
        <v>84</v>
      </c>
      <c r="O30" s="95"/>
      <c r="P30" s="95"/>
      <c r="Q30" s="95"/>
      <c r="R30" s="96">
        <f>R28+E28</f>
        <v>0</v>
      </c>
      <c r="S30" s="97"/>
    </row>
    <row r="31" spans="1:19" s="2" customFormat="1" ht="14.2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98"/>
      <c r="M31" s="99" t="s">
        <v>85</v>
      </c>
      <c r="N31" s="100"/>
      <c r="O31" s="101" t="s">
        <v>86</v>
      </c>
      <c r="P31" s="100"/>
      <c r="Q31" s="101" t="s">
        <v>87</v>
      </c>
      <c r="R31" s="101" t="s">
        <v>88</v>
      </c>
      <c r="S31" s="102"/>
    </row>
    <row r="32" spans="1:19" s="2" customFormat="1" ht="12.75" customHeight="1">
      <c r="A32" s="103"/>
      <c r="B32" s="1"/>
      <c r="C32" s="1"/>
      <c r="D32" s="1"/>
      <c r="E32" s="1"/>
      <c r="F32" s="1"/>
      <c r="G32" s="1"/>
      <c r="H32" s="1"/>
      <c r="I32" s="1"/>
      <c r="J32" s="1"/>
      <c r="K32" s="1"/>
      <c r="L32" s="104"/>
      <c r="M32" s="105" t="s">
        <v>89</v>
      </c>
      <c r="N32" s="106"/>
      <c r="O32" s="107">
        <v>15</v>
      </c>
      <c r="P32" s="194">
        <v>0</v>
      </c>
      <c r="Q32" s="194"/>
      <c r="R32" s="108">
        <v>0</v>
      </c>
      <c r="S32" s="109"/>
    </row>
    <row r="33" spans="1:19" s="2" customFormat="1" ht="12.75" customHeight="1">
      <c r="A33" s="103"/>
      <c r="B33" s="1"/>
      <c r="C33" s="1"/>
      <c r="D33" s="1"/>
      <c r="E33" s="1"/>
      <c r="F33" s="1"/>
      <c r="G33" s="1"/>
      <c r="H33" s="1"/>
      <c r="I33" s="1"/>
      <c r="J33" s="1"/>
      <c r="K33" s="1"/>
      <c r="L33" s="104"/>
      <c r="M33" s="110" t="s">
        <v>90</v>
      </c>
      <c r="N33" s="111"/>
      <c r="O33" s="112">
        <v>21</v>
      </c>
      <c r="P33" s="195">
        <f>R30</f>
        <v>0</v>
      </c>
      <c r="Q33" s="195"/>
      <c r="R33" s="113">
        <f>0.21*P33</f>
        <v>0</v>
      </c>
      <c r="S33" s="114"/>
    </row>
    <row r="34" spans="1:19" s="2" customFormat="1" ht="19.5" customHeight="1">
      <c r="A34" s="103"/>
      <c r="B34" s="1"/>
      <c r="C34" s="1"/>
      <c r="D34" s="1"/>
      <c r="E34" s="1"/>
      <c r="F34" s="1"/>
      <c r="G34" s="1"/>
      <c r="H34" s="1"/>
      <c r="I34" s="1"/>
      <c r="J34" s="1"/>
      <c r="K34" s="1"/>
      <c r="L34" s="115"/>
      <c r="M34" s="116" t="s">
        <v>91</v>
      </c>
      <c r="N34" s="117"/>
      <c r="O34" s="118"/>
      <c r="P34" s="117"/>
      <c r="Q34" s="119"/>
      <c r="R34" s="120">
        <f>R33+R30</f>
        <v>0</v>
      </c>
      <c r="S34" s="121"/>
    </row>
    <row r="35" spans="1:19" s="2" customFormat="1" ht="19.5" customHeight="1">
      <c r="A35" s="103"/>
      <c r="B35" s="1"/>
      <c r="C35" s="1"/>
      <c r="D35" s="1"/>
      <c r="E35" s="1"/>
      <c r="F35" s="1"/>
      <c r="G35" s="1"/>
      <c r="H35" s="1"/>
      <c r="I35" s="1"/>
      <c r="J35" s="1"/>
      <c r="K35" s="1"/>
      <c r="L35" s="122" t="s">
        <v>92</v>
      </c>
      <c r="M35" s="123"/>
      <c r="N35" s="124" t="s">
        <v>93</v>
      </c>
      <c r="O35" s="125"/>
      <c r="P35" s="123"/>
      <c r="Q35" s="123"/>
      <c r="R35" s="123"/>
      <c r="S35" s="126"/>
    </row>
    <row r="36" spans="1:19" s="2" customFormat="1" ht="14.25" customHeight="1">
      <c r="A36" s="103"/>
      <c r="B36" s="1"/>
      <c r="C36" s="1"/>
      <c r="D36" s="1"/>
      <c r="E36" s="1"/>
      <c r="F36" s="1"/>
      <c r="G36" s="1"/>
      <c r="H36" s="1"/>
      <c r="I36" s="1"/>
      <c r="J36" s="1"/>
      <c r="K36" s="1"/>
      <c r="L36" s="127"/>
      <c r="M36" s="128" t="s">
        <v>94</v>
      </c>
      <c r="N36" s="129"/>
      <c r="O36" s="129"/>
      <c r="P36" s="129"/>
      <c r="Q36" s="129"/>
      <c r="R36" s="130">
        <v>0</v>
      </c>
      <c r="S36" s="131"/>
    </row>
    <row r="37" spans="1:19" s="2" customFormat="1" ht="14.25" customHeight="1">
      <c r="A37" s="103"/>
      <c r="B37" s="1"/>
      <c r="C37" s="1"/>
      <c r="D37" s="1"/>
      <c r="E37" s="1"/>
      <c r="F37" s="1"/>
      <c r="G37" s="1"/>
      <c r="H37" s="1"/>
      <c r="I37" s="1"/>
      <c r="J37" s="1"/>
      <c r="K37" s="1"/>
      <c r="L37" s="127"/>
      <c r="M37" s="128" t="s">
        <v>95</v>
      </c>
      <c r="N37" s="129"/>
      <c r="O37" s="129"/>
      <c r="P37" s="129"/>
      <c r="Q37" s="129"/>
      <c r="R37" s="130">
        <v>0</v>
      </c>
      <c r="S37" s="131"/>
    </row>
    <row r="38" spans="1:19" s="2" customFormat="1" ht="14.25" customHeight="1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5" t="s">
        <v>96</v>
      </c>
      <c r="N38" s="136"/>
      <c r="O38" s="136"/>
      <c r="P38" s="136"/>
      <c r="Q38" s="136"/>
      <c r="R38" s="137">
        <v>0</v>
      </c>
      <c r="S38" s="138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F21" sqref="F21"/>
    </sheetView>
  </sheetViews>
  <sheetFormatPr defaultColWidth="9.33203125" defaultRowHeight="10.5"/>
  <cols>
    <col min="3" max="3" width="33.33203125" style="0" customWidth="1"/>
    <col min="4" max="4" width="29.5" style="0" customWidth="1"/>
  </cols>
  <sheetData>
    <row r="1" ht="30">
      <c r="C1" s="183" t="s">
        <v>559</v>
      </c>
    </row>
    <row r="2" spans="1:4" ht="39.75" customHeight="1">
      <c r="A2" s="184" t="s">
        <v>553</v>
      </c>
      <c r="B2" s="184" t="s">
        <v>554</v>
      </c>
      <c r="C2" s="184"/>
      <c r="D2" s="184" t="s">
        <v>561</v>
      </c>
    </row>
    <row r="3" spans="1:5" ht="45" customHeight="1">
      <c r="A3" s="184" t="s">
        <v>555</v>
      </c>
      <c r="B3" s="184" t="s">
        <v>562</v>
      </c>
      <c r="C3" s="184"/>
      <c r="D3" s="186">
        <f>'multifunkční hřiště'!H103</f>
        <v>0</v>
      </c>
      <c r="E3" s="185"/>
    </row>
    <row r="4" spans="1:4" s="185" customFormat="1" ht="21" customHeight="1">
      <c r="A4" s="184" t="s">
        <v>556</v>
      </c>
      <c r="B4" s="184" t="s">
        <v>564</v>
      </c>
      <c r="C4" s="184"/>
      <c r="D4" s="186">
        <f>oplocení!H80</f>
        <v>0</v>
      </c>
    </row>
    <row r="5" spans="1:4" s="185" customFormat="1" ht="23.25" customHeight="1">
      <c r="A5" s="184" t="s">
        <v>557</v>
      </c>
      <c r="B5" s="184" t="s">
        <v>563</v>
      </c>
      <c r="C5" s="184"/>
      <c r="D5" s="186">
        <f>bunky!H69</f>
        <v>0</v>
      </c>
    </row>
    <row r="6" spans="1:4" s="185" customFormat="1" ht="25.5" customHeight="1">
      <c r="A6" s="184" t="s">
        <v>558</v>
      </c>
      <c r="B6" s="184" t="s">
        <v>560</v>
      </c>
      <c r="C6" s="184"/>
      <c r="D6" s="186">
        <f>osvětlení!H72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6">
      <selection activeCell="F58" sqref="F58"/>
    </sheetView>
  </sheetViews>
  <sheetFormatPr defaultColWidth="10.5" defaultRowHeight="10.5"/>
  <cols>
    <col min="1" max="1" width="7" style="179" customWidth="1"/>
    <col min="2" max="2" width="8.66015625" style="180" customWidth="1"/>
    <col min="3" max="3" width="11.66015625" style="180" customWidth="1"/>
    <col min="4" max="4" width="46.83203125" style="180" customWidth="1"/>
    <col min="5" max="5" width="5.5" style="180" customWidth="1"/>
    <col min="6" max="6" width="11.16015625" style="181" customWidth="1"/>
    <col min="7" max="7" width="13.33203125" style="182" customWidth="1"/>
    <col min="8" max="8" width="21.16015625" style="182" customWidth="1"/>
    <col min="9" max="16384" width="10.5" style="1" customWidth="1"/>
  </cols>
  <sheetData>
    <row r="1" spans="1:8" s="2" customFormat="1" ht="27.75" customHeight="1">
      <c r="A1" s="217" t="s">
        <v>97</v>
      </c>
      <c r="B1" s="217"/>
      <c r="C1" s="217"/>
      <c r="D1" s="217"/>
      <c r="E1" s="217"/>
      <c r="F1" s="217"/>
      <c r="G1" s="217"/>
      <c r="H1" s="217"/>
    </row>
    <row r="2" spans="1:8" s="2" customFormat="1" ht="12.75" customHeight="1">
      <c r="A2" s="139" t="s">
        <v>98</v>
      </c>
      <c r="B2" s="139"/>
      <c r="C2" s="139"/>
      <c r="D2" s="139"/>
      <c r="E2" s="139"/>
      <c r="F2" s="139"/>
      <c r="G2" s="139"/>
      <c r="H2" s="139"/>
    </row>
    <row r="3" spans="1:8" s="2" customFormat="1" ht="12.75" customHeight="1">
      <c r="A3" s="139" t="s">
        <v>396</v>
      </c>
      <c r="B3" s="139"/>
      <c r="C3" s="139"/>
      <c r="D3" s="139"/>
      <c r="E3" s="139"/>
      <c r="F3" s="139"/>
      <c r="G3" s="139"/>
      <c r="H3" s="139"/>
    </row>
    <row r="4" spans="1:8" s="2" customFormat="1" ht="13.5" customHeight="1">
      <c r="A4" s="140"/>
      <c r="B4" s="139"/>
      <c r="C4" s="140"/>
      <c r="D4" s="139"/>
      <c r="E4" s="139"/>
      <c r="F4" s="139"/>
      <c r="G4" s="139"/>
      <c r="H4" s="139"/>
    </row>
    <row r="5" spans="1:8" s="2" customFormat="1" ht="6.75" customHeight="1">
      <c r="A5" s="141"/>
      <c r="B5" s="142"/>
      <c r="C5" s="143"/>
      <c r="D5" s="142"/>
      <c r="E5" s="142"/>
      <c r="F5" s="144"/>
      <c r="G5" s="145"/>
      <c r="H5" s="145"/>
    </row>
    <row r="6" spans="1:8" s="2" customFormat="1" ht="12.75" customHeight="1">
      <c r="A6" s="146" t="s">
        <v>100</v>
      </c>
      <c r="B6" s="146"/>
      <c r="C6" s="146"/>
      <c r="D6" s="146"/>
      <c r="E6" s="146"/>
      <c r="F6" s="146"/>
      <c r="G6" s="146"/>
      <c r="H6" s="146"/>
    </row>
    <row r="7" spans="1:8" s="2" customFormat="1" ht="13.5" customHeight="1">
      <c r="A7" s="146" t="s">
        <v>101</v>
      </c>
      <c r="B7" s="146"/>
      <c r="C7" s="146"/>
      <c r="D7" s="146"/>
      <c r="E7" s="146"/>
      <c r="F7" s="146"/>
      <c r="G7" s="146" t="s">
        <v>102</v>
      </c>
      <c r="H7" s="146"/>
    </row>
    <row r="8" spans="1:8" s="2" customFormat="1" ht="13.5" customHeight="1">
      <c r="A8" s="146" t="s">
        <v>103</v>
      </c>
      <c r="B8" s="147"/>
      <c r="C8" s="147"/>
      <c r="D8" s="147"/>
      <c r="E8" s="147"/>
      <c r="F8" s="148"/>
      <c r="G8" s="146" t="s">
        <v>104</v>
      </c>
      <c r="H8" s="149"/>
    </row>
    <row r="9" spans="1:8" s="2" customFormat="1" ht="6" customHeight="1" thickBot="1">
      <c r="A9" s="150"/>
      <c r="B9" s="150"/>
      <c r="C9" s="150"/>
      <c r="D9" s="150"/>
      <c r="E9" s="150"/>
      <c r="F9" s="150"/>
      <c r="G9" s="150"/>
      <c r="H9" s="150"/>
    </row>
    <row r="10" spans="1:8" s="2" customFormat="1" ht="25.5" customHeight="1" thickBot="1">
      <c r="A10" s="151" t="s">
        <v>105</v>
      </c>
      <c r="B10" s="151" t="s">
        <v>106</v>
      </c>
      <c r="C10" s="151" t="s">
        <v>107</v>
      </c>
      <c r="D10" s="151" t="s">
        <v>108</v>
      </c>
      <c r="E10" s="151" t="s">
        <v>109</v>
      </c>
      <c r="F10" s="151" t="s">
        <v>110</v>
      </c>
      <c r="G10" s="151" t="s">
        <v>111</v>
      </c>
      <c r="H10" s="151" t="s">
        <v>112</v>
      </c>
    </row>
    <row r="11" spans="1:8" s="2" customFormat="1" ht="12.75" customHeight="1" hidden="1">
      <c r="A11" s="151" t="s">
        <v>40</v>
      </c>
      <c r="B11" s="151" t="s">
        <v>47</v>
      </c>
      <c r="C11" s="151" t="s">
        <v>53</v>
      </c>
      <c r="D11" s="151" t="s">
        <v>59</v>
      </c>
      <c r="E11" s="151" t="s">
        <v>63</v>
      </c>
      <c r="F11" s="151" t="s">
        <v>67</v>
      </c>
      <c r="G11" s="151" t="s">
        <v>70</v>
      </c>
      <c r="H11" s="151" t="s">
        <v>43</v>
      </c>
    </row>
    <row r="12" spans="1:8" s="2" customFormat="1" ht="4.5" customHeight="1">
      <c r="A12" s="150"/>
      <c r="B12" s="150"/>
      <c r="C12" s="150"/>
      <c r="D12" s="150"/>
      <c r="E12" s="150"/>
      <c r="F12" s="150"/>
      <c r="G12" s="150"/>
      <c r="H12" s="150"/>
    </row>
    <row r="13" spans="1:8" s="2" customFormat="1" ht="15.75" customHeight="1">
      <c r="A13" s="152"/>
      <c r="B13" s="153"/>
      <c r="C13" s="153"/>
      <c r="D13" s="153"/>
      <c r="E13" s="153"/>
      <c r="F13" s="154"/>
      <c r="G13" s="155"/>
      <c r="H13" s="155"/>
    </row>
    <row r="14" spans="1:8" s="2" customFormat="1" ht="20.25" customHeight="1">
      <c r="A14" s="156"/>
      <c r="B14" s="157"/>
      <c r="C14" s="157" t="s">
        <v>40</v>
      </c>
      <c r="D14" s="157" t="s">
        <v>113</v>
      </c>
      <c r="E14" s="157"/>
      <c r="F14" s="158"/>
      <c r="G14" s="159"/>
      <c r="H14" s="159"/>
    </row>
    <row r="15" spans="1:8" s="2" customFormat="1" ht="24" customHeight="1">
      <c r="A15" s="160">
        <v>1</v>
      </c>
      <c r="B15" s="161" t="s">
        <v>114</v>
      </c>
      <c r="C15" s="161" t="s">
        <v>397</v>
      </c>
      <c r="D15" s="161" t="s">
        <v>398</v>
      </c>
      <c r="E15" s="161" t="s">
        <v>117</v>
      </c>
      <c r="F15" s="162">
        <v>27.75</v>
      </c>
      <c r="G15" s="187"/>
      <c r="H15" s="163">
        <f>G15*F15</f>
        <v>0</v>
      </c>
    </row>
    <row r="16" spans="1:8" s="2" customFormat="1" ht="13.5" customHeight="1">
      <c r="A16" s="164"/>
      <c r="B16" s="165"/>
      <c r="C16" s="165"/>
      <c r="D16" s="165" t="s">
        <v>399</v>
      </c>
      <c r="E16" s="165"/>
      <c r="F16" s="166">
        <v>27.75</v>
      </c>
      <c r="G16" s="167"/>
      <c r="H16" s="167"/>
    </row>
    <row r="17" spans="1:8" s="2" customFormat="1" ht="24" customHeight="1">
      <c r="A17" s="160">
        <v>2</v>
      </c>
      <c r="B17" s="161" t="s">
        <v>114</v>
      </c>
      <c r="C17" s="161" t="s">
        <v>119</v>
      </c>
      <c r="D17" s="161" t="s">
        <v>120</v>
      </c>
      <c r="E17" s="161" t="s">
        <v>117</v>
      </c>
      <c r="F17" s="162">
        <v>5.04</v>
      </c>
      <c r="G17" s="187"/>
      <c r="H17" s="163">
        <f>G17*F17</f>
        <v>0</v>
      </c>
    </row>
    <row r="18" spans="1:8" s="2" customFormat="1" ht="13.5" customHeight="1">
      <c r="A18" s="164"/>
      <c r="B18" s="165"/>
      <c r="C18" s="165"/>
      <c r="D18" s="165" t="s">
        <v>400</v>
      </c>
      <c r="E18" s="165"/>
      <c r="F18" s="166">
        <v>5.04</v>
      </c>
      <c r="G18" s="167"/>
      <c r="H18" s="167"/>
    </row>
    <row r="19" spans="1:8" s="2" customFormat="1" ht="13.5" customHeight="1">
      <c r="A19" s="160">
        <v>3</v>
      </c>
      <c r="B19" s="161" t="s">
        <v>114</v>
      </c>
      <c r="C19" s="161" t="s">
        <v>401</v>
      </c>
      <c r="D19" s="161" t="s">
        <v>402</v>
      </c>
      <c r="E19" s="161" t="s">
        <v>117</v>
      </c>
      <c r="F19" s="162">
        <v>22.2</v>
      </c>
      <c r="G19" s="187"/>
      <c r="H19" s="163">
        <f>G19*F19</f>
        <v>0</v>
      </c>
    </row>
    <row r="20" spans="1:8" s="2" customFormat="1" ht="24" customHeight="1">
      <c r="A20" s="160">
        <v>4</v>
      </c>
      <c r="B20" s="161" t="s">
        <v>114</v>
      </c>
      <c r="C20" s="161" t="s">
        <v>403</v>
      </c>
      <c r="D20" s="161" t="s">
        <v>404</v>
      </c>
      <c r="E20" s="161" t="s">
        <v>117</v>
      </c>
      <c r="F20" s="162">
        <v>22.2</v>
      </c>
      <c r="G20" s="187"/>
      <c r="H20" s="163">
        <f>G20*F20</f>
        <v>0</v>
      </c>
    </row>
    <row r="21" spans="1:8" s="2" customFormat="1" ht="13.5" customHeight="1">
      <c r="A21" s="160">
        <v>5</v>
      </c>
      <c r="B21" s="161" t="s">
        <v>114</v>
      </c>
      <c r="C21" s="161" t="s">
        <v>132</v>
      </c>
      <c r="D21" s="161" t="s">
        <v>133</v>
      </c>
      <c r="E21" s="161" t="s">
        <v>117</v>
      </c>
      <c r="F21" s="162">
        <v>22.2</v>
      </c>
      <c r="G21" s="187"/>
      <c r="H21" s="163">
        <f>G21*F21</f>
        <v>0</v>
      </c>
    </row>
    <row r="22" spans="1:8" s="2" customFormat="1" ht="24" customHeight="1">
      <c r="A22" s="160">
        <v>6</v>
      </c>
      <c r="B22" s="161" t="s">
        <v>114</v>
      </c>
      <c r="C22" s="161" t="s">
        <v>134</v>
      </c>
      <c r="D22" s="161" t="s">
        <v>135</v>
      </c>
      <c r="E22" s="161" t="s">
        <v>136</v>
      </c>
      <c r="F22" s="162">
        <v>40.5</v>
      </c>
      <c r="G22" s="187"/>
      <c r="H22" s="163">
        <f>G22*F22</f>
        <v>0</v>
      </c>
    </row>
    <row r="23" spans="1:8" s="2" customFormat="1" ht="13.5" customHeight="1">
      <c r="A23" s="164"/>
      <c r="B23" s="165"/>
      <c r="C23" s="165"/>
      <c r="D23" s="165" t="s">
        <v>405</v>
      </c>
      <c r="E23" s="165"/>
      <c r="F23" s="166">
        <v>40.5</v>
      </c>
      <c r="G23" s="167"/>
      <c r="H23" s="167"/>
    </row>
    <row r="24" spans="1:8" s="2" customFormat="1" ht="13.5" customHeight="1">
      <c r="A24" s="160">
        <v>7</v>
      </c>
      <c r="B24" s="161" t="s">
        <v>114</v>
      </c>
      <c r="C24" s="161" t="s">
        <v>145</v>
      </c>
      <c r="D24" s="161" t="s">
        <v>146</v>
      </c>
      <c r="E24" s="161" t="s">
        <v>147</v>
      </c>
      <c r="F24" s="162">
        <v>111</v>
      </c>
      <c r="G24" s="187"/>
      <c r="H24" s="163">
        <f>G24*F24</f>
        <v>0</v>
      </c>
    </row>
    <row r="25" spans="1:8" s="2" customFormat="1" ht="13.5" customHeight="1">
      <c r="A25" s="164"/>
      <c r="B25" s="165"/>
      <c r="C25" s="165"/>
      <c r="D25" s="165" t="s">
        <v>406</v>
      </c>
      <c r="E25" s="165"/>
      <c r="F25" s="166">
        <v>111</v>
      </c>
      <c r="G25" s="167"/>
      <c r="H25" s="167"/>
    </row>
    <row r="26" spans="1:8" s="2" customFormat="1" ht="28.5" customHeight="1">
      <c r="A26" s="156"/>
      <c r="B26" s="157"/>
      <c r="C26" s="157" t="s">
        <v>53</v>
      </c>
      <c r="D26" s="157" t="s">
        <v>407</v>
      </c>
      <c r="E26" s="157"/>
      <c r="F26" s="158"/>
      <c r="G26" s="159"/>
      <c r="H26" s="159"/>
    </row>
    <row r="27" spans="1:8" s="2" customFormat="1" ht="13.5" customHeight="1">
      <c r="A27" s="160">
        <v>8</v>
      </c>
      <c r="B27" s="161" t="s">
        <v>149</v>
      </c>
      <c r="C27" s="161" t="s">
        <v>408</v>
      </c>
      <c r="D27" s="161" t="s">
        <v>409</v>
      </c>
      <c r="E27" s="161" t="s">
        <v>193</v>
      </c>
      <c r="F27" s="162">
        <v>1</v>
      </c>
      <c r="G27" s="187"/>
      <c r="H27" s="163">
        <f>G27*F27</f>
        <v>0</v>
      </c>
    </row>
    <row r="28" spans="1:8" s="2" customFormat="1" ht="28.5" customHeight="1">
      <c r="A28" s="156"/>
      <c r="B28" s="157"/>
      <c r="C28" s="157" t="s">
        <v>63</v>
      </c>
      <c r="D28" s="157" t="s">
        <v>167</v>
      </c>
      <c r="E28" s="157"/>
      <c r="F28" s="158"/>
      <c r="G28" s="159"/>
      <c r="H28" s="159"/>
    </row>
    <row r="29" spans="1:8" s="2" customFormat="1" ht="13.5" customHeight="1">
      <c r="A29" s="160">
        <v>9</v>
      </c>
      <c r="B29" s="161" t="s">
        <v>168</v>
      </c>
      <c r="C29" s="161" t="s">
        <v>410</v>
      </c>
      <c r="D29" s="161" t="s">
        <v>411</v>
      </c>
      <c r="E29" s="161" t="s">
        <v>147</v>
      </c>
      <c r="F29" s="162">
        <v>111</v>
      </c>
      <c r="G29" s="187"/>
      <c r="H29" s="163">
        <f>G29*F29</f>
        <v>0</v>
      </c>
    </row>
    <row r="30" spans="1:8" s="2" customFormat="1" ht="24" customHeight="1">
      <c r="A30" s="160">
        <v>10</v>
      </c>
      <c r="B30" s="161" t="s">
        <v>168</v>
      </c>
      <c r="C30" s="161" t="s">
        <v>412</v>
      </c>
      <c r="D30" s="161" t="s">
        <v>413</v>
      </c>
      <c r="E30" s="161" t="s">
        <v>147</v>
      </c>
      <c r="F30" s="162">
        <v>111</v>
      </c>
      <c r="G30" s="187"/>
      <c r="H30" s="163">
        <f>G30*F30</f>
        <v>0</v>
      </c>
    </row>
    <row r="31" spans="1:8" s="2" customFormat="1" ht="13.5" customHeight="1">
      <c r="A31" s="172">
        <v>11</v>
      </c>
      <c r="B31" s="173" t="s">
        <v>202</v>
      </c>
      <c r="C31" s="173" t="s">
        <v>414</v>
      </c>
      <c r="D31" s="173" t="s">
        <v>415</v>
      </c>
      <c r="E31" s="173" t="s">
        <v>147</v>
      </c>
      <c r="F31" s="174">
        <v>111</v>
      </c>
      <c r="G31" s="187"/>
      <c r="H31" s="163">
        <f>G31*F31</f>
        <v>0</v>
      </c>
    </row>
    <row r="32" spans="1:8" s="2" customFormat="1" ht="28.5" customHeight="1">
      <c r="A32" s="156"/>
      <c r="B32" s="157"/>
      <c r="C32" s="157" t="s">
        <v>49</v>
      </c>
      <c r="D32" s="157" t="s">
        <v>199</v>
      </c>
      <c r="E32" s="157"/>
      <c r="F32" s="158"/>
      <c r="G32" s="159"/>
      <c r="H32" s="159"/>
    </row>
    <row r="33" spans="1:8" s="2" customFormat="1" ht="24" customHeight="1">
      <c r="A33" s="160">
        <v>12</v>
      </c>
      <c r="B33" s="161" t="s">
        <v>168</v>
      </c>
      <c r="C33" s="161" t="s">
        <v>416</v>
      </c>
      <c r="D33" s="161" t="s">
        <v>417</v>
      </c>
      <c r="E33" s="161" t="s">
        <v>152</v>
      </c>
      <c r="F33" s="162">
        <v>36</v>
      </c>
      <c r="G33" s="187"/>
      <c r="H33" s="163">
        <f>G33*F33</f>
        <v>0</v>
      </c>
    </row>
    <row r="34" spans="1:8" s="2" customFormat="1" ht="24" customHeight="1">
      <c r="A34" s="172">
        <v>13</v>
      </c>
      <c r="B34" s="173" t="s">
        <v>202</v>
      </c>
      <c r="C34" s="173" t="s">
        <v>203</v>
      </c>
      <c r="D34" s="173" t="s">
        <v>204</v>
      </c>
      <c r="E34" s="173" t="s">
        <v>193</v>
      </c>
      <c r="F34" s="174">
        <v>36</v>
      </c>
      <c r="G34" s="187"/>
      <c r="H34" s="163">
        <f>G34*F34</f>
        <v>0</v>
      </c>
    </row>
    <row r="35" spans="1:8" s="2" customFormat="1" ht="19.5" customHeight="1">
      <c r="A35" s="152"/>
      <c r="B35" s="153"/>
      <c r="C35" s="153"/>
      <c r="D35" s="153"/>
      <c r="E35" s="153"/>
      <c r="F35" s="154"/>
      <c r="G35" s="155"/>
      <c r="H35" s="155"/>
    </row>
    <row r="36" spans="1:8" s="2" customFormat="1" ht="21" customHeight="1">
      <c r="A36" s="156"/>
      <c r="B36" s="157"/>
      <c r="C36" s="157" t="s">
        <v>283</v>
      </c>
      <c r="D36" s="157" t="s">
        <v>284</v>
      </c>
      <c r="E36" s="157"/>
      <c r="F36" s="158"/>
      <c r="G36" s="159"/>
      <c r="H36" s="159"/>
    </row>
    <row r="37" spans="1:8" s="2" customFormat="1" ht="24" customHeight="1">
      <c r="A37" s="160">
        <v>14</v>
      </c>
      <c r="B37" s="161" t="s">
        <v>283</v>
      </c>
      <c r="C37" s="161" t="s">
        <v>418</v>
      </c>
      <c r="D37" s="161" t="s">
        <v>419</v>
      </c>
      <c r="E37" s="161" t="s">
        <v>152</v>
      </c>
      <c r="F37" s="162">
        <v>38</v>
      </c>
      <c r="G37" s="187"/>
      <c r="H37" s="163">
        <f>G37*F37</f>
        <v>0</v>
      </c>
    </row>
    <row r="38" spans="1:8" s="2" customFormat="1" ht="13.5" customHeight="1">
      <c r="A38" s="172">
        <v>15</v>
      </c>
      <c r="B38" s="173" t="s">
        <v>296</v>
      </c>
      <c r="C38" s="173" t="s">
        <v>297</v>
      </c>
      <c r="D38" s="173" t="s">
        <v>298</v>
      </c>
      <c r="E38" s="173" t="s">
        <v>152</v>
      </c>
      <c r="F38" s="174">
        <v>38</v>
      </c>
      <c r="G38" s="187"/>
      <c r="H38" s="163">
        <f aca="true" t="shared" si="0" ref="H38:H49">G38*F38</f>
        <v>0</v>
      </c>
    </row>
    <row r="39" spans="1:8" s="2" customFormat="1" ht="24" customHeight="1">
      <c r="A39" s="160">
        <v>16</v>
      </c>
      <c r="B39" s="161" t="s">
        <v>283</v>
      </c>
      <c r="C39" s="161" t="s">
        <v>420</v>
      </c>
      <c r="D39" s="161" t="s">
        <v>421</v>
      </c>
      <c r="E39" s="161" t="s">
        <v>152</v>
      </c>
      <c r="F39" s="162">
        <v>38</v>
      </c>
      <c r="G39" s="187"/>
      <c r="H39" s="163">
        <f t="shared" si="0"/>
        <v>0</v>
      </c>
    </row>
    <row r="40" spans="1:8" s="2" customFormat="1" ht="13.5" customHeight="1">
      <c r="A40" s="172">
        <v>17</v>
      </c>
      <c r="B40" s="173" t="s">
        <v>296</v>
      </c>
      <c r="C40" s="173" t="s">
        <v>422</v>
      </c>
      <c r="D40" s="173" t="s">
        <v>423</v>
      </c>
      <c r="E40" s="173" t="s">
        <v>152</v>
      </c>
      <c r="F40" s="174">
        <v>38</v>
      </c>
      <c r="G40" s="187"/>
      <c r="H40" s="163">
        <f t="shared" si="0"/>
        <v>0</v>
      </c>
    </row>
    <row r="41" spans="1:8" s="2" customFormat="1" ht="24" customHeight="1">
      <c r="A41" s="160">
        <v>18</v>
      </c>
      <c r="B41" s="161" t="s">
        <v>283</v>
      </c>
      <c r="C41" s="161" t="s">
        <v>424</v>
      </c>
      <c r="D41" s="161" t="s">
        <v>425</v>
      </c>
      <c r="E41" s="161" t="s">
        <v>152</v>
      </c>
      <c r="F41" s="162">
        <v>38</v>
      </c>
      <c r="G41" s="187"/>
      <c r="H41" s="163">
        <f t="shared" si="0"/>
        <v>0</v>
      </c>
    </row>
    <row r="42" spans="1:8" s="2" customFormat="1" ht="24" customHeight="1">
      <c r="A42" s="160">
        <v>19</v>
      </c>
      <c r="B42" s="161" t="s">
        <v>283</v>
      </c>
      <c r="C42" s="161" t="s">
        <v>309</v>
      </c>
      <c r="D42" s="161" t="s">
        <v>310</v>
      </c>
      <c r="E42" s="161" t="s">
        <v>193</v>
      </c>
      <c r="F42" s="162">
        <v>1</v>
      </c>
      <c r="G42" s="187"/>
      <c r="H42" s="163">
        <f t="shared" si="0"/>
        <v>0</v>
      </c>
    </row>
    <row r="43" spans="1:8" s="2" customFormat="1" ht="13.5" customHeight="1">
      <c r="A43" s="172">
        <v>20</v>
      </c>
      <c r="B43" s="173" t="s">
        <v>311</v>
      </c>
      <c r="C43" s="173" t="s">
        <v>426</v>
      </c>
      <c r="D43" s="173" t="s">
        <v>427</v>
      </c>
      <c r="E43" s="173" t="s">
        <v>193</v>
      </c>
      <c r="F43" s="174">
        <v>1</v>
      </c>
      <c r="G43" s="187"/>
      <c r="H43" s="163">
        <f t="shared" si="0"/>
        <v>0</v>
      </c>
    </row>
    <row r="44" spans="1:8" s="2" customFormat="1" ht="24" customHeight="1">
      <c r="A44" s="160">
        <v>21</v>
      </c>
      <c r="B44" s="161" t="s">
        <v>283</v>
      </c>
      <c r="C44" s="161" t="s">
        <v>352</v>
      </c>
      <c r="D44" s="161" t="s">
        <v>353</v>
      </c>
      <c r="E44" s="161" t="s">
        <v>152</v>
      </c>
      <c r="F44" s="162">
        <v>40</v>
      </c>
      <c r="G44" s="187"/>
      <c r="H44" s="163">
        <f t="shared" si="0"/>
        <v>0</v>
      </c>
    </row>
    <row r="45" spans="1:8" s="2" customFormat="1" ht="13.5" customHeight="1">
      <c r="A45" s="172">
        <v>22</v>
      </c>
      <c r="B45" s="173" t="s">
        <v>354</v>
      </c>
      <c r="C45" s="173" t="s">
        <v>428</v>
      </c>
      <c r="D45" s="173" t="s">
        <v>429</v>
      </c>
      <c r="E45" s="173" t="s">
        <v>217</v>
      </c>
      <c r="F45" s="174">
        <v>60</v>
      </c>
      <c r="G45" s="187"/>
      <c r="H45" s="163">
        <f t="shared" si="0"/>
        <v>0</v>
      </c>
    </row>
    <row r="46" spans="1:8" s="2" customFormat="1" ht="24" customHeight="1">
      <c r="A46" s="160">
        <v>23</v>
      </c>
      <c r="B46" s="161" t="s">
        <v>283</v>
      </c>
      <c r="C46" s="161" t="s">
        <v>357</v>
      </c>
      <c r="D46" s="161" t="s">
        <v>358</v>
      </c>
      <c r="E46" s="161" t="s">
        <v>193</v>
      </c>
      <c r="F46" s="162">
        <v>1</v>
      </c>
      <c r="G46" s="187"/>
      <c r="H46" s="163">
        <f t="shared" si="0"/>
        <v>0</v>
      </c>
    </row>
    <row r="47" spans="1:8" s="2" customFormat="1" ht="13.5" customHeight="1">
      <c r="A47" s="160">
        <v>24</v>
      </c>
      <c r="B47" s="161" t="s">
        <v>283</v>
      </c>
      <c r="C47" s="161" t="s">
        <v>363</v>
      </c>
      <c r="D47" s="161" t="s">
        <v>364</v>
      </c>
      <c r="E47" s="161" t="s">
        <v>193</v>
      </c>
      <c r="F47" s="162">
        <v>6</v>
      </c>
      <c r="G47" s="187"/>
      <c r="H47" s="163">
        <f t="shared" si="0"/>
        <v>0</v>
      </c>
    </row>
    <row r="48" spans="1:8" s="2" customFormat="1" ht="24" customHeight="1">
      <c r="A48" s="160">
        <v>25</v>
      </c>
      <c r="B48" s="161" t="s">
        <v>283</v>
      </c>
      <c r="C48" s="161" t="s">
        <v>430</v>
      </c>
      <c r="D48" s="161" t="s">
        <v>431</v>
      </c>
      <c r="E48" s="161" t="s">
        <v>136</v>
      </c>
      <c r="F48" s="162">
        <v>0.069</v>
      </c>
      <c r="G48" s="187"/>
      <c r="H48" s="163">
        <f t="shared" si="0"/>
        <v>0</v>
      </c>
    </row>
    <row r="49" spans="1:8" s="2" customFormat="1" ht="24" customHeight="1">
      <c r="A49" s="160">
        <v>26</v>
      </c>
      <c r="B49" s="161" t="s">
        <v>283</v>
      </c>
      <c r="C49" s="161" t="s">
        <v>378</v>
      </c>
      <c r="D49" s="161" t="s">
        <v>379</v>
      </c>
      <c r="E49" s="161" t="s">
        <v>136</v>
      </c>
      <c r="F49" s="162">
        <v>0.069</v>
      </c>
      <c r="G49" s="187"/>
      <c r="H49" s="163">
        <f t="shared" si="0"/>
        <v>0</v>
      </c>
    </row>
    <row r="50" spans="1:8" s="2" customFormat="1" ht="28.5" customHeight="1">
      <c r="A50" s="156"/>
      <c r="B50" s="157"/>
      <c r="C50" s="157" t="s">
        <v>432</v>
      </c>
      <c r="D50" s="157" t="s">
        <v>433</v>
      </c>
      <c r="E50" s="157"/>
      <c r="F50" s="158"/>
      <c r="G50" s="159"/>
      <c r="H50" s="159"/>
    </row>
    <row r="51" spans="1:8" s="2" customFormat="1" ht="13.5" customHeight="1">
      <c r="A51" s="160">
        <v>27</v>
      </c>
      <c r="B51" s="161" t="s">
        <v>432</v>
      </c>
      <c r="C51" s="161" t="s">
        <v>434</v>
      </c>
      <c r="D51" s="161" t="s">
        <v>435</v>
      </c>
      <c r="E51" s="161" t="s">
        <v>152</v>
      </c>
      <c r="F51" s="162">
        <v>8</v>
      </c>
      <c r="G51" s="187"/>
      <c r="H51" s="163">
        <f>G51*F51</f>
        <v>0</v>
      </c>
    </row>
    <row r="52" spans="1:8" s="2" customFormat="1" ht="13.5" customHeight="1">
      <c r="A52" s="172">
        <v>28</v>
      </c>
      <c r="B52" s="173" t="s">
        <v>372</v>
      </c>
      <c r="C52" s="173" t="s">
        <v>436</v>
      </c>
      <c r="D52" s="173" t="s">
        <v>437</v>
      </c>
      <c r="E52" s="173" t="s">
        <v>152</v>
      </c>
      <c r="F52" s="174">
        <v>8</v>
      </c>
      <c r="G52" s="187"/>
      <c r="H52" s="163">
        <f>G52*F52</f>
        <v>0</v>
      </c>
    </row>
    <row r="53" spans="1:8" s="2" customFormat="1" ht="16.5" customHeight="1">
      <c r="A53" s="152"/>
      <c r="B53" s="153"/>
      <c r="C53" s="153"/>
      <c r="D53" s="153"/>
      <c r="E53" s="153"/>
      <c r="F53" s="154"/>
      <c r="G53" s="155"/>
      <c r="H53" s="155"/>
    </row>
    <row r="54" spans="1:8" s="2" customFormat="1" ht="28.5" customHeight="1">
      <c r="A54" s="156"/>
      <c r="B54" s="157"/>
      <c r="C54" s="157" t="s">
        <v>380</v>
      </c>
      <c r="D54" s="157" t="s">
        <v>381</v>
      </c>
      <c r="E54" s="157"/>
      <c r="F54" s="158"/>
      <c r="G54" s="159"/>
      <c r="H54" s="159"/>
    </row>
    <row r="55" spans="1:8" s="2" customFormat="1" ht="13.5" customHeight="1">
      <c r="A55" s="160">
        <v>29</v>
      </c>
      <c r="B55" s="161" t="s">
        <v>382</v>
      </c>
      <c r="C55" s="161" t="s">
        <v>438</v>
      </c>
      <c r="D55" s="161" t="s">
        <v>439</v>
      </c>
      <c r="E55" s="161" t="s">
        <v>193</v>
      </c>
      <c r="F55" s="162">
        <v>6</v>
      </c>
      <c r="G55" s="187"/>
      <c r="H55" s="163">
        <f>G55*F55</f>
        <v>0</v>
      </c>
    </row>
    <row r="56" spans="1:8" s="2" customFormat="1" ht="13.5" customHeight="1">
      <c r="A56" s="172">
        <v>30</v>
      </c>
      <c r="B56" s="173" t="s">
        <v>202</v>
      </c>
      <c r="C56" s="173" t="s">
        <v>440</v>
      </c>
      <c r="D56" s="173" t="s">
        <v>441</v>
      </c>
      <c r="E56" s="173" t="s">
        <v>193</v>
      </c>
      <c r="F56" s="174">
        <v>6</v>
      </c>
      <c r="G56" s="187"/>
      <c r="H56" s="163">
        <f>G56*F56</f>
        <v>0</v>
      </c>
    </row>
    <row r="57" spans="1:8" s="2" customFormat="1" ht="28.5" customHeight="1">
      <c r="A57" s="156"/>
      <c r="B57" s="157"/>
      <c r="C57" s="157" t="s">
        <v>442</v>
      </c>
      <c r="D57" s="157" t="s">
        <v>443</v>
      </c>
      <c r="E57" s="157"/>
      <c r="F57" s="158"/>
      <c r="G57" s="159"/>
      <c r="H57" s="159"/>
    </row>
    <row r="58" spans="1:8" s="2" customFormat="1" ht="13.5" customHeight="1">
      <c r="A58" s="160">
        <v>31</v>
      </c>
      <c r="B58" s="161" t="s">
        <v>444</v>
      </c>
      <c r="C58" s="161" t="s">
        <v>445</v>
      </c>
      <c r="D58" s="161" t="s">
        <v>446</v>
      </c>
      <c r="E58" s="161" t="s">
        <v>193</v>
      </c>
      <c r="F58" s="162">
        <v>1</v>
      </c>
      <c r="G58" s="187"/>
      <c r="H58" s="163">
        <f>G58*F58</f>
        <v>0</v>
      </c>
    </row>
    <row r="59" spans="1:8" s="2" customFormat="1" ht="28.5" customHeight="1">
      <c r="A59" s="156"/>
      <c r="B59" s="157"/>
      <c r="C59" s="157" t="s">
        <v>447</v>
      </c>
      <c r="D59" s="157" t="s">
        <v>448</v>
      </c>
      <c r="E59" s="157"/>
      <c r="F59" s="158"/>
      <c r="G59" s="159"/>
      <c r="H59" s="159"/>
    </row>
    <row r="60" spans="1:8" s="2" customFormat="1" ht="24" customHeight="1">
      <c r="A60" s="160">
        <v>32</v>
      </c>
      <c r="B60" s="161" t="s">
        <v>449</v>
      </c>
      <c r="C60" s="161" t="s">
        <v>450</v>
      </c>
      <c r="D60" s="161" t="s">
        <v>451</v>
      </c>
      <c r="E60" s="161" t="s">
        <v>147</v>
      </c>
      <c r="F60" s="162">
        <v>111</v>
      </c>
      <c r="G60" s="187"/>
      <c r="H60" s="163">
        <f>G60*F60</f>
        <v>0</v>
      </c>
    </row>
    <row r="61" spans="1:8" s="2" customFormat="1" ht="30.75" customHeight="1">
      <c r="A61" s="152"/>
      <c r="B61" s="153"/>
      <c r="C61" s="153" t="s">
        <v>77</v>
      </c>
      <c r="D61" s="153" t="s">
        <v>452</v>
      </c>
      <c r="E61" s="153"/>
      <c r="F61" s="154"/>
      <c r="G61" s="155"/>
      <c r="H61" s="155"/>
    </row>
    <row r="62" spans="1:8" s="2" customFormat="1" ht="13.5" customHeight="1">
      <c r="A62" s="160">
        <v>33</v>
      </c>
      <c r="B62" s="161" t="s">
        <v>77</v>
      </c>
      <c r="C62" s="161" t="s">
        <v>453</v>
      </c>
      <c r="D62" s="161" t="s">
        <v>454</v>
      </c>
      <c r="E62" s="161" t="s">
        <v>455</v>
      </c>
      <c r="F62" s="162">
        <v>108</v>
      </c>
      <c r="G62" s="187"/>
      <c r="H62" s="163">
        <f>G62*F62</f>
        <v>0</v>
      </c>
    </row>
    <row r="63" spans="1:8" s="2" customFormat="1" ht="13.5" customHeight="1">
      <c r="A63" s="160">
        <v>34</v>
      </c>
      <c r="B63" s="161" t="s">
        <v>77</v>
      </c>
      <c r="C63" s="161" t="s">
        <v>456</v>
      </c>
      <c r="D63" s="161" t="s">
        <v>457</v>
      </c>
      <c r="E63" s="161" t="s">
        <v>455</v>
      </c>
      <c r="F63" s="162">
        <v>108</v>
      </c>
      <c r="G63" s="187"/>
      <c r="H63" s="163">
        <f>G63*F63</f>
        <v>0</v>
      </c>
    </row>
    <row r="64" spans="1:8" s="2" customFormat="1" ht="13.5" customHeight="1">
      <c r="A64" s="160">
        <v>35</v>
      </c>
      <c r="B64" s="161" t="s">
        <v>77</v>
      </c>
      <c r="C64" s="161" t="s">
        <v>458</v>
      </c>
      <c r="D64" s="161" t="s">
        <v>459</v>
      </c>
      <c r="E64" s="161" t="s">
        <v>455</v>
      </c>
      <c r="F64" s="162">
        <v>8</v>
      </c>
      <c r="G64" s="187"/>
      <c r="H64" s="163">
        <f>G64*F64</f>
        <v>0</v>
      </c>
    </row>
    <row r="65" spans="1:8" s="2" customFormat="1" ht="13.5" customHeight="1">
      <c r="A65" s="160">
        <v>36</v>
      </c>
      <c r="B65" s="161" t="s">
        <v>77</v>
      </c>
      <c r="C65" s="161" t="s">
        <v>460</v>
      </c>
      <c r="D65" s="161" t="s">
        <v>461</v>
      </c>
      <c r="E65" s="161" t="s">
        <v>455</v>
      </c>
      <c r="F65" s="162">
        <v>8</v>
      </c>
      <c r="G65" s="187"/>
      <c r="H65" s="163">
        <f>G65*F65</f>
        <v>0</v>
      </c>
    </row>
    <row r="66" spans="1:8" s="2" customFormat="1" ht="30.75" customHeight="1">
      <c r="A66" s="152"/>
      <c r="B66" s="153"/>
      <c r="C66" s="153" t="s">
        <v>251</v>
      </c>
      <c r="D66" s="153" t="s">
        <v>252</v>
      </c>
      <c r="E66" s="153"/>
      <c r="F66" s="154"/>
      <c r="G66" s="155"/>
      <c r="H66" s="155"/>
    </row>
    <row r="67" spans="1:8" s="2" customFormat="1" ht="28.5" customHeight="1">
      <c r="A67" s="156"/>
      <c r="B67" s="157"/>
      <c r="C67" s="157" t="s">
        <v>264</v>
      </c>
      <c r="D67" s="157" t="s">
        <v>46</v>
      </c>
      <c r="E67" s="157"/>
      <c r="F67" s="158"/>
      <c r="G67" s="159"/>
      <c r="H67" s="159"/>
    </row>
    <row r="68" spans="1:8" s="2" customFormat="1" ht="13.5" customHeight="1">
      <c r="A68" s="160">
        <v>37</v>
      </c>
      <c r="B68" s="161" t="s">
        <v>255</v>
      </c>
      <c r="C68" s="161" t="s">
        <v>462</v>
      </c>
      <c r="D68" s="161" t="s">
        <v>463</v>
      </c>
      <c r="E68" s="161" t="s">
        <v>257</v>
      </c>
      <c r="F68" s="162">
        <v>1</v>
      </c>
      <c r="G68" s="187"/>
      <c r="H68" s="163">
        <f>G68*F68</f>
        <v>0</v>
      </c>
    </row>
    <row r="69" spans="1:8" s="2" customFormat="1" ht="30.75" customHeight="1">
      <c r="A69" s="175"/>
      <c r="B69" s="176"/>
      <c r="C69" s="176"/>
      <c r="D69" s="176" t="s">
        <v>276</v>
      </c>
      <c r="E69" s="176"/>
      <c r="F69" s="177"/>
      <c r="G69" s="178"/>
      <c r="H69" s="178">
        <f>SUM(H14:H68)</f>
        <v>0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54">
      <selection activeCell="D68" sqref="D68"/>
    </sheetView>
  </sheetViews>
  <sheetFormatPr defaultColWidth="10.5" defaultRowHeight="10.5"/>
  <cols>
    <col min="1" max="1" width="7" style="179" customWidth="1"/>
    <col min="2" max="2" width="8.66015625" style="180" customWidth="1"/>
    <col min="3" max="3" width="11.66015625" style="180" customWidth="1"/>
    <col min="4" max="4" width="46.83203125" style="180" customWidth="1"/>
    <col min="5" max="5" width="5.5" style="180" customWidth="1"/>
    <col min="6" max="6" width="11.16015625" style="181" customWidth="1"/>
    <col min="7" max="7" width="13.33203125" style="182" customWidth="1"/>
    <col min="8" max="8" width="21.16015625" style="182" customWidth="1"/>
    <col min="9" max="16384" width="10.5" style="1" customWidth="1"/>
  </cols>
  <sheetData>
    <row r="1" spans="1:8" s="2" customFormat="1" ht="27.75" customHeight="1">
      <c r="A1" s="217" t="s">
        <v>97</v>
      </c>
      <c r="B1" s="217"/>
      <c r="C1" s="217"/>
      <c r="D1" s="217"/>
      <c r="E1" s="217"/>
      <c r="F1" s="217"/>
      <c r="G1" s="217"/>
      <c r="H1" s="217"/>
    </row>
    <row r="2" spans="1:8" s="2" customFormat="1" ht="12.75" customHeight="1">
      <c r="A2" s="139" t="s">
        <v>98</v>
      </c>
      <c r="B2" s="139"/>
      <c r="C2" s="139"/>
      <c r="D2" s="139"/>
      <c r="E2" s="139"/>
      <c r="F2" s="139"/>
      <c r="G2" s="139"/>
      <c r="H2" s="139"/>
    </row>
    <row r="3" spans="1:8" s="2" customFormat="1" ht="12.75" customHeight="1">
      <c r="A3" s="139" t="s">
        <v>464</v>
      </c>
      <c r="B3" s="139"/>
      <c r="C3" s="139"/>
      <c r="D3" s="139"/>
      <c r="E3" s="139"/>
      <c r="F3" s="139"/>
      <c r="G3" s="139"/>
      <c r="H3" s="139"/>
    </row>
    <row r="4" spans="1:8" s="2" customFormat="1" ht="13.5" customHeight="1">
      <c r="A4" s="140"/>
      <c r="B4" s="139"/>
      <c r="C4" s="140"/>
      <c r="D4" s="139"/>
      <c r="E4" s="139"/>
      <c r="F4" s="139"/>
      <c r="G4" s="139"/>
      <c r="H4" s="139"/>
    </row>
    <row r="5" spans="1:8" s="2" customFormat="1" ht="6.75" customHeight="1">
      <c r="A5" s="141"/>
      <c r="B5" s="142"/>
      <c r="C5" s="143"/>
      <c r="D5" s="142"/>
      <c r="E5" s="142"/>
      <c r="F5" s="144"/>
      <c r="G5" s="145"/>
      <c r="H5" s="145"/>
    </row>
    <row r="6" spans="1:8" s="2" customFormat="1" ht="12.75" customHeight="1">
      <c r="A6" s="146" t="s">
        <v>100</v>
      </c>
      <c r="B6" s="146"/>
      <c r="C6" s="146"/>
      <c r="D6" s="146"/>
      <c r="E6" s="146"/>
      <c r="F6" s="146"/>
      <c r="G6" s="146"/>
      <c r="H6" s="146"/>
    </row>
    <row r="7" spans="1:8" s="2" customFormat="1" ht="13.5" customHeight="1">
      <c r="A7" s="146" t="s">
        <v>101</v>
      </c>
      <c r="B7" s="146"/>
      <c r="C7" s="146"/>
      <c r="D7" s="146"/>
      <c r="E7" s="146"/>
      <c r="F7" s="146"/>
      <c r="G7" s="146" t="s">
        <v>102</v>
      </c>
      <c r="H7" s="146"/>
    </row>
    <row r="8" spans="1:8" s="2" customFormat="1" ht="13.5" customHeight="1">
      <c r="A8" s="146" t="s">
        <v>103</v>
      </c>
      <c r="B8" s="147"/>
      <c r="C8" s="147"/>
      <c r="D8" s="147"/>
      <c r="E8" s="147"/>
      <c r="F8" s="148"/>
      <c r="G8" s="146" t="s">
        <v>104</v>
      </c>
      <c r="H8" s="149"/>
    </row>
    <row r="9" spans="1:8" s="2" customFormat="1" ht="6" customHeight="1" thickBot="1">
      <c r="A9" s="150"/>
      <c r="B9" s="150"/>
      <c r="C9" s="150"/>
      <c r="D9" s="150"/>
      <c r="E9" s="150"/>
      <c r="F9" s="150"/>
      <c r="G9" s="150"/>
      <c r="H9" s="150"/>
    </row>
    <row r="10" spans="1:8" s="2" customFormat="1" ht="25.5" customHeight="1" thickBot="1">
      <c r="A10" s="151" t="s">
        <v>105</v>
      </c>
      <c r="B10" s="151" t="s">
        <v>106</v>
      </c>
      <c r="C10" s="151" t="s">
        <v>107</v>
      </c>
      <c r="D10" s="151" t="s">
        <v>108</v>
      </c>
      <c r="E10" s="151" t="s">
        <v>109</v>
      </c>
      <c r="F10" s="151" t="s">
        <v>110</v>
      </c>
      <c r="G10" s="151" t="s">
        <v>111</v>
      </c>
      <c r="H10" s="151" t="s">
        <v>112</v>
      </c>
    </row>
    <row r="11" spans="1:8" s="2" customFormat="1" ht="12.75" customHeight="1" hidden="1">
      <c r="A11" s="151" t="s">
        <v>40</v>
      </c>
      <c r="B11" s="151" t="s">
        <v>47</v>
      </c>
      <c r="C11" s="151" t="s">
        <v>53</v>
      </c>
      <c r="D11" s="151" t="s">
        <v>59</v>
      </c>
      <c r="E11" s="151" t="s">
        <v>63</v>
      </c>
      <c r="F11" s="151" t="s">
        <v>67</v>
      </c>
      <c r="G11" s="151" t="s">
        <v>70</v>
      </c>
      <c r="H11" s="151" t="s">
        <v>43</v>
      </c>
    </row>
    <row r="12" spans="1:8" s="2" customFormat="1" ht="4.5" customHeight="1">
      <c r="A12" s="150"/>
      <c r="B12" s="150"/>
      <c r="C12" s="150"/>
      <c r="D12" s="150"/>
      <c r="E12" s="150"/>
      <c r="F12" s="150"/>
      <c r="G12" s="150"/>
      <c r="H12" s="150"/>
    </row>
    <row r="13" spans="1:8" s="2" customFormat="1" ht="15.75" customHeight="1">
      <c r="A13" s="152"/>
      <c r="B13" s="153"/>
      <c r="C13" s="153"/>
      <c r="D13" s="153"/>
      <c r="E13" s="153"/>
      <c r="F13" s="154"/>
      <c r="G13" s="155"/>
      <c r="H13" s="155"/>
    </row>
    <row r="14" spans="1:8" s="2" customFormat="1" ht="28.5" customHeight="1">
      <c r="A14" s="156"/>
      <c r="B14" s="157"/>
      <c r="C14" s="157" t="s">
        <v>40</v>
      </c>
      <c r="D14" s="157" t="s">
        <v>113</v>
      </c>
      <c r="E14" s="157"/>
      <c r="F14" s="158"/>
      <c r="G14" s="159"/>
      <c r="H14" s="159"/>
    </row>
    <row r="15" spans="1:8" s="2" customFormat="1" ht="24" customHeight="1">
      <c r="A15" s="160">
        <v>1</v>
      </c>
      <c r="B15" s="161" t="s">
        <v>114</v>
      </c>
      <c r="C15" s="161" t="s">
        <v>119</v>
      </c>
      <c r="D15" s="161" t="s">
        <v>120</v>
      </c>
      <c r="E15" s="161" t="s">
        <v>117</v>
      </c>
      <c r="F15" s="162">
        <v>17.974</v>
      </c>
      <c r="G15" s="187"/>
      <c r="H15" s="163">
        <f>G15*F15</f>
        <v>0</v>
      </c>
    </row>
    <row r="16" spans="1:8" s="2" customFormat="1" ht="13.5" customHeight="1">
      <c r="A16" s="164"/>
      <c r="B16" s="165"/>
      <c r="C16" s="165"/>
      <c r="D16" s="165" t="s">
        <v>465</v>
      </c>
      <c r="E16" s="165"/>
      <c r="F16" s="166">
        <v>16.75</v>
      </c>
      <c r="G16" s="167"/>
      <c r="H16" s="167"/>
    </row>
    <row r="17" spans="1:8" s="2" customFormat="1" ht="13.5" customHeight="1">
      <c r="A17" s="164"/>
      <c r="B17" s="165"/>
      <c r="C17" s="165"/>
      <c r="D17" s="165" t="s">
        <v>466</v>
      </c>
      <c r="E17" s="165"/>
      <c r="F17" s="166">
        <v>0.864</v>
      </c>
      <c r="G17" s="167"/>
      <c r="H17" s="167"/>
    </row>
    <row r="18" spans="1:8" s="2" customFormat="1" ht="13.5" customHeight="1">
      <c r="A18" s="164"/>
      <c r="B18" s="165"/>
      <c r="C18" s="165"/>
      <c r="D18" s="165" t="s">
        <v>467</v>
      </c>
      <c r="E18" s="165"/>
      <c r="F18" s="166">
        <v>0.36</v>
      </c>
      <c r="G18" s="167"/>
      <c r="H18" s="167"/>
    </row>
    <row r="19" spans="1:8" s="2" customFormat="1" ht="13.5" customHeight="1">
      <c r="A19" s="168"/>
      <c r="B19" s="169"/>
      <c r="C19" s="169"/>
      <c r="D19" s="169" t="s">
        <v>124</v>
      </c>
      <c r="E19" s="169"/>
      <c r="F19" s="170">
        <v>17.974</v>
      </c>
      <c r="G19" s="171"/>
      <c r="H19" s="171"/>
    </row>
    <row r="20" spans="1:8" s="2" customFormat="1" ht="24" customHeight="1">
      <c r="A20" s="160">
        <v>2</v>
      </c>
      <c r="B20" s="161" t="s">
        <v>114</v>
      </c>
      <c r="C20" s="161" t="s">
        <v>468</v>
      </c>
      <c r="D20" s="161" t="s">
        <v>469</v>
      </c>
      <c r="E20" s="161" t="s">
        <v>117</v>
      </c>
      <c r="F20" s="162">
        <v>18.724</v>
      </c>
      <c r="G20" s="187"/>
      <c r="H20" s="163">
        <f>G20*F20</f>
        <v>0</v>
      </c>
    </row>
    <row r="21" spans="1:8" s="2" customFormat="1" ht="13.5" customHeight="1">
      <c r="A21" s="160">
        <v>3</v>
      </c>
      <c r="B21" s="161" t="s">
        <v>114</v>
      </c>
      <c r="C21" s="161" t="s">
        <v>401</v>
      </c>
      <c r="D21" s="161" t="s">
        <v>402</v>
      </c>
      <c r="E21" s="161" t="s">
        <v>117</v>
      </c>
      <c r="F21" s="162">
        <v>19</v>
      </c>
      <c r="G21" s="187"/>
      <c r="H21" s="163">
        <f>G21*F21</f>
        <v>0</v>
      </c>
    </row>
    <row r="22" spans="1:8" s="2" customFormat="1" ht="13.5" customHeight="1">
      <c r="A22" s="160">
        <v>4</v>
      </c>
      <c r="B22" s="161" t="s">
        <v>114</v>
      </c>
      <c r="C22" s="161" t="s">
        <v>130</v>
      </c>
      <c r="D22" s="161" t="s">
        <v>131</v>
      </c>
      <c r="E22" s="161" t="s">
        <v>117</v>
      </c>
      <c r="F22" s="162">
        <v>19</v>
      </c>
      <c r="G22" s="187"/>
      <c r="H22" s="163">
        <f>G22*F22</f>
        <v>0</v>
      </c>
    </row>
    <row r="23" spans="1:8" s="2" customFormat="1" ht="13.5" customHeight="1">
      <c r="A23" s="160">
        <v>5</v>
      </c>
      <c r="B23" s="161" t="s">
        <v>114</v>
      </c>
      <c r="C23" s="161" t="s">
        <v>132</v>
      </c>
      <c r="D23" s="161" t="s">
        <v>133</v>
      </c>
      <c r="E23" s="161" t="s">
        <v>117</v>
      </c>
      <c r="F23" s="162">
        <v>19</v>
      </c>
      <c r="G23" s="187"/>
      <c r="H23" s="163">
        <f>G23*F23</f>
        <v>0</v>
      </c>
    </row>
    <row r="24" spans="1:8" s="2" customFormat="1" ht="24" customHeight="1">
      <c r="A24" s="160">
        <v>6</v>
      </c>
      <c r="B24" s="161" t="s">
        <v>114</v>
      </c>
      <c r="C24" s="161" t="s">
        <v>134</v>
      </c>
      <c r="D24" s="161" t="s">
        <v>135</v>
      </c>
      <c r="E24" s="161" t="s">
        <v>136</v>
      </c>
      <c r="F24" s="162">
        <v>34.2</v>
      </c>
      <c r="G24" s="187"/>
      <c r="H24" s="163">
        <f>G24*F24</f>
        <v>0</v>
      </c>
    </row>
    <row r="25" spans="1:8" s="2" customFormat="1" ht="13.5" customHeight="1">
      <c r="A25" s="164"/>
      <c r="B25" s="165"/>
      <c r="C25" s="165"/>
      <c r="D25" s="165" t="s">
        <v>470</v>
      </c>
      <c r="E25" s="165"/>
      <c r="F25" s="166">
        <v>34.2</v>
      </c>
      <c r="G25" s="167"/>
      <c r="H25" s="167"/>
    </row>
    <row r="26" spans="1:8" s="2" customFormat="1" ht="24" customHeight="1">
      <c r="A26" s="160">
        <v>7</v>
      </c>
      <c r="B26" s="161" t="s">
        <v>114</v>
      </c>
      <c r="C26" s="161" t="s">
        <v>471</v>
      </c>
      <c r="D26" s="161" t="s">
        <v>472</v>
      </c>
      <c r="E26" s="161" t="s">
        <v>117</v>
      </c>
      <c r="F26" s="162">
        <v>1.2</v>
      </c>
      <c r="G26" s="187"/>
      <c r="H26" s="163">
        <f>G26*F26</f>
        <v>0</v>
      </c>
    </row>
    <row r="27" spans="1:8" s="2" customFormat="1" ht="28.5" customHeight="1">
      <c r="A27" s="156"/>
      <c r="B27" s="157"/>
      <c r="C27" s="157" t="s">
        <v>47</v>
      </c>
      <c r="D27" s="157" t="s">
        <v>148</v>
      </c>
      <c r="E27" s="157"/>
      <c r="F27" s="158"/>
      <c r="G27" s="159"/>
      <c r="H27" s="159"/>
    </row>
    <row r="28" spans="1:8" s="2" customFormat="1" ht="13.5" customHeight="1">
      <c r="A28" s="160">
        <v>8</v>
      </c>
      <c r="B28" s="161" t="s">
        <v>157</v>
      </c>
      <c r="C28" s="161" t="s">
        <v>158</v>
      </c>
      <c r="D28" s="161" t="s">
        <v>159</v>
      </c>
      <c r="E28" s="161" t="s">
        <v>147</v>
      </c>
      <c r="F28" s="162">
        <v>30.88</v>
      </c>
      <c r="G28" s="187"/>
      <c r="H28" s="163">
        <f>G28*F28</f>
        <v>0</v>
      </c>
    </row>
    <row r="29" spans="1:8" s="2" customFormat="1" ht="13.5" customHeight="1">
      <c r="A29" s="164"/>
      <c r="B29" s="165"/>
      <c r="C29" s="165"/>
      <c r="D29" s="165" t="s">
        <v>473</v>
      </c>
      <c r="E29" s="165"/>
      <c r="F29" s="166">
        <v>28</v>
      </c>
      <c r="G29" s="167"/>
      <c r="H29" s="167"/>
    </row>
    <row r="30" spans="1:8" s="2" customFormat="1" ht="13.5" customHeight="1">
      <c r="A30" s="164"/>
      <c r="B30" s="165"/>
      <c r="C30" s="165"/>
      <c r="D30" s="165" t="s">
        <v>474</v>
      </c>
      <c r="E30" s="165"/>
      <c r="F30" s="166">
        <v>2.88</v>
      </c>
      <c r="G30" s="167"/>
      <c r="H30" s="167"/>
    </row>
    <row r="31" spans="1:8" s="2" customFormat="1" ht="13.5" customHeight="1">
      <c r="A31" s="168"/>
      <c r="B31" s="169"/>
      <c r="C31" s="169"/>
      <c r="D31" s="169" t="s">
        <v>124</v>
      </c>
      <c r="E31" s="169"/>
      <c r="F31" s="170">
        <v>30.88</v>
      </c>
      <c r="G31" s="171"/>
      <c r="H31" s="171"/>
    </row>
    <row r="32" spans="1:8" s="2" customFormat="1" ht="13.5" customHeight="1">
      <c r="A32" s="160">
        <v>9</v>
      </c>
      <c r="B32" s="161" t="s">
        <v>157</v>
      </c>
      <c r="C32" s="161" t="s">
        <v>160</v>
      </c>
      <c r="D32" s="161" t="s">
        <v>161</v>
      </c>
      <c r="E32" s="161" t="s">
        <v>147</v>
      </c>
      <c r="F32" s="162">
        <v>30.88</v>
      </c>
      <c r="G32" s="187"/>
      <c r="H32" s="163">
        <f>G32*F32</f>
        <v>0</v>
      </c>
    </row>
    <row r="33" spans="1:8" s="2" customFormat="1" ht="13.5" customHeight="1">
      <c r="A33" s="160">
        <v>10</v>
      </c>
      <c r="B33" s="161" t="s">
        <v>157</v>
      </c>
      <c r="C33" s="161" t="s">
        <v>475</v>
      </c>
      <c r="D33" s="161" t="s">
        <v>476</v>
      </c>
      <c r="E33" s="161" t="s">
        <v>117</v>
      </c>
      <c r="F33" s="162">
        <v>20.88</v>
      </c>
      <c r="G33" s="187"/>
      <c r="H33" s="163">
        <f>G33*F33</f>
        <v>0</v>
      </c>
    </row>
    <row r="34" spans="1:8" s="2" customFormat="1" ht="28.5" customHeight="1">
      <c r="A34" s="156"/>
      <c r="B34" s="157"/>
      <c r="C34" s="157" t="s">
        <v>53</v>
      </c>
      <c r="D34" s="157" t="s">
        <v>407</v>
      </c>
      <c r="E34" s="157"/>
      <c r="F34" s="158"/>
      <c r="G34" s="159"/>
      <c r="H34" s="159"/>
    </row>
    <row r="35" spans="1:8" s="2" customFormat="1" ht="24" customHeight="1">
      <c r="A35" s="160">
        <v>11</v>
      </c>
      <c r="B35" s="161" t="s">
        <v>175</v>
      </c>
      <c r="C35" s="161" t="s">
        <v>477</v>
      </c>
      <c r="D35" s="161" t="s">
        <v>478</v>
      </c>
      <c r="E35" s="161" t="s">
        <v>193</v>
      </c>
      <c r="F35" s="162">
        <v>20</v>
      </c>
      <c r="G35" s="187"/>
      <c r="H35" s="163">
        <f>G35*F35</f>
        <v>0</v>
      </c>
    </row>
    <row r="36" spans="1:8" s="2" customFormat="1" ht="13.5" customHeight="1">
      <c r="A36" s="164"/>
      <c r="B36" s="165"/>
      <c r="C36" s="165"/>
      <c r="D36" s="165" t="s">
        <v>479</v>
      </c>
      <c r="E36" s="165"/>
      <c r="F36" s="166">
        <v>12</v>
      </c>
      <c r="G36" s="167"/>
      <c r="H36" s="167"/>
    </row>
    <row r="37" spans="1:8" s="2" customFormat="1" ht="13.5" customHeight="1">
      <c r="A37" s="164"/>
      <c r="B37" s="165"/>
      <c r="C37" s="165"/>
      <c r="D37" s="165" t="s">
        <v>480</v>
      </c>
      <c r="E37" s="165"/>
      <c r="F37" s="166">
        <v>8</v>
      </c>
      <c r="G37" s="167"/>
      <c r="H37" s="167"/>
    </row>
    <row r="38" spans="1:8" s="2" customFormat="1" ht="13.5" customHeight="1">
      <c r="A38" s="168"/>
      <c r="B38" s="169"/>
      <c r="C38" s="169"/>
      <c r="D38" s="169" t="s">
        <v>124</v>
      </c>
      <c r="E38" s="169"/>
      <c r="F38" s="170">
        <v>20</v>
      </c>
      <c r="G38" s="171"/>
      <c r="H38" s="171"/>
    </row>
    <row r="39" spans="1:8" s="2" customFormat="1" ht="24" customHeight="1">
      <c r="A39" s="172">
        <v>12</v>
      </c>
      <c r="B39" s="173" t="s">
        <v>372</v>
      </c>
      <c r="C39" s="173" t="s">
        <v>481</v>
      </c>
      <c r="D39" s="173" t="s">
        <v>482</v>
      </c>
      <c r="E39" s="173" t="s">
        <v>193</v>
      </c>
      <c r="F39" s="174">
        <v>20</v>
      </c>
      <c r="G39" s="187"/>
      <c r="H39" s="163">
        <f aca="true" t="shared" si="0" ref="H39:H44">G39*F39</f>
        <v>0</v>
      </c>
    </row>
    <row r="40" spans="1:8" s="2" customFormat="1" ht="24" customHeight="1">
      <c r="A40" s="160">
        <v>13</v>
      </c>
      <c r="B40" s="161" t="s">
        <v>175</v>
      </c>
      <c r="C40" s="161" t="s">
        <v>483</v>
      </c>
      <c r="D40" s="161" t="s">
        <v>484</v>
      </c>
      <c r="E40" s="161" t="s">
        <v>193</v>
      </c>
      <c r="F40" s="162">
        <v>69</v>
      </c>
      <c r="G40" s="187"/>
      <c r="H40" s="163">
        <f t="shared" si="0"/>
        <v>0</v>
      </c>
    </row>
    <row r="41" spans="1:8" s="2" customFormat="1" ht="13.5" customHeight="1">
      <c r="A41" s="172">
        <v>14</v>
      </c>
      <c r="B41" s="173" t="s">
        <v>372</v>
      </c>
      <c r="C41" s="173" t="s">
        <v>485</v>
      </c>
      <c r="D41" s="173" t="s">
        <v>486</v>
      </c>
      <c r="E41" s="173" t="s">
        <v>193</v>
      </c>
      <c r="F41" s="174">
        <v>6</v>
      </c>
      <c r="G41" s="187"/>
      <c r="H41" s="163">
        <f t="shared" si="0"/>
        <v>0</v>
      </c>
    </row>
    <row r="42" spans="1:8" s="2" customFormat="1" ht="13.5" customHeight="1">
      <c r="A42" s="172">
        <v>15</v>
      </c>
      <c r="B42" s="173" t="s">
        <v>372</v>
      </c>
      <c r="C42" s="173" t="s">
        <v>487</v>
      </c>
      <c r="D42" s="173" t="s">
        <v>488</v>
      </c>
      <c r="E42" s="173" t="s">
        <v>193</v>
      </c>
      <c r="F42" s="174">
        <v>63</v>
      </c>
      <c r="G42" s="187"/>
      <c r="H42" s="163">
        <f t="shared" si="0"/>
        <v>0</v>
      </c>
    </row>
    <row r="43" spans="1:8" s="2" customFormat="1" ht="13.5" customHeight="1">
      <c r="A43" s="160">
        <v>16</v>
      </c>
      <c r="B43" s="161" t="s">
        <v>175</v>
      </c>
      <c r="C43" s="161" t="s">
        <v>489</v>
      </c>
      <c r="D43" s="161" t="s">
        <v>490</v>
      </c>
      <c r="E43" s="161" t="s">
        <v>193</v>
      </c>
      <c r="F43" s="162">
        <v>246</v>
      </c>
      <c r="G43" s="187"/>
      <c r="H43" s="163">
        <f t="shared" si="0"/>
        <v>0</v>
      </c>
    </row>
    <row r="44" spans="1:8" s="2" customFormat="1" ht="13.5" customHeight="1">
      <c r="A44" s="172">
        <v>17</v>
      </c>
      <c r="B44" s="173" t="s">
        <v>372</v>
      </c>
      <c r="C44" s="173" t="s">
        <v>491</v>
      </c>
      <c r="D44" s="173" t="s">
        <v>492</v>
      </c>
      <c r="E44" s="173" t="s">
        <v>193</v>
      </c>
      <c r="F44" s="174">
        <v>210</v>
      </c>
      <c r="G44" s="187"/>
      <c r="H44" s="163">
        <f t="shared" si="0"/>
        <v>0</v>
      </c>
    </row>
    <row r="45" spans="1:8" s="2" customFormat="1" ht="13.5" customHeight="1">
      <c r="A45" s="164"/>
      <c r="B45" s="165"/>
      <c r="C45" s="165"/>
      <c r="D45" s="165" t="s">
        <v>493</v>
      </c>
      <c r="E45" s="165"/>
      <c r="F45" s="166">
        <v>210</v>
      </c>
      <c r="G45" s="167"/>
      <c r="H45" s="167"/>
    </row>
    <row r="46" spans="1:8" s="2" customFormat="1" ht="13.5" customHeight="1">
      <c r="A46" s="172">
        <v>18</v>
      </c>
      <c r="B46" s="173" t="s">
        <v>372</v>
      </c>
      <c r="C46" s="173" t="s">
        <v>494</v>
      </c>
      <c r="D46" s="173" t="s">
        <v>495</v>
      </c>
      <c r="E46" s="173" t="s">
        <v>193</v>
      </c>
      <c r="F46" s="174">
        <v>36</v>
      </c>
      <c r="G46" s="187"/>
      <c r="H46" s="163">
        <f aca="true" t="shared" si="1" ref="H46:H57">G46*F46</f>
        <v>0</v>
      </c>
    </row>
    <row r="47" spans="1:8" s="2" customFormat="1" ht="24" customHeight="1">
      <c r="A47" s="160">
        <v>19</v>
      </c>
      <c r="B47" s="161" t="s">
        <v>175</v>
      </c>
      <c r="C47" s="161" t="s">
        <v>496</v>
      </c>
      <c r="D47" s="161" t="s">
        <v>497</v>
      </c>
      <c r="E47" s="161" t="s">
        <v>193</v>
      </c>
      <c r="F47" s="162">
        <v>1</v>
      </c>
      <c r="G47" s="187"/>
      <c r="H47" s="163">
        <f t="shared" si="1"/>
        <v>0</v>
      </c>
    </row>
    <row r="48" spans="1:8" s="2" customFormat="1" ht="13.5" customHeight="1">
      <c r="A48" s="172">
        <v>20</v>
      </c>
      <c r="B48" s="173" t="s">
        <v>372</v>
      </c>
      <c r="C48" s="173" t="s">
        <v>498</v>
      </c>
      <c r="D48" s="173" t="s">
        <v>499</v>
      </c>
      <c r="E48" s="173" t="s">
        <v>193</v>
      </c>
      <c r="F48" s="174">
        <v>1</v>
      </c>
      <c r="G48" s="187"/>
      <c r="H48" s="163">
        <f t="shared" si="1"/>
        <v>0</v>
      </c>
    </row>
    <row r="49" spans="1:8" s="2" customFormat="1" ht="13.5" customHeight="1">
      <c r="A49" s="160">
        <v>21</v>
      </c>
      <c r="B49" s="161" t="s">
        <v>175</v>
      </c>
      <c r="C49" s="161" t="s">
        <v>500</v>
      </c>
      <c r="D49" s="161" t="s">
        <v>501</v>
      </c>
      <c r="E49" s="161" t="s">
        <v>193</v>
      </c>
      <c r="F49" s="162">
        <v>1</v>
      </c>
      <c r="G49" s="187"/>
      <c r="H49" s="163">
        <f t="shared" si="1"/>
        <v>0</v>
      </c>
    </row>
    <row r="50" spans="1:8" s="2" customFormat="1" ht="13.5" customHeight="1">
      <c r="A50" s="172">
        <v>22</v>
      </c>
      <c r="B50" s="173" t="s">
        <v>372</v>
      </c>
      <c r="C50" s="173" t="s">
        <v>502</v>
      </c>
      <c r="D50" s="173" t="s">
        <v>503</v>
      </c>
      <c r="E50" s="173" t="s">
        <v>193</v>
      </c>
      <c r="F50" s="174">
        <v>1</v>
      </c>
      <c r="G50" s="187"/>
      <c r="H50" s="163">
        <f t="shared" si="1"/>
        <v>0</v>
      </c>
    </row>
    <row r="51" spans="1:8" s="2" customFormat="1" ht="13.5" customHeight="1">
      <c r="A51" s="160">
        <v>23</v>
      </c>
      <c r="B51" s="161" t="s">
        <v>175</v>
      </c>
      <c r="C51" s="161" t="s">
        <v>504</v>
      </c>
      <c r="D51" s="161" t="s">
        <v>505</v>
      </c>
      <c r="E51" s="161" t="s">
        <v>193</v>
      </c>
      <c r="F51" s="162">
        <v>1</v>
      </c>
      <c r="G51" s="187"/>
      <c r="H51" s="163">
        <f t="shared" si="1"/>
        <v>0</v>
      </c>
    </row>
    <row r="52" spans="1:8" s="2" customFormat="1" ht="13.5" customHeight="1">
      <c r="A52" s="172">
        <v>24</v>
      </c>
      <c r="B52" s="173" t="s">
        <v>372</v>
      </c>
      <c r="C52" s="173" t="s">
        <v>506</v>
      </c>
      <c r="D52" s="173" t="s">
        <v>507</v>
      </c>
      <c r="E52" s="173" t="s">
        <v>193</v>
      </c>
      <c r="F52" s="174">
        <v>1</v>
      </c>
      <c r="G52" s="187"/>
      <c r="H52" s="163">
        <f t="shared" si="1"/>
        <v>0</v>
      </c>
    </row>
    <row r="53" spans="1:8" s="2" customFormat="1" ht="24" customHeight="1">
      <c r="A53" s="160">
        <v>25</v>
      </c>
      <c r="B53" s="161" t="s">
        <v>175</v>
      </c>
      <c r="C53" s="161" t="s">
        <v>508</v>
      </c>
      <c r="D53" s="161" t="s">
        <v>509</v>
      </c>
      <c r="E53" s="161" t="s">
        <v>193</v>
      </c>
      <c r="F53" s="162">
        <v>70</v>
      </c>
      <c r="G53" s="187"/>
      <c r="H53" s="163">
        <f t="shared" si="1"/>
        <v>0</v>
      </c>
    </row>
    <row r="54" spans="1:8" s="2" customFormat="1" ht="13.5" customHeight="1">
      <c r="A54" s="172">
        <v>26</v>
      </c>
      <c r="B54" s="173" t="s">
        <v>202</v>
      </c>
      <c r="C54" s="173" t="s">
        <v>510</v>
      </c>
      <c r="D54" s="173" t="s">
        <v>511</v>
      </c>
      <c r="E54" s="173" t="s">
        <v>193</v>
      </c>
      <c r="F54" s="174">
        <v>70</v>
      </c>
      <c r="G54" s="187"/>
      <c r="H54" s="163">
        <f t="shared" si="1"/>
        <v>0</v>
      </c>
    </row>
    <row r="55" spans="1:8" s="2" customFormat="1" ht="24" customHeight="1">
      <c r="A55" s="160">
        <v>27</v>
      </c>
      <c r="B55" s="161" t="s">
        <v>175</v>
      </c>
      <c r="C55" s="161" t="s">
        <v>512</v>
      </c>
      <c r="D55" s="161" t="s">
        <v>513</v>
      </c>
      <c r="E55" s="161" t="s">
        <v>193</v>
      </c>
      <c r="F55" s="162">
        <v>20</v>
      </c>
      <c r="G55" s="187"/>
      <c r="H55" s="163">
        <f t="shared" si="1"/>
        <v>0</v>
      </c>
    </row>
    <row r="56" spans="1:8" s="2" customFormat="1" ht="13.5" customHeight="1">
      <c r="A56" s="172">
        <v>28</v>
      </c>
      <c r="B56" s="173" t="s">
        <v>202</v>
      </c>
      <c r="C56" s="173" t="s">
        <v>514</v>
      </c>
      <c r="D56" s="173" t="s">
        <v>515</v>
      </c>
      <c r="E56" s="173" t="s">
        <v>193</v>
      </c>
      <c r="F56" s="174">
        <v>20</v>
      </c>
      <c r="G56" s="187"/>
      <c r="H56" s="163">
        <f t="shared" si="1"/>
        <v>0</v>
      </c>
    </row>
    <row r="57" spans="1:8" s="2" customFormat="1" ht="24" customHeight="1">
      <c r="A57" s="160">
        <v>29</v>
      </c>
      <c r="B57" s="161" t="s">
        <v>175</v>
      </c>
      <c r="C57" s="161" t="s">
        <v>516</v>
      </c>
      <c r="D57" s="161" t="s">
        <v>517</v>
      </c>
      <c r="E57" s="161" t="s">
        <v>152</v>
      </c>
      <c r="F57" s="162">
        <v>139</v>
      </c>
      <c r="G57" s="187"/>
      <c r="H57" s="163">
        <f t="shared" si="1"/>
        <v>0</v>
      </c>
    </row>
    <row r="58" spans="1:8" s="2" customFormat="1" ht="13.5" customHeight="1">
      <c r="A58" s="164"/>
      <c r="B58" s="165"/>
      <c r="C58" s="165"/>
      <c r="D58" s="165" t="s">
        <v>518</v>
      </c>
      <c r="E58" s="165"/>
      <c r="F58" s="166">
        <v>139</v>
      </c>
      <c r="G58" s="167"/>
      <c r="H58" s="167"/>
    </row>
    <row r="59" spans="1:8" s="2" customFormat="1" ht="24" customHeight="1">
      <c r="A59" s="172">
        <v>30</v>
      </c>
      <c r="B59" s="173" t="s">
        <v>519</v>
      </c>
      <c r="C59" s="173" t="s">
        <v>520</v>
      </c>
      <c r="D59" s="173" t="s">
        <v>521</v>
      </c>
      <c r="E59" s="173" t="s">
        <v>152</v>
      </c>
      <c r="F59" s="174">
        <v>140</v>
      </c>
      <c r="G59" s="187"/>
      <c r="H59" s="163">
        <f aca="true" t="shared" si="2" ref="H59:H64">G59*F59</f>
        <v>0</v>
      </c>
    </row>
    <row r="60" spans="1:8" s="2" customFormat="1" ht="24" customHeight="1">
      <c r="A60" s="160">
        <v>31</v>
      </c>
      <c r="B60" s="161" t="s">
        <v>175</v>
      </c>
      <c r="C60" s="161" t="s">
        <v>522</v>
      </c>
      <c r="D60" s="161" t="s">
        <v>523</v>
      </c>
      <c r="E60" s="161" t="s">
        <v>193</v>
      </c>
      <c r="F60" s="162">
        <v>1</v>
      </c>
      <c r="G60" s="187"/>
      <c r="H60" s="163">
        <f t="shared" si="2"/>
        <v>0</v>
      </c>
    </row>
    <row r="61" spans="1:8" s="2" customFormat="1" ht="13.5" customHeight="1">
      <c r="A61" s="172">
        <v>32</v>
      </c>
      <c r="B61" s="173" t="s">
        <v>372</v>
      </c>
      <c r="C61" s="173" t="s">
        <v>524</v>
      </c>
      <c r="D61" s="173" t="s">
        <v>525</v>
      </c>
      <c r="E61" s="173" t="s">
        <v>193</v>
      </c>
      <c r="F61" s="174">
        <v>1</v>
      </c>
      <c r="G61" s="187"/>
      <c r="H61" s="163">
        <f t="shared" si="2"/>
        <v>0</v>
      </c>
    </row>
    <row r="62" spans="1:8" s="2" customFormat="1" ht="24" customHeight="1">
      <c r="A62" s="160">
        <v>33</v>
      </c>
      <c r="B62" s="161" t="s">
        <v>175</v>
      </c>
      <c r="C62" s="161" t="s">
        <v>526</v>
      </c>
      <c r="D62" s="161" t="s">
        <v>527</v>
      </c>
      <c r="E62" s="161" t="s">
        <v>152</v>
      </c>
      <c r="F62" s="162">
        <v>140</v>
      </c>
      <c r="G62" s="187"/>
      <c r="H62" s="163">
        <f t="shared" si="2"/>
        <v>0</v>
      </c>
    </row>
    <row r="63" spans="1:8" s="2" customFormat="1" ht="24" customHeight="1">
      <c r="A63" s="160">
        <v>34</v>
      </c>
      <c r="B63" s="161" t="s">
        <v>175</v>
      </c>
      <c r="C63" s="161" t="s">
        <v>528</v>
      </c>
      <c r="D63" s="161" t="s">
        <v>529</v>
      </c>
      <c r="E63" s="161" t="s">
        <v>152</v>
      </c>
      <c r="F63" s="162">
        <v>36</v>
      </c>
      <c r="G63" s="187"/>
      <c r="H63" s="163">
        <f t="shared" si="2"/>
        <v>0</v>
      </c>
    </row>
    <row r="64" spans="1:8" s="2" customFormat="1" ht="24" customHeight="1">
      <c r="A64" s="172">
        <v>35</v>
      </c>
      <c r="B64" s="173" t="s">
        <v>519</v>
      </c>
      <c r="C64" s="173" t="s">
        <v>530</v>
      </c>
      <c r="D64" s="173" t="s">
        <v>531</v>
      </c>
      <c r="E64" s="173" t="s">
        <v>152</v>
      </c>
      <c r="F64" s="174">
        <v>36</v>
      </c>
      <c r="G64" s="187"/>
      <c r="H64" s="163">
        <f t="shared" si="2"/>
        <v>0</v>
      </c>
    </row>
    <row r="65" spans="1:8" s="2" customFormat="1" ht="28.5" customHeight="1">
      <c r="A65" s="156"/>
      <c r="B65" s="157"/>
      <c r="C65" s="157" t="s">
        <v>49</v>
      </c>
      <c r="D65" s="157" t="s">
        <v>199</v>
      </c>
      <c r="E65" s="157"/>
      <c r="F65" s="158"/>
      <c r="G65" s="159"/>
      <c r="H65" s="159"/>
    </row>
    <row r="66" spans="1:8" s="2" customFormat="1" ht="24" customHeight="1">
      <c r="A66" s="160">
        <v>36</v>
      </c>
      <c r="B66" s="161" t="s">
        <v>175</v>
      </c>
      <c r="C66" s="161" t="s">
        <v>532</v>
      </c>
      <c r="D66" s="161" t="s">
        <v>533</v>
      </c>
      <c r="E66" s="161" t="s">
        <v>152</v>
      </c>
      <c r="F66" s="162">
        <v>182</v>
      </c>
      <c r="G66" s="187"/>
      <c r="H66" s="163">
        <f>G66*F66</f>
        <v>0</v>
      </c>
    </row>
    <row r="67" spans="1:8" s="2" customFormat="1" ht="13.5" customHeight="1">
      <c r="A67" s="164"/>
      <c r="B67" s="165"/>
      <c r="C67" s="165"/>
      <c r="D67" s="165" t="s">
        <v>534</v>
      </c>
      <c r="E67" s="165"/>
      <c r="F67" s="166">
        <v>182</v>
      </c>
      <c r="G67" s="167"/>
      <c r="H67" s="167"/>
    </row>
    <row r="68" spans="1:8" s="2" customFormat="1" ht="13.5" customHeight="1">
      <c r="A68" s="160">
        <v>37</v>
      </c>
      <c r="B68" s="161" t="s">
        <v>175</v>
      </c>
      <c r="C68" s="161" t="s">
        <v>535</v>
      </c>
      <c r="D68" s="161" t="s">
        <v>536</v>
      </c>
      <c r="E68" s="161" t="s">
        <v>577</v>
      </c>
      <c r="F68" s="162">
        <v>4</v>
      </c>
      <c r="G68" s="187"/>
      <c r="H68" s="163">
        <f>G68*F68</f>
        <v>0</v>
      </c>
    </row>
    <row r="69" spans="1:8" s="2" customFormat="1" ht="28.5" customHeight="1">
      <c r="A69" s="156"/>
      <c r="B69" s="157"/>
      <c r="C69" s="157" t="s">
        <v>205</v>
      </c>
      <c r="D69" s="157" t="s">
        <v>206</v>
      </c>
      <c r="E69" s="157"/>
      <c r="F69" s="158"/>
      <c r="G69" s="159"/>
      <c r="H69" s="159"/>
    </row>
    <row r="70" spans="1:8" s="2" customFormat="1" ht="24" customHeight="1">
      <c r="A70" s="160">
        <v>38</v>
      </c>
      <c r="B70" s="161" t="s">
        <v>157</v>
      </c>
      <c r="C70" s="161" t="s">
        <v>537</v>
      </c>
      <c r="D70" s="161" t="s">
        <v>538</v>
      </c>
      <c r="E70" s="161" t="s">
        <v>136</v>
      </c>
      <c r="F70" s="162">
        <v>71.634</v>
      </c>
      <c r="G70" s="187"/>
      <c r="H70" s="163">
        <f aca="true" t="shared" si="3" ref="H70:H76">G70*F70</f>
        <v>0</v>
      </c>
    </row>
    <row r="71" spans="1:8" s="2" customFormat="1" ht="13.5" customHeight="1">
      <c r="A71" s="160">
        <v>39</v>
      </c>
      <c r="B71" s="161" t="s">
        <v>157</v>
      </c>
      <c r="C71" s="161" t="s">
        <v>539</v>
      </c>
      <c r="D71" s="161" t="s">
        <v>540</v>
      </c>
      <c r="E71" s="161" t="s">
        <v>136</v>
      </c>
      <c r="F71" s="162">
        <v>71.634</v>
      </c>
      <c r="G71" s="187"/>
      <c r="H71" s="163">
        <f t="shared" si="3"/>
        <v>0</v>
      </c>
    </row>
    <row r="72" spans="1:8" s="2" customFormat="1" ht="24" customHeight="1">
      <c r="A72" s="160">
        <v>40</v>
      </c>
      <c r="B72" s="161" t="s">
        <v>157</v>
      </c>
      <c r="C72" s="161" t="s">
        <v>541</v>
      </c>
      <c r="D72" s="161" t="s">
        <v>542</v>
      </c>
      <c r="E72" s="161" t="s">
        <v>136</v>
      </c>
      <c r="F72" s="162">
        <v>71.634</v>
      </c>
      <c r="G72" s="187"/>
      <c r="H72" s="163">
        <f t="shared" si="3"/>
        <v>0</v>
      </c>
    </row>
    <row r="73" spans="1:8" s="2" customFormat="1" ht="24" customHeight="1">
      <c r="A73" s="160">
        <v>41</v>
      </c>
      <c r="B73" s="161" t="s">
        <v>157</v>
      </c>
      <c r="C73" s="161" t="s">
        <v>543</v>
      </c>
      <c r="D73" s="161" t="s">
        <v>544</v>
      </c>
      <c r="E73" s="161" t="s">
        <v>136</v>
      </c>
      <c r="F73" s="162">
        <v>71.634</v>
      </c>
      <c r="G73" s="187"/>
      <c r="H73" s="163">
        <f t="shared" si="3"/>
        <v>0</v>
      </c>
    </row>
    <row r="74" spans="1:8" s="2" customFormat="1" ht="24" customHeight="1">
      <c r="A74" s="160">
        <v>42</v>
      </c>
      <c r="B74" s="161" t="s">
        <v>157</v>
      </c>
      <c r="C74" s="161" t="s">
        <v>545</v>
      </c>
      <c r="D74" s="161" t="s">
        <v>546</v>
      </c>
      <c r="E74" s="161" t="s">
        <v>136</v>
      </c>
      <c r="F74" s="162">
        <v>71.634</v>
      </c>
      <c r="G74" s="187"/>
      <c r="H74" s="163">
        <f t="shared" si="3"/>
        <v>0</v>
      </c>
    </row>
    <row r="75" spans="1:8" s="2" customFormat="1" ht="13.5" customHeight="1">
      <c r="A75" s="160">
        <v>43</v>
      </c>
      <c r="B75" s="161" t="s">
        <v>175</v>
      </c>
      <c r="C75" s="161" t="s">
        <v>547</v>
      </c>
      <c r="D75" s="161" t="s">
        <v>548</v>
      </c>
      <c r="E75" s="161" t="s">
        <v>136</v>
      </c>
      <c r="F75" s="162">
        <v>71.634</v>
      </c>
      <c r="G75" s="187"/>
      <c r="H75" s="163">
        <f t="shared" si="3"/>
        <v>0</v>
      </c>
    </row>
    <row r="76" spans="1:8" s="2" customFormat="1" ht="24" customHeight="1">
      <c r="A76" s="160">
        <v>44</v>
      </c>
      <c r="B76" s="161" t="s">
        <v>175</v>
      </c>
      <c r="C76" s="161" t="s">
        <v>549</v>
      </c>
      <c r="D76" s="161" t="s">
        <v>550</v>
      </c>
      <c r="E76" s="161" t="s">
        <v>136</v>
      </c>
      <c r="F76" s="162">
        <v>71.634</v>
      </c>
      <c r="G76" s="187"/>
      <c r="H76" s="163">
        <f t="shared" si="3"/>
        <v>0</v>
      </c>
    </row>
    <row r="77" spans="1:8" s="2" customFormat="1" ht="15" customHeight="1">
      <c r="A77" s="152"/>
      <c r="B77" s="153"/>
      <c r="C77" s="153"/>
      <c r="D77" s="153"/>
      <c r="E77" s="153"/>
      <c r="F77" s="154"/>
      <c r="G77" s="155"/>
      <c r="H77" s="155"/>
    </row>
    <row r="78" spans="1:8" s="2" customFormat="1" ht="18" customHeight="1">
      <c r="A78" s="156"/>
      <c r="B78" s="157"/>
      <c r="C78" s="157" t="s">
        <v>380</v>
      </c>
      <c r="D78" s="157" t="s">
        <v>381</v>
      </c>
      <c r="E78" s="157"/>
      <c r="F78" s="158"/>
      <c r="G78" s="159"/>
      <c r="H78" s="159"/>
    </row>
    <row r="79" spans="1:8" s="2" customFormat="1" ht="24" customHeight="1">
      <c r="A79" s="160">
        <v>45</v>
      </c>
      <c r="B79" s="161" t="s">
        <v>382</v>
      </c>
      <c r="C79" s="161" t="s">
        <v>551</v>
      </c>
      <c r="D79" s="161" t="s">
        <v>552</v>
      </c>
      <c r="E79" s="161" t="s">
        <v>193</v>
      </c>
      <c r="F79" s="162">
        <v>20</v>
      </c>
      <c r="G79" s="187"/>
      <c r="H79" s="163">
        <f>G79*F79</f>
        <v>0</v>
      </c>
    </row>
    <row r="80" spans="1:8" s="2" customFormat="1" ht="30.75" customHeight="1">
      <c r="A80" s="175"/>
      <c r="B80" s="176"/>
      <c r="C80" s="176"/>
      <c r="D80" s="176" t="s">
        <v>276</v>
      </c>
      <c r="E80" s="176"/>
      <c r="F80" s="177"/>
      <c r="G80" s="178"/>
      <c r="H80" s="178">
        <f>SUM(H15:H79)</f>
        <v>0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2">
      <selection activeCell="D55" sqref="D55"/>
    </sheetView>
  </sheetViews>
  <sheetFormatPr defaultColWidth="10.5" defaultRowHeight="10.5"/>
  <cols>
    <col min="1" max="1" width="7" style="179" customWidth="1"/>
    <col min="2" max="2" width="8.66015625" style="180" customWidth="1"/>
    <col min="3" max="3" width="11.66015625" style="180" customWidth="1"/>
    <col min="4" max="4" width="46.83203125" style="180" customWidth="1"/>
    <col min="5" max="5" width="5.5" style="180" customWidth="1"/>
    <col min="6" max="6" width="11.16015625" style="181" customWidth="1"/>
    <col min="7" max="7" width="13.33203125" style="182" customWidth="1"/>
    <col min="8" max="8" width="21.16015625" style="182" customWidth="1"/>
    <col min="9" max="16384" width="10.5" style="1" customWidth="1"/>
  </cols>
  <sheetData>
    <row r="1" spans="1:8" s="2" customFormat="1" ht="27.75" customHeight="1">
      <c r="A1" s="217" t="s">
        <v>97</v>
      </c>
      <c r="B1" s="217"/>
      <c r="C1" s="217"/>
      <c r="D1" s="217"/>
      <c r="E1" s="217"/>
      <c r="F1" s="217"/>
      <c r="G1" s="217"/>
      <c r="H1" s="217"/>
    </row>
    <row r="2" spans="1:8" s="2" customFormat="1" ht="12.75" customHeight="1">
      <c r="A2" s="139" t="s">
        <v>98</v>
      </c>
      <c r="B2" s="139"/>
      <c r="C2" s="139"/>
      <c r="D2" s="139"/>
      <c r="E2" s="139"/>
      <c r="F2" s="139"/>
      <c r="G2" s="139"/>
      <c r="H2" s="139"/>
    </row>
    <row r="3" spans="1:8" s="2" customFormat="1" ht="12.75" customHeight="1">
      <c r="A3" s="139" t="s">
        <v>277</v>
      </c>
      <c r="B3" s="139"/>
      <c r="C3" s="139"/>
      <c r="D3" s="139"/>
      <c r="E3" s="139"/>
      <c r="F3" s="139"/>
      <c r="G3" s="139"/>
      <c r="H3" s="139"/>
    </row>
    <row r="4" spans="1:8" s="2" customFormat="1" ht="13.5" customHeight="1">
      <c r="A4" s="140"/>
      <c r="B4" s="139"/>
      <c r="C4" s="140"/>
      <c r="D4" s="139"/>
      <c r="E4" s="139"/>
      <c r="F4" s="139"/>
      <c r="G4" s="139"/>
      <c r="H4" s="139"/>
    </row>
    <row r="5" spans="1:8" s="2" customFormat="1" ht="6.75" customHeight="1">
      <c r="A5" s="141"/>
      <c r="B5" s="142"/>
      <c r="C5" s="143"/>
      <c r="D5" s="142"/>
      <c r="E5" s="142"/>
      <c r="F5" s="144"/>
      <c r="G5" s="145"/>
      <c r="H5" s="145"/>
    </row>
    <row r="6" spans="1:8" s="2" customFormat="1" ht="12.75" customHeight="1">
      <c r="A6" s="146" t="s">
        <v>100</v>
      </c>
      <c r="B6" s="146"/>
      <c r="C6" s="146"/>
      <c r="D6" s="146"/>
      <c r="E6" s="146"/>
      <c r="F6" s="146"/>
      <c r="G6" s="146"/>
      <c r="H6" s="146"/>
    </row>
    <row r="7" spans="1:8" s="2" customFormat="1" ht="13.5" customHeight="1">
      <c r="A7" s="146" t="s">
        <v>101</v>
      </c>
      <c r="B7" s="146"/>
      <c r="C7" s="146"/>
      <c r="D7" s="146"/>
      <c r="E7" s="146"/>
      <c r="F7" s="146"/>
      <c r="G7" s="146" t="s">
        <v>102</v>
      </c>
      <c r="H7" s="146"/>
    </row>
    <row r="8" spans="1:8" s="2" customFormat="1" ht="13.5" customHeight="1">
      <c r="A8" s="146" t="s">
        <v>103</v>
      </c>
      <c r="B8" s="147"/>
      <c r="C8" s="147"/>
      <c r="D8" s="147"/>
      <c r="E8" s="147"/>
      <c r="F8" s="148"/>
      <c r="G8" s="146" t="s">
        <v>104</v>
      </c>
      <c r="H8" s="149"/>
    </row>
    <row r="9" spans="1:8" s="2" customFormat="1" ht="6" customHeight="1" thickBot="1">
      <c r="A9" s="150"/>
      <c r="B9" s="150"/>
      <c r="C9" s="150"/>
      <c r="D9" s="150"/>
      <c r="E9" s="150"/>
      <c r="F9" s="150"/>
      <c r="G9" s="150"/>
      <c r="H9" s="150"/>
    </row>
    <row r="10" spans="1:8" s="2" customFormat="1" ht="25.5" customHeight="1" thickBot="1">
      <c r="A10" s="151" t="s">
        <v>105</v>
      </c>
      <c r="B10" s="151" t="s">
        <v>106</v>
      </c>
      <c r="C10" s="151" t="s">
        <v>107</v>
      </c>
      <c r="D10" s="151" t="s">
        <v>108</v>
      </c>
      <c r="E10" s="151" t="s">
        <v>109</v>
      </c>
      <c r="F10" s="151" t="s">
        <v>110</v>
      </c>
      <c r="G10" s="151" t="s">
        <v>111</v>
      </c>
      <c r="H10" s="151" t="s">
        <v>112</v>
      </c>
    </row>
    <row r="11" spans="1:8" s="2" customFormat="1" ht="12.75" customHeight="1" hidden="1">
      <c r="A11" s="151" t="s">
        <v>40</v>
      </c>
      <c r="B11" s="151" t="s">
        <v>47</v>
      </c>
      <c r="C11" s="151" t="s">
        <v>53</v>
      </c>
      <c r="D11" s="151" t="s">
        <v>59</v>
      </c>
      <c r="E11" s="151" t="s">
        <v>63</v>
      </c>
      <c r="F11" s="151" t="s">
        <v>67</v>
      </c>
      <c r="G11" s="151" t="s">
        <v>70</v>
      </c>
      <c r="H11" s="151" t="s">
        <v>43</v>
      </c>
    </row>
    <row r="12" spans="1:8" s="2" customFormat="1" ht="4.5" customHeight="1">
      <c r="A12" s="150"/>
      <c r="B12" s="150"/>
      <c r="C12" s="150"/>
      <c r="D12" s="150"/>
      <c r="E12" s="150"/>
      <c r="F12" s="150"/>
      <c r="G12" s="150"/>
      <c r="H12" s="150"/>
    </row>
    <row r="13" spans="1:8" s="2" customFormat="1" ht="15.75" customHeight="1">
      <c r="A13" s="152"/>
      <c r="B13" s="153"/>
      <c r="C13" s="153"/>
      <c r="D13" s="153"/>
      <c r="E13" s="153"/>
      <c r="F13" s="154"/>
      <c r="G13" s="155"/>
      <c r="H13" s="155"/>
    </row>
    <row r="14" spans="1:8" s="2" customFormat="1" ht="28.5" customHeight="1">
      <c r="A14" s="156"/>
      <c r="B14" s="157"/>
      <c r="C14" s="157" t="s">
        <v>49</v>
      </c>
      <c r="D14" s="157" t="s">
        <v>199</v>
      </c>
      <c r="E14" s="157"/>
      <c r="F14" s="158"/>
      <c r="G14" s="159"/>
      <c r="H14" s="159"/>
    </row>
    <row r="15" spans="1:8" s="2" customFormat="1" ht="24" customHeight="1">
      <c r="A15" s="160">
        <v>1</v>
      </c>
      <c r="B15" s="161" t="s">
        <v>278</v>
      </c>
      <c r="C15" s="161" t="s">
        <v>279</v>
      </c>
      <c r="D15" s="161" t="s">
        <v>280</v>
      </c>
      <c r="E15" s="161" t="s">
        <v>193</v>
      </c>
      <c r="F15" s="162">
        <v>2</v>
      </c>
      <c r="G15" s="187"/>
      <c r="H15" s="163">
        <f>G15*F15</f>
        <v>0</v>
      </c>
    </row>
    <row r="16" spans="1:8" s="2" customFormat="1" ht="24" customHeight="1">
      <c r="A16" s="160">
        <v>2</v>
      </c>
      <c r="B16" s="161" t="s">
        <v>278</v>
      </c>
      <c r="C16" s="161" t="s">
        <v>281</v>
      </c>
      <c r="D16" s="161" t="s">
        <v>282</v>
      </c>
      <c r="E16" s="161" t="s">
        <v>193</v>
      </c>
      <c r="F16" s="162">
        <v>52</v>
      </c>
      <c r="G16" s="187"/>
      <c r="H16" s="163">
        <f>G16*F16</f>
        <v>0</v>
      </c>
    </row>
    <row r="17" spans="1:8" s="2" customFormat="1" ht="14.25" customHeight="1">
      <c r="A17" s="152"/>
      <c r="B17" s="153"/>
      <c r="C17" s="153"/>
      <c r="D17" s="153"/>
      <c r="E17" s="153"/>
      <c r="F17" s="154"/>
      <c r="G17" s="155"/>
      <c r="H17" s="155"/>
    </row>
    <row r="18" spans="1:8" s="2" customFormat="1" ht="28.5" customHeight="1">
      <c r="A18" s="156"/>
      <c r="B18" s="157"/>
      <c r="C18" s="157" t="s">
        <v>283</v>
      </c>
      <c r="D18" s="157" t="s">
        <v>284</v>
      </c>
      <c r="E18" s="157"/>
      <c r="F18" s="158"/>
      <c r="G18" s="159"/>
      <c r="H18" s="159"/>
    </row>
    <row r="19" spans="1:8" s="2" customFormat="1" ht="24" customHeight="1">
      <c r="A19" s="160">
        <v>3</v>
      </c>
      <c r="B19" s="161" t="s">
        <v>283</v>
      </c>
      <c r="C19" s="161" t="s">
        <v>285</v>
      </c>
      <c r="D19" s="161" t="s">
        <v>286</v>
      </c>
      <c r="E19" s="161" t="s">
        <v>152</v>
      </c>
      <c r="F19" s="162">
        <v>108</v>
      </c>
      <c r="G19" s="187"/>
      <c r="H19" s="163">
        <f aca="true" t="shared" si="0" ref="H19:H30">G19*F19</f>
        <v>0</v>
      </c>
    </row>
    <row r="20" spans="1:8" s="2" customFormat="1" ht="24" customHeight="1">
      <c r="A20" s="172">
        <v>4</v>
      </c>
      <c r="B20" s="173" t="s">
        <v>287</v>
      </c>
      <c r="C20" s="173" t="s">
        <v>288</v>
      </c>
      <c r="D20" s="173" t="s">
        <v>289</v>
      </c>
      <c r="E20" s="173" t="s">
        <v>152</v>
      </c>
      <c r="F20" s="174">
        <v>108</v>
      </c>
      <c r="G20" s="187"/>
      <c r="H20" s="163">
        <f t="shared" si="0"/>
        <v>0</v>
      </c>
    </row>
    <row r="21" spans="1:8" s="2" customFormat="1" ht="13.5" customHeight="1">
      <c r="A21" s="160">
        <v>5</v>
      </c>
      <c r="B21" s="161" t="s">
        <v>283</v>
      </c>
      <c r="C21" s="161" t="s">
        <v>290</v>
      </c>
      <c r="D21" s="161" t="s">
        <v>291</v>
      </c>
      <c r="E21" s="161" t="s">
        <v>193</v>
      </c>
      <c r="F21" s="162">
        <v>22</v>
      </c>
      <c r="G21" s="187"/>
      <c r="H21" s="163">
        <f t="shared" si="0"/>
        <v>0</v>
      </c>
    </row>
    <row r="22" spans="1:8" s="2" customFormat="1" ht="13.5" customHeight="1">
      <c r="A22" s="172">
        <v>6</v>
      </c>
      <c r="B22" s="173" t="s">
        <v>287</v>
      </c>
      <c r="C22" s="173" t="s">
        <v>292</v>
      </c>
      <c r="D22" s="173" t="s">
        <v>293</v>
      </c>
      <c r="E22" s="173" t="s">
        <v>193</v>
      </c>
      <c r="F22" s="174">
        <v>22</v>
      </c>
      <c r="G22" s="187"/>
      <c r="H22" s="163">
        <f t="shared" si="0"/>
        <v>0</v>
      </c>
    </row>
    <row r="23" spans="1:8" s="2" customFormat="1" ht="24" customHeight="1">
      <c r="A23" s="160">
        <v>7</v>
      </c>
      <c r="B23" s="161" t="s">
        <v>283</v>
      </c>
      <c r="C23" s="161" t="s">
        <v>294</v>
      </c>
      <c r="D23" s="161" t="s">
        <v>295</v>
      </c>
      <c r="E23" s="161" t="s">
        <v>152</v>
      </c>
      <c r="F23" s="162">
        <v>338</v>
      </c>
      <c r="G23" s="187"/>
      <c r="H23" s="163">
        <f t="shared" si="0"/>
        <v>0</v>
      </c>
    </row>
    <row r="24" spans="1:8" s="2" customFormat="1" ht="13.5" customHeight="1">
      <c r="A24" s="172">
        <v>8</v>
      </c>
      <c r="B24" s="173" t="s">
        <v>296</v>
      </c>
      <c r="C24" s="173" t="s">
        <v>297</v>
      </c>
      <c r="D24" s="173" t="s">
        <v>298</v>
      </c>
      <c r="E24" s="173" t="s">
        <v>152</v>
      </c>
      <c r="F24" s="174">
        <v>338</v>
      </c>
      <c r="G24" s="187"/>
      <c r="H24" s="163">
        <f t="shared" si="0"/>
        <v>0</v>
      </c>
    </row>
    <row r="25" spans="1:8" s="2" customFormat="1" ht="24" customHeight="1">
      <c r="A25" s="160">
        <v>9</v>
      </c>
      <c r="B25" s="161" t="s">
        <v>283</v>
      </c>
      <c r="C25" s="161" t="s">
        <v>299</v>
      </c>
      <c r="D25" s="161" t="s">
        <v>300</v>
      </c>
      <c r="E25" s="161" t="s">
        <v>152</v>
      </c>
      <c r="F25" s="162">
        <v>41</v>
      </c>
      <c r="G25" s="187"/>
      <c r="H25" s="163">
        <f t="shared" si="0"/>
        <v>0</v>
      </c>
    </row>
    <row r="26" spans="1:8" s="2" customFormat="1" ht="13.5" customHeight="1">
      <c r="A26" s="172">
        <v>10</v>
      </c>
      <c r="B26" s="173" t="s">
        <v>296</v>
      </c>
      <c r="C26" s="173" t="s">
        <v>301</v>
      </c>
      <c r="D26" s="173" t="s">
        <v>302</v>
      </c>
      <c r="E26" s="173" t="s">
        <v>152</v>
      </c>
      <c r="F26" s="174">
        <v>41</v>
      </c>
      <c r="G26" s="187"/>
      <c r="H26" s="163">
        <f t="shared" si="0"/>
        <v>0</v>
      </c>
    </row>
    <row r="27" spans="1:8" s="2" customFormat="1" ht="24" customHeight="1">
      <c r="A27" s="160">
        <v>11</v>
      </c>
      <c r="B27" s="161" t="s">
        <v>283</v>
      </c>
      <c r="C27" s="161" t="s">
        <v>303</v>
      </c>
      <c r="D27" s="161" t="s">
        <v>304</v>
      </c>
      <c r="E27" s="161" t="s">
        <v>152</v>
      </c>
      <c r="F27" s="162">
        <v>338</v>
      </c>
      <c r="G27" s="187"/>
      <c r="H27" s="163">
        <f t="shared" si="0"/>
        <v>0</v>
      </c>
    </row>
    <row r="28" spans="1:8" s="2" customFormat="1" ht="13.5" customHeight="1">
      <c r="A28" s="172">
        <v>12</v>
      </c>
      <c r="B28" s="173" t="s">
        <v>296</v>
      </c>
      <c r="C28" s="173" t="s">
        <v>305</v>
      </c>
      <c r="D28" s="173" t="s">
        <v>306</v>
      </c>
      <c r="E28" s="173" t="s">
        <v>152</v>
      </c>
      <c r="F28" s="174">
        <v>338</v>
      </c>
      <c r="G28" s="187"/>
      <c r="H28" s="163">
        <f t="shared" si="0"/>
        <v>0</v>
      </c>
    </row>
    <row r="29" spans="1:8" s="2" customFormat="1" ht="24" customHeight="1">
      <c r="A29" s="160">
        <v>13</v>
      </c>
      <c r="B29" s="161" t="s">
        <v>283</v>
      </c>
      <c r="C29" s="161" t="s">
        <v>307</v>
      </c>
      <c r="D29" s="161" t="s">
        <v>308</v>
      </c>
      <c r="E29" s="161" t="s">
        <v>193</v>
      </c>
      <c r="F29" s="162">
        <v>44</v>
      </c>
      <c r="G29" s="187"/>
      <c r="H29" s="163">
        <f t="shared" si="0"/>
        <v>0</v>
      </c>
    </row>
    <row r="30" spans="1:8" s="2" customFormat="1" ht="24" customHeight="1">
      <c r="A30" s="160">
        <v>14</v>
      </c>
      <c r="B30" s="161" t="s">
        <v>283</v>
      </c>
      <c r="C30" s="161" t="s">
        <v>309</v>
      </c>
      <c r="D30" s="161" t="s">
        <v>310</v>
      </c>
      <c r="E30" s="161" t="s">
        <v>193</v>
      </c>
      <c r="F30" s="162">
        <v>2</v>
      </c>
      <c r="G30" s="187"/>
      <c r="H30" s="163">
        <f t="shared" si="0"/>
        <v>0</v>
      </c>
    </row>
    <row r="31" spans="1:8" s="2" customFormat="1" ht="24" customHeight="1">
      <c r="A31" s="172">
        <v>15</v>
      </c>
      <c r="B31" s="173" t="s">
        <v>311</v>
      </c>
      <c r="C31" s="173" t="s">
        <v>312</v>
      </c>
      <c r="D31" s="173" t="s">
        <v>313</v>
      </c>
      <c r="E31" s="173" t="s">
        <v>193</v>
      </c>
      <c r="F31" s="174">
        <v>2</v>
      </c>
      <c r="G31" s="187"/>
      <c r="H31" s="163">
        <f aca="true" t="shared" si="1" ref="H31:H42">G31*F31</f>
        <v>0</v>
      </c>
    </row>
    <row r="32" spans="1:8" s="2" customFormat="1" ht="24" customHeight="1">
      <c r="A32" s="160">
        <v>16</v>
      </c>
      <c r="B32" s="161" t="s">
        <v>283</v>
      </c>
      <c r="C32" s="161" t="s">
        <v>314</v>
      </c>
      <c r="D32" s="161" t="s">
        <v>315</v>
      </c>
      <c r="E32" s="161" t="s">
        <v>193</v>
      </c>
      <c r="F32" s="162">
        <v>8</v>
      </c>
      <c r="G32" s="187"/>
      <c r="H32" s="163">
        <f t="shared" si="1"/>
        <v>0</v>
      </c>
    </row>
    <row r="33" spans="1:8" s="2" customFormat="1" ht="23.25" customHeight="1">
      <c r="A33" s="172">
        <v>17</v>
      </c>
      <c r="B33" s="173" t="s">
        <v>316</v>
      </c>
      <c r="C33" s="173" t="s">
        <v>317</v>
      </c>
      <c r="D33" s="173" t="s">
        <v>318</v>
      </c>
      <c r="E33" s="173" t="s">
        <v>193</v>
      </c>
      <c r="F33" s="174">
        <v>8</v>
      </c>
      <c r="G33" s="187"/>
      <c r="H33" s="163">
        <f t="shared" si="1"/>
        <v>0</v>
      </c>
    </row>
    <row r="34" spans="1:8" s="2" customFormat="1" ht="24" customHeight="1">
      <c r="A34" s="160">
        <v>18</v>
      </c>
      <c r="B34" s="161" t="s">
        <v>283</v>
      </c>
      <c r="C34" s="161" t="s">
        <v>319</v>
      </c>
      <c r="D34" s="161" t="s">
        <v>320</v>
      </c>
      <c r="E34" s="161" t="s">
        <v>193</v>
      </c>
      <c r="F34" s="162">
        <v>2</v>
      </c>
      <c r="G34" s="187"/>
      <c r="H34" s="163">
        <f t="shared" si="1"/>
        <v>0</v>
      </c>
    </row>
    <row r="35" spans="1:8" s="2" customFormat="1" ht="24" customHeight="1">
      <c r="A35" s="160">
        <v>19</v>
      </c>
      <c r="B35" s="161" t="s">
        <v>283</v>
      </c>
      <c r="C35" s="161" t="s">
        <v>321</v>
      </c>
      <c r="D35" s="161" t="s">
        <v>322</v>
      </c>
      <c r="E35" s="161" t="s">
        <v>193</v>
      </c>
      <c r="F35" s="162">
        <v>2</v>
      </c>
      <c r="G35" s="187"/>
      <c r="H35" s="163">
        <f t="shared" si="1"/>
        <v>0</v>
      </c>
    </row>
    <row r="36" spans="1:8" s="2" customFormat="1" ht="13.5" customHeight="1">
      <c r="A36" s="160">
        <v>20</v>
      </c>
      <c r="B36" s="161" t="s">
        <v>283</v>
      </c>
      <c r="C36" s="161" t="s">
        <v>323</v>
      </c>
      <c r="D36" s="161" t="s">
        <v>324</v>
      </c>
      <c r="E36" s="161" t="s">
        <v>193</v>
      </c>
      <c r="F36" s="162">
        <v>4</v>
      </c>
      <c r="G36" s="187"/>
      <c r="H36" s="163">
        <f t="shared" si="1"/>
        <v>0</v>
      </c>
    </row>
    <row r="37" spans="1:8" s="2" customFormat="1" ht="13.5" customHeight="1">
      <c r="A37" s="172">
        <v>21</v>
      </c>
      <c r="B37" s="173" t="s">
        <v>325</v>
      </c>
      <c r="C37" s="173" t="s">
        <v>326</v>
      </c>
      <c r="D37" s="173" t="s">
        <v>327</v>
      </c>
      <c r="E37" s="173" t="s">
        <v>193</v>
      </c>
      <c r="F37" s="174">
        <v>4</v>
      </c>
      <c r="G37" s="187"/>
      <c r="H37" s="163">
        <f t="shared" si="1"/>
        <v>0</v>
      </c>
    </row>
    <row r="38" spans="1:8" s="2" customFormat="1" ht="24" customHeight="1">
      <c r="A38" s="160">
        <v>22</v>
      </c>
      <c r="B38" s="161" t="s">
        <v>283</v>
      </c>
      <c r="C38" s="161" t="s">
        <v>328</v>
      </c>
      <c r="D38" s="161" t="s">
        <v>329</v>
      </c>
      <c r="E38" s="161" t="s">
        <v>193</v>
      </c>
      <c r="F38" s="162">
        <v>4</v>
      </c>
      <c r="G38" s="187"/>
      <c r="H38" s="163">
        <f t="shared" si="1"/>
        <v>0</v>
      </c>
    </row>
    <row r="39" spans="1:8" s="2" customFormat="1" ht="13.5" customHeight="1">
      <c r="A39" s="172">
        <v>23</v>
      </c>
      <c r="B39" s="173" t="s">
        <v>325</v>
      </c>
      <c r="C39" s="173" t="s">
        <v>330</v>
      </c>
      <c r="D39" s="173" t="s">
        <v>331</v>
      </c>
      <c r="E39" s="173" t="s">
        <v>193</v>
      </c>
      <c r="F39" s="174">
        <v>4</v>
      </c>
      <c r="G39" s="187"/>
      <c r="H39" s="163">
        <f t="shared" si="1"/>
        <v>0</v>
      </c>
    </row>
    <row r="40" spans="1:8" s="2" customFormat="1" ht="24" customHeight="1">
      <c r="A40" s="160">
        <v>24</v>
      </c>
      <c r="B40" s="161" t="s">
        <v>283</v>
      </c>
      <c r="C40" s="161" t="s">
        <v>332</v>
      </c>
      <c r="D40" s="161" t="s">
        <v>333</v>
      </c>
      <c r="E40" s="161" t="s">
        <v>193</v>
      </c>
      <c r="F40" s="162">
        <v>4</v>
      </c>
      <c r="G40" s="187"/>
      <c r="H40" s="163">
        <f t="shared" si="1"/>
        <v>0</v>
      </c>
    </row>
    <row r="41" spans="1:8" s="2" customFormat="1" ht="24" customHeight="1">
      <c r="A41" s="172">
        <v>25</v>
      </c>
      <c r="B41" s="173" t="s">
        <v>325</v>
      </c>
      <c r="C41" s="173" t="s">
        <v>334</v>
      </c>
      <c r="D41" s="173" t="s">
        <v>335</v>
      </c>
      <c r="E41" s="173" t="s">
        <v>193</v>
      </c>
      <c r="F41" s="174">
        <v>4</v>
      </c>
      <c r="G41" s="187"/>
      <c r="H41" s="163">
        <f t="shared" si="1"/>
        <v>0</v>
      </c>
    </row>
    <row r="42" spans="1:8" s="2" customFormat="1" ht="13.5" customHeight="1">
      <c r="A42" s="172">
        <v>26</v>
      </c>
      <c r="B42" s="173" t="s">
        <v>325</v>
      </c>
      <c r="C42" s="173" t="s">
        <v>336</v>
      </c>
      <c r="D42" s="173" t="s">
        <v>337</v>
      </c>
      <c r="E42" s="173" t="s">
        <v>193</v>
      </c>
      <c r="F42" s="174">
        <v>4</v>
      </c>
      <c r="G42" s="187"/>
      <c r="H42" s="163">
        <f t="shared" si="1"/>
        <v>0</v>
      </c>
    </row>
    <row r="43" spans="1:8" s="2" customFormat="1" ht="13.5" customHeight="1">
      <c r="A43" s="160">
        <v>27</v>
      </c>
      <c r="B43" s="161" t="s">
        <v>283</v>
      </c>
      <c r="C43" s="161" t="s">
        <v>338</v>
      </c>
      <c r="D43" s="161" t="s">
        <v>339</v>
      </c>
      <c r="E43" s="161" t="s">
        <v>193</v>
      </c>
      <c r="F43" s="162">
        <v>4</v>
      </c>
      <c r="G43" s="187"/>
      <c r="H43" s="163">
        <f aca="true" t="shared" si="2" ref="H43:H61">G43*F43</f>
        <v>0</v>
      </c>
    </row>
    <row r="44" spans="1:8" s="2" customFormat="1" ht="13.5" customHeight="1">
      <c r="A44" s="160">
        <v>28</v>
      </c>
      <c r="B44" s="161" t="s">
        <v>283</v>
      </c>
      <c r="C44" s="161" t="s">
        <v>340</v>
      </c>
      <c r="D44" s="161" t="s">
        <v>341</v>
      </c>
      <c r="E44" s="161" t="s">
        <v>193</v>
      </c>
      <c r="F44" s="162">
        <v>2</v>
      </c>
      <c r="G44" s="187"/>
      <c r="H44" s="163">
        <f t="shared" si="2"/>
        <v>0</v>
      </c>
    </row>
    <row r="45" spans="1:8" s="2" customFormat="1" ht="24" customHeight="1">
      <c r="A45" s="172">
        <v>29</v>
      </c>
      <c r="B45" s="173" t="s">
        <v>342</v>
      </c>
      <c r="C45" s="173" t="s">
        <v>343</v>
      </c>
      <c r="D45" s="173" t="s">
        <v>570</v>
      </c>
      <c r="E45" s="173" t="s">
        <v>193</v>
      </c>
      <c r="F45" s="174">
        <v>2</v>
      </c>
      <c r="G45" s="187"/>
      <c r="H45" s="163">
        <f t="shared" si="2"/>
        <v>0</v>
      </c>
    </row>
    <row r="46" spans="1:8" s="2" customFormat="1" ht="13.5" customHeight="1">
      <c r="A46" s="160">
        <v>30</v>
      </c>
      <c r="B46" s="161" t="s">
        <v>283</v>
      </c>
      <c r="C46" s="161" t="s">
        <v>344</v>
      </c>
      <c r="D46" s="161" t="s">
        <v>345</v>
      </c>
      <c r="E46" s="161" t="s">
        <v>193</v>
      </c>
      <c r="F46" s="162">
        <v>18</v>
      </c>
      <c r="G46" s="187"/>
      <c r="H46" s="163">
        <f t="shared" si="2"/>
        <v>0</v>
      </c>
    </row>
    <row r="47" spans="1:8" s="2" customFormat="1" ht="13.5" customHeight="1">
      <c r="A47" s="172">
        <v>31</v>
      </c>
      <c r="B47" s="173" t="s">
        <v>342</v>
      </c>
      <c r="C47" s="173" t="s">
        <v>346</v>
      </c>
      <c r="D47" s="173" t="s">
        <v>347</v>
      </c>
      <c r="E47" s="173" t="s">
        <v>193</v>
      </c>
      <c r="F47" s="174">
        <v>10</v>
      </c>
      <c r="G47" s="187"/>
      <c r="H47" s="163">
        <f t="shared" si="2"/>
        <v>0</v>
      </c>
    </row>
    <row r="48" spans="1:8" s="2" customFormat="1" ht="13.5" customHeight="1">
      <c r="A48" s="172">
        <v>32</v>
      </c>
      <c r="B48" s="173" t="s">
        <v>342</v>
      </c>
      <c r="C48" s="173" t="s">
        <v>348</v>
      </c>
      <c r="D48" s="173" t="s">
        <v>349</v>
      </c>
      <c r="E48" s="173" t="s">
        <v>193</v>
      </c>
      <c r="F48" s="174">
        <v>8</v>
      </c>
      <c r="G48" s="187"/>
      <c r="H48" s="163">
        <f t="shared" si="2"/>
        <v>0</v>
      </c>
    </row>
    <row r="49" spans="1:8" s="2" customFormat="1" ht="13.5" customHeight="1">
      <c r="A49" s="172">
        <v>33</v>
      </c>
      <c r="B49" s="173" t="s">
        <v>342</v>
      </c>
      <c r="C49" s="173" t="s">
        <v>350</v>
      </c>
      <c r="D49" s="173" t="s">
        <v>351</v>
      </c>
      <c r="E49" s="173" t="s">
        <v>193</v>
      </c>
      <c r="F49" s="174">
        <v>18</v>
      </c>
      <c r="G49" s="187"/>
      <c r="H49" s="163">
        <f t="shared" si="2"/>
        <v>0</v>
      </c>
    </row>
    <row r="50" spans="1:8" s="2" customFormat="1" ht="24" customHeight="1">
      <c r="A50" s="160">
        <v>34</v>
      </c>
      <c r="B50" s="161" t="s">
        <v>283</v>
      </c>
      <c r="C50" s="161" t="s">
        <v>352</v>
      </c>
      <c r="D50" s="161" t="s">
        <v>353</v>
      </c>
      <c r="E50" s="161" t="s">
        <v>152</v>
      </c>
      <c r="F50" s="162">
        <v>164</v>
      </c>
      <c r="G50" s="187"/>
      <c r="H50" s="163">
        <f t="shared" si="2"/>
        <v>0</v>
      </c>
    </row>
    <row r="51" spans="1:8" s="2" customFormat="1" ht="13.5" customHeight="1">
      <c r="A51" s="172">
        <v>35</v>
      </c>
      <c r="B51" s="173" t="s">
        <v>354</v>
      </c>
      <c r="C51" s="173" t="s">
        <v>355</v>
      </c>
      <c r="D51" s="173" t="s">
        <v>356</v>
      </c>
      <c r="E51" s="173" t="s">
        <v>217</v>
      </c>
      <c r="F51" s="174">
        <v>223</v>
      </c>
      <c r="G51" s="187"/>
      <c r="H51" s="163">
        <f t="shared" si="2"/>
        <v>0</v>
      </c>
    </row>
    <row r="52" spans="1:8" s="2" customFormat="1" ht="24" customHeight="1">
      <c r="A52" s="160">
        <v>36</v>
      </c>
      <c r="B52" s="161" t="s">
        <v>283</v>
      </c>
      <c r="C52" s="161" t="s">
        <v>357</v>
      </c>
      <c r="D52" s="161" t="s">
        <v>358</v>
      </c>
      <c r="E52" s="161" t="s">
        <v>193</v>
      </c>
      <c r="F52" s="162">
        <v>2</v>
      </c>
      <c r="G52" s="187"/>
      <c r="H52" s="163">
        <f t="shared" si="2"/>
        <v>0</v>
      </c>
    </row>
    <row r="53" spans="1:8" s="2" customFormat="1" ht="13.5" customHeight="1">
      <c r="A53" s="160">
        <v>37</v>
      </c>
      <c r="B53" s="161" t="s">
        <v>283</v>
      </c>
      <c r="C53" s="161" t="s">
        <v>359</v>
      </c>
      <c r="D53" s="161" t="s">
        <v>360</v>
      </c>
      <c r="E53" s="161" t="s">
        <v>193</v>
      </c>
      <c r="F53" s="162">
        <v>2</v>
      </c>
      <c r="G53" s="187"/>
      <c r="H53" s="163">
        <f t="shared" si="2"/>
        <v>0</v>
      </c>
    </row>
    <row r="54" spans="1:8" s="2" customFormat="1" ht="24" customHeight="1">
      <c r="A54" s="160">
        <v>38</v>
      </c>
      <c r="B54" s="161" t="s">
        <v>283</v>
      </c>
      <c r="C54" s="161" t="s">
        <v>361</v>
      </c>
      <c r="D54" s="161" t="s">
        <v>362</v>
      </c>
      <c r="E54" s="161" t="s">
        <v>193</v>
      </c>
      <c r="F54" s="162">
        <v>2</v>
      </c>
      <c r="G54" s="187"/>
      <c r="H54" s="163">
        <f t="shared" si="2"/>
        <v>0</v>
      </c>
    </row>
    <row r="55" spans="1:8" s="2" customFormat="1" ht="13.5" customHeight="1">
      <c r="A55" s="160">
        <v>39</v>
      </c>
      <c r="B55" s="161" t="s">
        <v>283</v>
      </c>
      <c r="C55" s="161" t="s">
        <v>363</v>
      </c>
      <c r="D55" s="161" t="s">
        <v>364</v>
      </c>
      <c r="E55" s="161" t="s">
        <v>193</v>
      </c>
      <c r="F55" s="162">
        <v>22</v>
      </c>
      <c r="G55" s="187"/>
      <c r="H55" s="163">
        <f t="shared" si="2"/>
        <v>0</v>
      </c>
    </row>
    <row r="56" spans="1:8" s="2" customFormat="1" ht="24" customHeight="1">
      <c r="A56" s="160">
        <v>40</v>
      </c>
      <c r="B56" s="161" t="s">
        <v>283</v>
      </c>
      <c r="C56" s="161" t="s">
        <v>365</v>
      </c>
      <c r="D56" s="161" t="s">
        <v>366</v>
      </c>
      <c r="E56" s="161" t="s">
        <v>367</v>
      </c>
      <c r="F56" s="162">
        <v>2</v>
      </c>
      <c r="G56" s="187"/>
      <c r="H56" s="163">
        <f t="shared" si="2"/>
        <v>0</v>
      </c>
    </row>
    <row r="57" spans="1:8" s="2" customFormat="1" ht="24" customHeight="1">
      <c r="A57" s="160">
        <v>41</v>
      </c>
      <c r="B57" s="161" t="s">
        <v>283</v>
      </c>
      <c r="C57" s="161" t="s">
        <v>368</v>
      </c>
      <c r="D57" s="161" t="s">
        <v>369</v>
      </c>
      <c r="E57" s="161" t="s">
        <v>367</v>
      </c>
      <c r="F57" s="162">
        <v>2</v>
      </c>
      <c r="G57" s="187"/>
      <c r="H57" s="163">
        <f t="shared" si="2"/>
        <v>0</v>
      </c>
    </row>
    <row r="58" spans="1:8" s="2" customFormat="1" ht="24" customHeight="1">
      <c r="A58" s="160">
        <v>42</v>
      </c>
      <c r="B58" s="161" t="s">
        <v>283</v>
      </c>
      <c r="C58" s="161" t="s">
        <v>370</v>
      </c>
      <c r="D58" s="161" t="s">
        <v>371</v>
      </c>
      <c r="E58" s="161" t="s">
        <v>193</v>
      </c>
      <c r="F58" s="162">
        <v>20</v>
      </c>
      <c r="G58" s="187"/>
      <c r="H58" s="163">
        <f t="shared" si="2"/>
        <v>0</v>
      </c>
    </row>
    <row r="59" spans="1:8" s="2" customFormat="1" ht="13.5" customHeight="1">
      <c r="A59" s="172">
        <v>43</v>
      </c>
      <c r="B59" s="173" t="s">
        <v>372</v>
      </c>
      <c r="C59" s="173" t="s">
        <v>373</v>
      </c>
      <c r="D59" s="173" t="s">
        <v>374</v>
      </c>
      <c r="E59" s="173" t="s">
        <v>375</v>
      </c>
      <c r="F59" s="174">
        <v>20</v>
      </c>
      <c r="G59" s="187"/>
      <c r="H59" s="163">
        <f t="shared" si="2"/>
        <v>0</v>
      </c>
    </row>
    <row r="60" spans="1:8" s="2" customFormat="1" ht="13.5" customHeight="1">
      <c r="A60" s="160">
        <v>44</v>
      </c>
      <c r="B60" s="161" t="s">
        <v>283</v>
      </c>
      <c r="C60" s="161" t="s">
        <v>376</v>
      </c>
      <c r="D60" s="161" t="s">
        <v>377</v>
      </c>
      <c r="E60" s="161" t="s">
        <v>136</v>
      </c>
      <c r="F60" s="162">
        <v>4.483</v>
      </c>
      <c r="G60" s="187"/>
      <c r="H60" s="163">
        <f t="shared" si="2"/>
        <v>0</v>
      </c>
    </row>
    <row r="61" spans="1:8" s="2" customFormat="1" ht="24" customHeight="1">
      <c r="A61" s="160">
        <v>45</v>
      </c>
      <c r="B61" s="161" t="s">
        <v>283</v>
      </c>
      <c r="C61" s="161" t="s">
        <v>378</v>
      </c>
      <c r="D61" s="161" t="s">
        <v>379</v>
      </c>
      <c r="E61" s="161" t="s">
        <v>136</v>
      </c>
      <c r="F61" s="162">
        <v>4.483</v>
      </c>
      <c r="G61" s="187"/>
      <c r="H61" s="163">
        <f t="shared" si="2"/>
        <v>0</v>
      </c>
    </row>
    <row r="62" spans="1:8" s="2" customFormat="1" ht="14.25" customHeight="1">
      <c r="A62" s="152"/>
      <c r="B62" s="153"/>
      <c r="C62" s="153"/>
      <c r="D62" s="153"/>
      <c r="E62" s="153"/>
      <c r="F62" s="154"/>
      <c r="G62" s="155"/>
      <c r="H62" s="155"/>
    </row>
    <row r="63" spans="1:8" s="2" customFormat="1" ht="17.25" customHeight="1">
      <c r="A63" s="156"/>
      <c r="B63" s="157"/>
      <c r="C63" s="157" t="s">
        <v>380</v>
      </c>
      <c r="D63" s="157" t="s">
        <v>381</v>
      </c>
      <c r="E63" s="157"/>
      <c r="F63" s="158"/>
      <c r="G63" s="159"/>
      <c r="H63" s="159"/>
    </row>
    <row r="64" spans="1:8" s="2" customFormat="1" ht="13.5" customHeight="1">
      <c r="A64" s="160">
        <v>46</v>
      </c>
      <c r="B64" s="161" t="s">
        <v>382</v>
      </c>
      <c r="C64" s="161" t="s">
        <v>383</v>
      </c>
      <c r="D64" s="161" t="s">
        <v>384</v>
      </c>
      <c r="E64" s="161" t="s">
        <v>193</v>
      </c>
      <c r="F64" s="162">
        <v>2</v>
      </c>
      <c r="G64" s="187"/>
      <c r="H64" s="163">
        <f>G64*F64</f>
        <v>0</v>
      </c>
    </row>
    <row r="65" spans="1:8" s="2" customFormat="1" ht="28.5" customHeight="1">
      <c r="A65" s="156"/>
      <c r="B65" s="157"/>
      <c r="C65" s="157" t="s">
        <v>385</v>
      </c>
      <c r="D65" s="157" t="s">
        <v>386</v>
      </c>
      <c r="E65" s="157"/>
      <c r="F65" s="158"/>
      <c r="G65" s="159"/>
      <c r="H65" s="159"/>
    </row>
    <row r="66" spans="1:8" s="2" customFormat="1" ht="24" customHeight="1">
      <c r="A66" s="160">
        <v>47</v>
      </c>
      <c r="B66" s="161" t="s">
        <v>387</v>
      </c>
      <c r="C66" s="161" t="s">
        <v>388</v>
      </c>
      <c r="D66" s="161" t="s">
        <v>389</v>
      </c>
      <c r="E66" s="161" t="s">
        <v>193</v>
      </c>
      <c r="F66" s="162">
        <v>4.427</v>
      </c>
      <c r="G66" s="187"/>
      <c r="H66" s="163">
        <f>G66*F66</f>
        <v>0</v>
      </c>
    </row>
    <row r="67" spans="1:8" s="2" customFormat="1" ht="24" customHeight="1">
      <c r="A67" s="160">
        <v>48</v>
      </c>
      <c r="B67" s="161" t="s">
        <v>387</v>
      </c>
      <c r="C67" s="161" t="s">
        <v>390</v>
      </c>
      <c r="D67" s="161" t="s">
        <v>391</v>
      </c>
      <c r="E67" s="161" t="s">
        <v>193</v>
      </c>
      <c r="F67" s="162">
        <v>18</v>
      </c>
      <c r="G67" s="187"/>
      <c r="H67" s="163">
        <f>G67*F67</f>
        <v>0</v>
      </c>
    </row>
    <row r="68" spans="1:8" s="2" customFormat="1" ht="24" customHeight="1">
      <c r="A68" s="160">
        <v>49</v>
      </c>
      <c r="B68" s="161" t="s">
        <v>387</v>
      </c>
      <c r="C68" s="161" t="s">
        <v>392</v>
      </c>
      <c r="D68" s="161" t="s">
        <v>393</v>
      </c>
      <c r="E68" s="161" t="s">
        <v>193</v>
      </c>
      <c r="F68" s="162">
        <v>2</v>
      </c>
      <c r="G68" s="187"/>
      <c r="H68" s="163">
        <f>G68*F68</f>
        <v>0</v>
      </c>
    </row>
    <row r="69" spans="1:8" s="2" customFormat="1" ht="30.75" customHeight="1">
      <c r="A69" s="152"/>
      <c r="B69" s="153"/>
      <c r="C69" s="153" t="s">
        <v>251</v>
      </c>
      <c r="D69" s="153" t="s">
        <v>252</v>
      </c>
      <c r="E69" s="153"/>
      <c r="F69" s="154"/>
      <c r="G69" s="155"/>
      <c r="H69" s="155"/>
    </row>
    <row r="70" spans="1:8" s="2" customFormat="1" ht="28.5" customHeight="1">
      <c r="A70" s="156"/>
      <c r="B70" s="157"/>
      <c r="C70" s="157" t="s">
        <v>253</v>
      </c>
      <c r="D70" s="157" t="s">
        <v>254</v>
      </c>
      <c r="E70" s="157"/>
      <c r="F70" s="158"/>
      <c r="G70" s="159"/>
      <c r="H70" s="159"/>
    </row>
    <row r="71" spans="1:8" s="2" customFormat="1" ht="13.5" customHeight="1">
      <c r="A71" s="160">
        <v>50</v>
      </c>
      <c r="B71" s="161" t="s">
        <v>255</v>
      </c>
      <c r="C71" s="161" t="s">
        <v>394</v>
      </c>
      <c r="D71" s="161" t="s">
        <v>395</v>
      </c>
      <c r="E71" s="161" t="s">
        <v>257</v>
      </c>
      <c r="F71" s="162">
        <v>1</v>
      </c>
      <c r="G71" s="187"/>
      <c r="H71" s="163">
        <f>G71*F71</f>
        <v>0</v>
      </c>
    </row>
    <row r="72" spans="1:8" s="2" customFormat="1" ht="30.75" customHeight="1">
      <c r="A72" s="175"/>
      <c r="B72" s="176"/>
      <c r="C72" s="176"/>
      <c r="D72" s="176" t="s">
        <v>276</v>
      </c>
      <c r="E72" s="176"/>
      <c r="F72" s="177"/>
      <c r="G72" s="178"/>
      <c r="H72" s="178">
        <f>SUM(H14:H71)</f>
        <v>0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0">
      <selection activeCell="E73" sqref="E73"/>
    </sheetView>
  </sheetViews>
  <sheetFormatPr defaultColWidth="10.5" defaultRowHeight="10.5"/>
  <cols>
    <col min="1" max="1" width="7" style="179" customWidth="1"/>
    <col min="2" max="2" width="8.66015625" style="180" customWidth="1"/>
    <col min="3" max="3" width="11.66015625" style="180" customWidth="1"/>
    <col min="4" max="4" width="46.83203125" style="180" customWidth="1"/>
    <col min="5" max="5" width="5.5" style="180" customWidth="1"/>
    <col min="6" max="6" width="11.16015625" style="181" customWidth="1"/>
    <col min="7" max="7" width="13.33203125" style="182" customWidth="1"/>
    <col min="8" max="8" width="21.16015625" style="182" customWidth="1"/>
    <col min="9" max="16384" width="10.5" style="1" customWidth="1"/>
  </cols>
  <sheetData>
    <row r="1" spans="1:8" s="2" customFormat="1" ht="27.75" customHeight="1">
      <c r="A1" s="217" t="s">
        <v>97</v>
      </c>
      <c r="B1" s="217"/>
      <c r="C1" s="217"/>
      <c r="D1" s="217"/>
      <c r="E1" s="217"/>
      <c r="F1" s="217"/>
      <c r="G1" s="217"/>
      <c r="H1" s="217"/>
    </row>
    <row r="2" spans="1:8" s="2" customFormat="1" ht="12.75" customHeight="1">
      <c r="A2" s="139" t="s">
        <v>98</v>
      </c>
      <c r="B2" s="139"/>
      <c r="C2" s="139"/>
      <c r="D2" s="139"/>
      <c r="E2" s="139"/>
      <c r="F2" s="139"/>
      <c r="G2" s="139"/>
      <c r="H2" s="139"/>
    </row>
    <row r="3" spans="1:8" s="2" customFormat="1" ht="12.75" customHeight="1">
      <c r="A3" s="139" t="s">
        <v>99</v>
      </c>
      <c r="B3" s="139"/>
      <c r="C3" s="139"/>
      <c r="D3" s="139"/>
      <c r="E3" s="139"/>
      <c r="F3" s="139"/>
      <c r="G3" s="139"/>
      <c r="H3" s="139"/>
    </row>
    <row r="4" spans="1:8" s="2" customFormat="1" ht="13.5" customHeight="1">
      <c r="A4" s="140"/>
      <c r="B4" s="139"/>
      <c r="C4" s="140"/>
      <c r="D4" s="139"/>
      <c r="E4" s="139"/>
      <c r="F4" s="139"/>
      <c r="G4" s="139"/>
      <c r="H4" s="139"/>
    </row>
    <row r="5" spans="1:8" s="2" customFormat="1" ht="6.75" customHeight="1">
      <c r="A5" s="141"/>
      <c r="B5" s="142"/>
      <c r="C5" s="143"/>
      <c r="D5" s="142"/>
      <c r="E5" s="142"/>
      <c r="F5" s="144"/>
      <c r="G5" s="145"/>
      <c r="H5" s="145"/>
    </row>
    <row r="6" spans="1:8" s="2" customFormat="1" ht="12.75" customHeight="1">
      <c r="A6" s="146" t="s">
        <v>100</v>
      </c>
      <c r="B6" s="146"/>
      <c r="C6" s="146"/>
      <c r="D6" s="146"/>
      <c r="E6" s="146"/>
      <c r="F6" s="146"/>
      <c r="G6" s="146"/>
      <c r="H6" s="146"/>
    </row>
    <row r="7" spans="1:8" s="2" customFormat="1" ht="13.5" customHeight="1">
      <c r="A7" s="146" t="s">
        <v>101</v>
      </c>
      <c r="B7" s="146"/>
      <c r="C7" s="146"/>
      <c r="D7" s="146"/>
      <c r="E7" s="146"/>
      <c r="F7" s="146"/>
      <c r="G7" s="146" t="s">
        <v>102</v>
      </c>
      <c r="H7" s="146"/>
    </row>
    <row r="8" spans="1:8" s="2" customFormat="1" ht="13.5" customHeight="1">
      <c r="A8" s="146" t="s">
        <v>103</v>
      </c>
      <c r="B8" s="147"/>
      <c r="C8" s="147"/>
      <c r="D8" s="147"/>
      <c r="E8" s="147"/>
      <c r="F8" s="148"/>
      <c r="G8" s="146" t="s">
        <v>104</v>
      </c>
      <c r="H8" s="149"/>
    </row>
    <row r="9" spans="1:8" s="2" customFormat="1" ht="6" customHeight="1" thickBot="1">
      <c r="A9" s="150"/>
      <c r="B9" s="150"/>
      <c r="C9" s="150"/>
      <c r="D9" s="150"/>
      <c r="E9" s="150"/>
      <c r="F9" s="150"/>
      <c r="G9" s="150"/>
      <c r="H9" s="150"/>
    </row>
    <row r="10" spans="1:8" s="2" customFormat="1" ht="25.5" customHeight="1" thickBot="1">
      <c r="A10" s="151" t="s">
        <v>105</v>
      </c>
      <c r="B10" s="151" t="s">
        <v>106</v>
      </c>
      <c r="C10" s="151" t="s">
        <v>107</v>
      </c>
      <c r="D10" s="151" t="s">
        <v>108</v>
      </c>
      <c r="E10" s="151" t="s">
        <v>109</v>
      </c>
      <c r="F10" s="151" t="s">
        <v>110</v>
      </c>
      <c r="G10" s="151" t="s">
        <v>111</v>
      </c>
      <c r="H10" s="151" t="s">
        <v>112</v>
      </c>
    </row>
    <row r="11" spans="1:8" s="2" customFormat="1" ht="12.75" customHeight="1" hidden="1">
      <c r="A11" s="151" t="s">
        <v>40</v>
      </c>
      <c r="B11" s="151" t="s">
        <v>47</v>
      </c>
      <c r="C11" s="151" t="s">
        <v>53</v>
      </c>
      <c r="D11" s="151" t="s">
        <v>59</v>
      </c>
      <c r="E11" s="151" t="s">
        <v>63</v>
      </c>
      <c r="F11" s="151" t="s">
        <v>67</v>
      </c>
      <c r="G11" s="151" t="s">
        <v>70</v>
      </c>
      <c r="H11" s="151" t="s">
        <v>43</v>
      </c>
    </row>
    <row r="12" spans="1:8" s="2" customFormat="1" ht="4.5" customHeight="1">
      <c r="A12" s="150"/>
      <c r="B12" s="150"/>
      <c r="C12" s="150"/>
      <c r="D12" s="150"/>
      <c r="E12" s="150"/>
      <c r="F12" s="150"/>
      <c r="G12" s="150"/>
      <c r="H12" s="150"/>
    </row>
    <row r="13" spans="1:8" s="2" customFormat="1" ht="14.25" customHeight="1">
      <c r="A13" s="152"/>
      <c r="B13" s="153"/>
      <c r="C13" s="153"/>
      <c r="D13" s="153"/>
      <c r="E13" s="153"/>
      <c r="F13" s="154"/>
      <c r="G13" s="155"/>
      <c r="H13" s="155"/>
    </row>
    <row r="14" spans="1:8" s="2" customFormat="1" ht="15.75" customHeight="1">
      <c r="A14" s="156"/>
      <c r="B14" s="157"/>
      <c r="C14" s="157" t="s">
        <v>40</v>
      </c>
      <c r="D14" s="157" t="s">
        <v>113</v>
      </c>
      <c r="E14" s="157"/>
      <c r="F14" s="158"/>
      <c r="G14" s="159"/>
      <c r="H14" s="159"/>
    </row>
    <row r="15" spans="1:8" s="2" customFormat="1" ht="24" customHeight="1">
      <c r="A15" s="160">
        <v>1</v>
      </c>
      <c r="B15" s="161" t="s">
        <v>114</v>
      </c>
      <c r="C15" s="161" t="s">
        <v>115</v>
      </c>
      <c r="D15" s="161" t="s">
        <v>116</v>
      </c>
      <c r="E15" s="161" t="s">
        <v>117</v>
      </c>
      <c r="F15" s="162">
        <v>533.2</v>
      </c>
      <c r="G15" s="187"/>
      <c r="H15" s="163">
        <f>G15*F15</f>
        <v>0</v>
      </c>
    </row>
    <row r="16" spans="1:8" s="2" customFormat="1" ht="13.5" customHeight="1">
      <c r="A16" s="164"/>
      <c r="B16" s="165"/>
      <c r="C16" s="165"/>
      <c r="D16" s="165" t="s">
        <v>118</v>
      </c>
      <c r="E16" s="165"/>
      <c r="F16" s="166">
        <v>533.2</v>
      </c>
      <c r="G16" s="167"/>
      <c r="H16" s="167"/>
    </row>
    <row r="17" spans="1:8" s="2" customFormat="1" ht="24" customHeight="1">
      <c r="A17" s="160">
        <v>2</v>
      </c>
      <c r="B17" s="161" t="s">
        <v>114</v>
      </c>
      <c r="C17" s="161" t="s">
        <v>119</v>
      </c>
      <c r="D17" s="161" t="s">
        <v>120</v>
      </c>
      <c r="E17" s="161" t="s">
        <v>117</v>
      </c>
      <c r="F17" s="162">
        <v>3.728</v>
      </c>
      <c r="G17" s="187"/>
      <c r="H17" s="163">
        <f>G17*F17</f>
        <v>0</v>
      </c>
    </row>
    <row r="18" spans="1:8" s="2" customFormat="1" ht="13.5" customHeight="1">
      <c r="A18" s="164"/>
      <c r="B18" s="165"/>
      <c r="C18" s="165"/>
      <c r="D18" s="165" t="s">
        <v>121</v>
      </c>
      <c r="E18" s="165"/>
      <c r="F18" s="166">
        <v>2</v>
      </c>
      <c r="G18" s="167"/>
      <c r="H18" s="167"/>
    </row>
    <row r="19" spans="1:8" s="2" customFormat="1" ht="13.5" customHeight="1">
      <c r="A19" s="164"/>
      <c r="B19" s="165"/>
      <c r="C19" s="165"/>
      <c r="D19" s="165" t="s">
        <v>122</v>
      </c>
      <c r="E19" s="165"/>
      <c r="F19" s="166">
        <v>1.152</v>
      </c>
      <c r="G19" s="167"/>
      <c r="H19" s="167"/>
    </row>
    <row r="20" spans="1:8" s="2" customFormat="1" ht="13.5" customHeight="1">
      <c r="A20" s="164"/>
      <c r="B20" s="165"/>
      <c r="C20" s="165"/>
      <c r="D20" s="165" t="s">
        <v>123</v>
      </c>
      <c r="E20" s="165"/>
      <c r="F20" s="166">
        <v>0.576</v>
      </c>
      <c r="G20" s="167"/>
      <c r="H20" s="167"/>
    </row>
    <row r="21" spans="1:8" s="2" customFormat="1" ht="13.5" customHeight="1">
      <c r="A21" s="168"/>
      <c r="B21" s="169"/>
      <c r="C21" s="169"/>
      <c r="D21" s="169" t="s">
        <v>124</v>
      </c>
      <c r="E21" s="169"/>
      <c r="F21" s="170">
        <v>3.728</v>
      </c>
      <c r="G21" s="171"/>
      <c r="H21" s="171"/>
    </row>
    <row r="22" spans="1:8" s="2" customFormat="1" ht="24" customHeight="1">
      <c r="A22" s="160">
        <v>3</v>
      </c>
      <c r="B22" s="161" t="s">
        <v>114</v>
      </c>
      <c r="C22" s="161" t="s">
        <v>125</v>
      </c>
      <c r="D22" s="161" t="s">
        <v>126</v>
      </c>
      <c r="E22" s="161" t="s">
        <v>117</v>
      </c>
      <c r="F22" s="162">
        <v>85.25</v>
      </c>
      <c r="G22" s="187"/>
      <c r="H22" s="163">
        <f>G22*F22</f>
        <v>0</v>
      </c>
    </row>
    <row r="23" spans="1:8" s="2" customFormat="1" ht="13.5" customHeight="1">
      <c r="A23" s="164"/>
      <c r="B23" s="165"/>
      <c r="C23" s="165"/>
      <c r="D23" s="165" t="s">
        <v>127</v>
      </c>
      <c r="E23" s="165"/>
      <c r="F23" s="166">
        <v>85.25</v>
      </c>
      <c r="G23" s="167"/>
      <c r="H23" s="167"/>
    </row>
    <row r="24" spans="1:8" s="2" customFormat="1" ht="13.5" customHeight="1">
      <c r="A24" s="160">
        <v>4</v>
      </c>
      <c r="B24" s="161" t="s">
        <v>114</v>
      </c>
      <c r="C24" s="161" t="s">
        <v>128</v>
      </c>
      <c r="D24" s="161" t="s">
        <v>129</v>
      </c>
      <c r="E24" s="161" t="s">
        <v>117</v>
      </c>
      <c r="F24" s="162">
        <v>618.525</v>
      </c>
      <c r="G24" s="187"/>
      <c r="H24" s="163">
        <f>G24*F24</f>
        <v>0</v>
      </c>
    </row>
    <row r="25" spans="1:8" s="2" customFormat="1" ht="13.5" customHeight="1">
      <c r="A25" s="160">
        <v>5</v>
      </c>
      <c r="B25" s="161" t="s">
        <v>114</v>
      </c>
      <c r="C25" s="161" t="s">
        <v>130</v>
      </c>
      <c r="D25" s="161" t="s">
        <v>131</v>
      </c>
      <c r="E25" s="161" t="s">
        <v>117</v>
      </c>
      <c r="F25" s="162">
        <v>618.5</v>
      </c>
      <c r="G25" s="187"/>
      <c r="H25" s="163">
        <f>G25*F25</f>
        <v>0</v>
      </c>
    </row>
    <row r="26" spans="1:8" s="2" customFormat="1" ht="13.5" customHeight="1">
      <c r="A26" s="160">
        <v>6</v>
      </c>
      <c r="B26" s="161" t="s">
        <v>114</v>
      </c>
      <c r="C26" s="161" t="s">
        <v>132</v>
      </c>
      <c r="D26" s="161" t="s">
        <v>133</v>
      </c>
      <c r="E26" s="161" t="s">
        <v>117</v>
      </c>
      <c r="F26" s="162">
        <v>618.5</v>
      </c>
      <c r="G26" s="187"/>
      <c r="H26" s="163">
        <f>G26*F26</f>
        <v>0</v>
      </c>
    </row>
    <row r="27" spans="1:8" s="2" customFormat="1" ht="24" customHeight="1">
      <c r="A27" s="160">
        <v>7</v>
      </c>
      <c r="B27" s="161" t="s">
        <v>114</v>
      </c>
      <c r="C27" s="161" t="s">
        <v>134</v>
      </c>
      <c r="D27" s="161" t="s">
        <v>135</v>
      </c>
      <c r="E27" s="161" t="s">
        <v>136</v>
      </c>
      <c r="F27" s="162">
        <v>959.4</v>
      </c>
      <c r="G27" s="187"/>
      <c r="H27" s="163">
        <f>G27*F27</f>
        <v>0</v>
      </c>
    </row>
    <row r="28" spans="1:8" s="2" customFormat="1" ht="13.5" customHeight="1">
      <c r="A28" s="164"/>
      <c r="B28" s="165"/>
      <c r="C28" s="165"/>
      <c r="D28" s="165" t="s">
        <v>137</v>
      </c>
      <c r="E28" s="165"/>
      <c r="F28" s="166">
        <v>149.4</v>
      </c>
      <c r="G28" s="167"/>
      <c r="H28" s="167"/>
    </row>
    <row r="29" spans="1:8" s="2" customFormat="1" ht="13.5" customHeight="1">
      <c r="A29" s="164"/>
      <c r="B29" s="165"/>
      <c r="C29" s="165"/>
      <c r="D29" s="165" t="s">
        <v>138</v>
      </c>
      <c r="E29" s="165"/>
      <c r="F29" s="166">
        <v>959.4</v>
      </c>
      <c r="G29" s="167"/>
      <c r="H29" s="167"/>
    </row>
    <row r="30" spans="1:8" s="2" customFormat="1" ht="24" customHeight="1">
      <c r="A30" s="160">
        <v>8</v>
      </c>
      <c r="B30" s="161" t="s">
        <v>114</v>
      </c>
      <c r="C30" s="161" t="s">
        <v>139</v>
      </c>
      <c r="D30" s="161" t="s">
        <v>140</v>
      </c>
      <c r="E30" s="161" t="s">
        <v>117</v>
      </c>
      <c r="F30" s="162">
        <v>85.5</v>
      </c>
      <c r="G30" s="187"/>
      <c r="H30" s="163">
        <f>G30*F30</f>
        <v>0</v>
      </c>
    </row>
    <row r="31" spans="1:8" s="2" customFormat="1" ht="13.5" customHeight="1">
      <c r="A31" s="172">
        <v>9</v>
      </c>
      <c r="B31" s="173" t="s">
        <v>141</v>
      </c>
      <c r="C31" s="173" t="s">
        <v>142</v>
      </c>
      <c r="D31" s="173" t="s">
        <v>143</v>
      </c>
      <c r="E31" s="173" t="s">
        <v>136</v>
      </c>
      <c r="F31" s="174">
        <v>307.8</v>
      </c>
      <c r="G31" s="187"/>
      <c r="H31" s="163">
        <f>G31*F31</f>
        <v>0</v>
      </c>
    </row>
    <row r="32" spans="1:8" s="2" customFormat="1" ht="13.5" customHeight="1">
      <c r="A32" s="164"/>
      <c r="B32" s="165"/>
      <c r="C32" s="165"/>
      <c r="D32" s="165" t="s">
        <v>144</v>
      </c>
      <c r="E32" s="165"/>
      <c r="F32" s="166">
        <v>153.9</v>
      </c>
      <c r="G32" s="167"/>
      <c r="H32" s="167"/>
    </row>
    <row r="33" spans="1:8" s="2" customFormat="1" ht="13.5" customHeight="1">
      <c r="A33" s="160">
        <v>10</v>
      </c>
      <c r="B33" s="161" t="s">
        <v>114</v>
      </c>
      <c r="C33" s="161" t="s">
        <v>145</v>
      </c>
      <c r="D33" s="161" t="s">
        <v>146</v>
      </c>
      <c r="E33" s="161" t="s">
        <v>147</v>
      </c>
      <c r="F33" s="162">
        <v>1333</v>
      </c>
      <c r="G33" s="187"/>
      <c r="H33" s="163">
        <f>G33*F33</f>
        <v>0</v>
      </c>
    </row>
    <row r="34" spans="1:8" s="2" customFormat="1" ht="28.5" customHeight="1">
      <c r="A34" s="156"/>
      <c r="B34" s="157"/>
      <c r="C34" s="157" t="s">
        <v>47</v>
      </c>
      <c r="D34" s="157" t="s">
        <v>148</v>
      </c>
      <c r="E34" s="157"/>
      <c r="F34" s="158"/>
      <c r="G34" s="159"/>
      <c r="H34" s="159"/>
    </row>
    <row r="35" spans="1:8" s="2" customFormat="1" ht="24" customHeight="1">
      <c r="A35" s="160">
        <v>11</v>
      </c>
      <c r="B35" s="161" t="s">
        <v>149</v>
      </c>
      <c r="C35" s="161" t="s">
        <v>150</v>
      </c>
      <c r="D35" s="161" t="s">
        <v>151</v>
      </c>
      <c r="E35" s="161" t="s">
        <v>152</v>
      </c>
      <c r="F35" s="162">
        <v>324</v>
      </c>
      <c r="G35" s="187"/>
      <c r="H35" s="163">
        <f aca="true" t="shared" si="0" ref="H35:H40">G35*F35</f>
        <v>0</v>
      </c>
    </row>
    <row r="36" spans="1:8" s="2" customFormat="1" ht="24" customHeight="1">
      <c r="A36" s="160">
        <v>12</v>
      </c>
      <c r="B36" s="161" t="s">
        <v>149</v>
      </c>
      <c r="C36" s="161" t="s">
        <v>153</v>
      </c>
      <c r="D36" s="161" t="s">
        <v>154</v>
      </c>
      <c r="E36" s="161" t="s">
        <v>152</v>
      </c>
      <c r="F36" s="162">
        <v>52</v>
      </c>
      <c r="G36" s="187"/>
      <c r="H36" s="163">
        <f t="shared" si="0"/>
        <v>0</v>
      </c>
    </row>
    <row r="37" spans="1:8" s="2" customFormat="1" ht="24" customHeight="1">
      <c r="A37" s="160">
        <v>13</v>
      </c>
      <c r="B37" s="161" t="s">
        <v>114</v>
      </c>
      <c r="C37" s="161" t="s">
        <v>155</v>
      </c>
      <c r="D37" s="161" t="s">
        <v>156</v>
      </c>
      <c r="E37" s="161" t="s">
        <v>147</v>
      </c>
      <c r="F37" s="162">
        <v>1333</v>
      </c>
      <c r="G37" s="187"/>
      <c r="H37" s="163">
        <f t="shared" si="0"/>
        <v>0</v>
      </c>
    </row>
    <row r="38" spans="1:8" s="2" customFormat="1" ht="13.5" customHeight="1">
      <c r="A38" s="160">
        <v>14</v>
      </c>
      <c r="B38" s="161" t="s">
        <v>157</v>
      </c>
      <c r="C38" s="161" t="s">
        <v>158</v>
      </c>
      <c r="D38" s="161" t="s">
        <v>159</v>
      </c>
      <c r="E38" s="161" t="s">
        <v>147</v>
      </c>
      <c r="F38" s="162">
        <v>56</v>
      </c>
      <c r="G38" s="187"/>
      <c r="H38" s="163">
        <f t="shared" si="0"/>
        <v>0</v>
      </c>
    </row>
    <row r="39" spans="1:8" s="2" customFormat="1" ht="13.5" customHeight="1">
      <c r="A39" s="160">
        <v>15</v>
      </c>
      <c r="B39" s="161" t="s">
        <v>157</v>
      </c>
      <c r="C39" s="161" t="s">
        <v>160</v>
      </c>
      <c r="D39" s="161" t="s">
        <v>161</v>
      </c>
      <c r="E39" s="161" t="s">
        <v>147</v>
      </c>
      <c r="F39" s="162">
        <v>56</v>
      </c>
      <c r="G39" s="187"/>
      <c r="H39" s="163">
        <f t="shared" si="0"/>
        <v>0</v>
      </c>
    </row>
    <row r="40" spans="1:8" s="2" customFormat="1" ht="24" customHeight="1">
      <c r="A40" s="160">
        <v>16</v>
      </c>
      <c r="B40" s="161" t="s">
        <v>157</v>
      </c>
      <c r="C40" s="161" t="s">
        <v>162</v>
      </c>
      <c r="D40" s="161" t="s">
        <v>163</v>
      </c>
      <c r="E40" s="161" t="s">
        <v>117</v>
      </c>
      <c r="F40" s="162">
        <v>3.728</v>
      </c>
      <c r="G40" s="187"/>
      <c r="H40" s="163">
        <f t="shared" si="0"/>
        <v>0</v>
      </c>
    </row>
    <row r="41" spans="1:8" s="2" customFormat="1" ht="28.5" customHeight="1">
      <c r="A41" s="156"/>
      <c r="B41" s="157"/>
      <c r="C41" s="157" t="s">
        <v>59</v>
      </c>
      <c r="D41" s="157" t="s">
        <v>164</v>
      </c>
      <c r="E41" s="157"/>
      <c r="F41" s="158"/>
      <c r="G41" s="159"/>
      <c r="H41" s="159"/>
    </row>
    <row r="42" spans="1:8" s="2" customFormat="1" ht="13.5" customHeight="1">
      <c r="A42" s="160">
        <v>17</v>
      </c>
      <c r="B42" s="161" t="s">
        <v>149</v>
      </c>
      <c r="C42" s="161" t="s">
        <v>165</v>
      </c>
      <c r="D42" s="161" t="s">
        <v>166</v>
      </c>
      <c r="E42" s="161" t="s">
        <v>117</v>
      </c>
      <c r="F42" s="162">
        <v>32</v>
      </c>
      <c r="G42" s="187"/>
      <c r="H42" s="163">
        <f>G42*F42</f>
        <v>0</v>
      </c>
    </row>
    <row r="43" spans="1:8" s="2" customFormat="1" ht="28.5" customHeight="1">
      <c r="A43" s="156"/>
      <c r="B43" s="157"/>
      <c r="C43" s="157" t="s">
        <v>63</v>
      </c>
      <c r="D43" s="157" t="s">
        <v>167</v>
      </c>
      <c r="E43" s="157"/>
      <c r="F43" s="158"/>
      <c r="G43" s="159"/>
      <c r="H43" s="159"/>
    </row>
    <row r="44" spans="1:8" s="2" customFormat="1" ht="13.5" customHeight="1">
      <c r="A44" s="160">
        <v>18</v>
      </c>
      <c r="B44" s="161" t="s">
        <v>168</v>
      </c>
      <c r="C44" s="161" t="s">
        <v>169</v>
      </c>
      <c r="D44" s="161" t="s">
        <v>170</v>
      </c>
      <c r="E44" s="161" t="s">
        <v>147</v>
      </c>
      <c r="F44" s="162">
        <v>1333</v>
      </c>
      <c r="G44" s="187"/>
      <c r="H44" s="163">
        <f>G44*F44</f>
        <v>0</v>
      </c>
    </row>
    <row r="45" spans="1:8" s="2" customFormat="1" ht="24" customHeight="1">
      <c r="A45" s="160">
        <v>19</v>
      </c>
      <c r="B45" s="161" t="s">
        <v>168</v>
      </c>
      <c r="C45" s="161" t="s">
        <v>171</v>
      </c>
      <c r="D45" s="161" t="s">
        <v>172</v>
      </c>
      <c r="E45" s="161" t="s">
        <v>147</v>
      </c>
      <c r="F45" s="162">
        <v>1333</v>
      </c>
      <c r="G45" s="187"/>
      <c r="H45" s="163">
        <f>G45*F45</f>
        <v>0</v>
      </c>
    </row>
    <row r="46" spans="1:8" s="2" customFormat="1" ht="13.5" customHeight="1">
      <c r="A46" s="160">
        <v>20</v>
      </c>
      <c r="B46" s="161" t="s">
        <v>168</v>
      </c>
      <c r="C46" s="161" t="s">
        <v>173</v>
      </c>
      <c r="D46" s="161" t="s">
        <v>174</v>
      </c>
      <c r="E46" s="161" t="s">
        <v>147</v>
      </c>
      <c r="F46" s="162">
        <v>1333</v>
      </c>
      <c r="G46" s="187"/>
      <c r="H46" s="163">
        <f>G46*F46</f>
        <v>0</v>
      </c>
    </row>
    <row r="47" spans="1:8" s="2" customFormat="1" ht="24" customHeight="1">
      <c r="A47" s="160">
        <v>21</v>
      </c>
      <c r="B47" s="161" t="s">
        <v>175</v>
      </c>
      <c r="C47" s="161" t="s">
        <v>176</v>
      </c>
      <c r="D47" s="161" t="s">
        <v>177</v>
      </c>
      <c r="E47" s="161" t="s">
        <v>147</v>
      </c>
      <c r="F47" s="162">
        <v>1333</v>
      </c>
      <c r="G47" s="187"/>
      <c r="H47" s="163">
        <f>G47*F47</f>
        <v>0</v>
      </c>
    </row>
    <row r="48" spans="1:8" s="2" customFormat="1" ht="24" customHeight="1">
      <c r="A48" s="160">
        <v>22</v>
      </c>
      <c r="B48" s="161" t="s">
        <v>175</v>
      </c>
      <c r="C48" s="161" t="s">
        <v>178</v>
      </c>
      <c r="D48" s="161" t="s">
        <v>179</v>
      </c>
      <c r="E48" s="161" t="s">
        <v>152</v>
      </c>
      <c r="F48" s="162">
        <v>762</v>
      </c>
      <c r="G48" s="187"/>
      <c r="H48" s="163">
        <f>G48*F48</f>
        <v>0</v>
      </c>
    </row>
    <row r="49" spans="1:8" s="2" customFormat="1" ht="13.5" customHeight="1">
      <c r="A49" s="164"/>
      <c r="B49" s="165"/>
      <c r="C49" s="165"/>
      <c r="D49" s="165" t="s">
        <v>180</v>
      </c>
      <c r="E49" s="165"/>
      <c r="F49" s="166">
        <v>308</v>
      </c>
      <c r="G49" s="167"/>
      <c r="H49" s="167"/>
    </row>
    <row r="50" spans="1:8" s="2" customFormat="1" ht="13.5" customHeight="1">
      <c r="A50" s="164"/>
      <c r="B50" s="165"/>
      <c r="C50" s="165"/>
      <c r="D50" s="165" t="s">
        <v>181</v>
      </c>
      <c r="E50" s="165"/>
      <c r="F50" s="166">
        <v>200</v>
      </c>
      <c r="G50" s="167"/>
      <c r="H50" s="167"/>
    </row>
    <row r="51" spans="1:8" s="2" customFormat="1" ht="13.5" customHeight="1">
      <c r="A51" s="164"/>
      <c r="B51" s="165"/>
      <c r="C51" s="165"/>
      <c r="D51" s="165" t="s">
        <v>182</v>
      </c>
      <c r="E51" s="165"/>
      <c r="F51" s="166">
        <v>254</v>
      </c>
      <c r="G51" s="167"/>
      <c r="H51" s="167"/>
    </row>
    <row r="52" spans="1:8" s="2" customFormat="1" ht="13.5" customHeight="1">
      <c r="A52" s="168"/>
      <c r="B52" s="169"/>
      <c r="C52" s="169"/>
      <c r="D52" s="169" t="s">
        <v>124</v>
      </c>
      <c r="E52" s="169"/>
      <c r="F52" s="170">
        <v>762</v>
      </c>
      <c r="G52" s="171"/>
      <c r="H52" s="171"/>
    </row>
    <row r="53" spans="1:8" s="2" customFormat="1" ht="24" customHeight="1">
      <c r="A53" s="160">
        <v>23</v>
      </c>
      <c r="B53" s="161" t="s">
        <v>175</v>
      </c>
      <c r="C53" s="161" t="s">
        <v>183</v>
      </c>
      <c r="D53" s="161" t="s">
        <v>184</v>
      </c>
      <c r="E53" s="161" t="s">
        <v>147</v>
      </c>
      <c r="F53" s="162">
        <v>1333</v>
      </c>
      <c r="G53" s="187"/>
      <c r="H53" s="163">
        <f>G53*F53</f>
        <v>0</v>
      </c>
    </row>
    <row r="54" spans="1:8" s="2" customFormat="1" ht="28.5" customHeight="1">
      <c r="A54" s="156"/>
      <c r="B54" s="157"/>
      <c r="C54" s="157" t="s">
        <v>43</v>
      </c>
      <c r="D54" s="157" t="s">
        <v>185</v>
      </c>
      <c r="E54" s="157"/>
      <c r="F54" s="158"/>
      <c r="G54" s="159"/>
      <c r="H54" s="159"/>
    </row>
    <row r="55" spans="1:8" s="2" customFormat="1" ht="24" customHeight="1">
      <c r="A55" s="160">
        <v>24</v>
      </c>
      <c r="B55" s="161" t="s">
        <v>149</v>
      </c>
      <c r="C55" s="161" t="s">
        <v>186</v>
      </c>
      <c r="D55" s="161" t="s">
        <v>187</v>
      </c>
      <c r="E55" s="161" t="s">
        <v>152</v>
      </c>
      <c r="F55" s="162">
        <v>2</v>
      </c>
      <c r="G55" s="187"/>
      <c r="H55" s="163">
        <f>G55*F55</f>
        <v>0</v>
      </c>
    </row>
    <row r="56" spans="1:8" s="2" customFormat="1" ht="24" customHeight="1">
      <c r="A56" s="172">
        <v>25</v>
      </c>
      <c r="B56" s="173" t="s">
        <v>188</v>
      </c>
      <c r="C56" s="173" t="s">
        <v>189</v>
      </c>
      <c r="D56" s="173" t="s">
        <v>190</v>
      </c>
      <c r="E56" s="173" t="s">
        <v>152</v>
      </c>
      <c r="F56" s="174">
        <v>2</v>
      </c>
      <c r="G56" s="187"/>
      <c r="H56" s="163">
        <f>G56*F56</f>
        <v>0</v>
      </c>
    </row>
    <row r="57" spans="1:8" s="2" customFormat="1" ht="13.5" customHeight="1">
      <c r="A57" s="160">
        <v>26</v>
      </c>
      <c r="B57" s="161" t="s">
        <v>149</v>
      </c>
      <c r="C57" s="161" t="s">
        <v>191</v>
      </c>
      <c r="D57" s="161" t="s">
        <v>192</v>
      </c>
      <c r="E57" s="161" t="s">
        <v>193</v>
      </c>
      <c r="F57" s="162">
        <v>1</v>
      </c>
      <c r="G57" s="187"/>
      <c r="H57" s="163">
        <f>G57*F57</f>
        <v>0</v>
      </c>
    </row>
    <row r="58" spans="1:8" s="2" customFormat="1" ht="13.5" customHeight="1">
      <c r="A58" s="172">
        <v>27</v>
      </c>
      <c r="B58" s="173" t="s">
        <v>194</v>
      </c>
      <c r="C58" s="173" t="s">
        <v>195</v>
      </c>
      <c r="D58" s="173" t="s">
        <v>196</v>
      </c>
      <c r="E58" s="173" t="s">
        <v>193</v>
      </c>
      <c r="F58" s="174">
        <v>1</v>
      </c>
      <c r="G58" s="187"/>
      <c r="H58" s="163">
        <f>G58*F58</f>
        <v>0</v>
      </c>
    </row>
    <row r="59" spans="1:8" s="2" customFormat="1" ht="24" customHeight="1">
      <c r="A59" s="160">
        <v>28</v>
      </c>
      <c r="B59" s="161" t="s">
        <v>149</v>
      </c>
      <c r="C59" s="161" t="s">
        <v>197</v>
      </c>
      <c r="D59" s="161" t="s">
        <v>198</v>
      </c>
      <c r="E59" s="161" t="s">
        <v>193</v>
      </c>
      <c r="F59" s="162">
        <v>3</v>
      </c>
      <c r="G59" s="187"/>
      <c r="H59" s="163">
        <f>G59*F59</f>
        <v>0</v>
      </c>
    </row>
    <row r="60" spans="1:8" s="2" customFormat="1" ht="28.5" customHeight="1">
      <c r="A60" s="156"/>
      <c r="B60" s="157"/>
      <c r="C60" s="157" t="s">
        <v>49</v>
      </c>
      <c r="D60" s="157" t="s">
        <v>199</v>
      </c>
      <c r="E60" s="157"/>
      <c r="F60" s="158"/>
      <c r="G60" s="159"/>
      <c r="H60" s="159"/>
    </row>
    <row r="61" spans="1:8" s="2" customFormat="1" ht="24" customHeight="1">
      <c r="A61" s="160">
        <v>29</v>
      </c>
      <c r="B61" s="161" t="s">
        <v>175</v>
      </c>
      <c r="C61" s="161" t="s">
        <v>200</v>
      </c>
      <c r="D61" s="161" t="s">
        <v>201</v>
      </c>
      <c r="E61" s="161" t="s">
        <v>152</v>
      </c>
      <c r="F61" s="162">
        <v>140</v>
      </c>
      <c r="G61" s="187"/>
      <c r="H61" s="163">
        <f>G61*F61</f>
        <v>0</v>
      </c>
    </row>
    <row r="62" spans="1:8" s="2" customFormat="1" ht="24" customHeight="1">
      <c r="A62" s="172">
        <v>30</v>
      </c>
      <c r="B62" s="173" t="s">
        <v>202</v>
      </c>
      <c r="C62" s="173" t="s">
        <v>203</v>
      </c>
      <c r="D62" s="173" t="s">
        <v>204</v>
      </c>
      <c r="E62" s="173" t="s">
        <v>193</v>
      </c>
      <c r="F62" s="174">
        <v>140</v>
      </c>
      <c r="G62" s="187"/>
      <c r="H62" s="163">
        <f>G62*F62</f>
        <v>0</v>
      </c>
    </row>
    <row r="63" spans="1:8" s="2" customFormat="1" ht="28.5" customHeight="1">
      <c r="A63" s="156"/>
      <c r="B63" s="157"/>
      <c r="C63" s="157" t="s">
        <v>205</v>
      </c>
      <c r="D63" s="157" t="s">
        <v>206</v>
      </c>
      <c r="E63" s="157"/>
      <c r="F63" s="158"/>
      <c r="G63" s="159"/>
      <c r="H63" s="159"/>
    </row>
    <row r="64" spans="1:8" s="2" customFormat="1" ht="13.5" customHeight="1">
      <c r="A64" s="160">
        <v>31</v>
      </c>
      <c r="B64" s="161" t="s">
        <v>175</v>
      </c>
      <c r="C64" s="161" t="s">
        <v>207</v>
      </c>
      <c r="D64" s="161" t="s">
        <v>208</v>
      </c>
      <c r="E64" s="161" t="s">
        <v>136</v>
      </c>
      <c r="F64" s="162">
        <v>545.413</v>
      </c>
      <c r="G64" s="187"/>
      <c r="H64" s="163">
        <f>G64*F64</f>
        <v>0</v>
      </c>
    </row>
    <row r="65" spans="1:8" s="2" customFormat="1" ht="24" customHeight="1">
      <c r="A65" s="160">
        <v>32</v>
      </c>
      <c r="B65" s="161" t="s">
        <v>175</v>
      </c>
      <c r="C65" s="161" t="s">
        <v>209</v>
      </c>
      <c r="D65" s="161" t="s">
        <v>210</v>
      </c>
      <c r="E65" s="161" t="s">
        <v>136</v>
      </c>
      <c r="F65" s="162">
        <v>4500.667</v>
      </c>
      <c r="G65" s="187"/>
      <c r="H65" s="163">
        <f>G65*F65</f>
        <v>0</v>
      </c>
    </row>
    <row r="66" spans="1:8" s="2" customFormat="1" ht="24" customHeight="1">
      <c r="A66" s="160">
        <v>33</v>
      </c>
      <c r="B66" s="161" t="s">
        <v>175</v>
      </c>
      <c r="C66" s="161" t="s">
        <v>211</v>
      </c>
      <c r="D66" s="161" t="s">
        <v>212</v>
      </c>
      <c r="E66" s="161" t="s">
        <v>136</v>
      </c>
      <c r="F66" s="162">
        <v>450.667</v>
      </c>
      <c r="G66" s="187"/>
      <c r="H66" s="163">
        <f>G66*F66</f>
        <v>0</v>
      </c>
    </row>
    <row r="67" spans="1:8" s="2" customFormat="1" ht="18" customHeight="1">
      <c r="A67" s="152"/>
      <c r="B67" s="153"/>
      <c r="C67" s="153"/>
      <c r="D67" s="153"/>
      <c r="E67" s="153"/>
      <c r="F67" s="154"/>
      <c r="G67" s="155"/>
      <c r="H67" s="155"/>
    </row>
    <row r="68" spans="1:8" s="2" customFormat="1" ht="18" customHeight="1">
      <c r="A68" s="156"/>
      <c r="B68" s="157"/>
      <c r="C68" s="157" t="s">
        <v>213</v>
      </c>
      <c r="D68" s="157" t="s">
        <v>214</v>
      </c>
      <c r="E68" s="157"/>
      <c r="F68" s="158"/>
      <c r="G68" s="159"/>
      <c r="H68" s="159"/>
    </row>
    <row r="69" spans="1:8" s="2" customFormat="1" ht="13.5" customHeight="1">
      <c r="A69" s="160">
        <v>34</v>
      </c>
      <c r="B69" s="161" t="s">
        <v>213</v>
      </c>
      <c r="C69" s="161" t="s">
        <v>215</v>
      </c>
      <c r="D69" s="161" t="s">
        <v>216</v>
      </c>
      <c r="E69" s="161" t="s">
        <v>217</v>
      </c>
      <c r="F69" s="162">
        <v>3</v>
      </c>
      <c r="G69" s="187"/>
      <c r="H69" s="163">
        <f aca="true" t="shared" si="1" ref="H69:H87">G69*F69</f>
        <v>0</v>
      </c>
    </row>
    <row r="70" spans="1:8" s="2" customFormat="1" ht="24" customHeight="1">
      <c r="A70" s="160">
        <v>35</v>
      </c>
      <c r="B70" s="161" t="s">
        <v>213</v>
      </c>
      <c r="C70" s="161" t="s">
        <v>218</v>
      </c>
      <c r="D70" s="161" t="s">
        <v>219</v>
      </c>
      <c r="E70" s="161" t="s">
        <v>217</v>
      </c>
      <c r="F70" s="162">
        <v>3</v>
      </c>
      <c r="G70" s="187"/>
      <c r="H70" s="163">
        <f t="shared" si="1"/>
        <v>0</v>
      </c>
    </row>
    <row r="71" spans="1:8" s="2" customFormat="1" ht="34.5" customHeight="1">
      <c r="A71" s="172">
        <v>36</v>
      </c>
      <c r="B71" s="173" t="s">
        <v>220</v>
      </c>
      <c r="C71" s="173" t="s">
        <v>221</v>
      </c>
      <c r="D71" s="173" t="s">
        <v>572</v>
      </c>
      <c r="E71" s="173" t="s">
        <v>193</v>
      </c>
      <c r="F71" s="174">
        <v>6</v>
      </c>
      <c r="G71" s="187"/>
      <c r="H71" s="163">
        <f t="shared" si="1"/>
        <v>0</v>
      </c>
    </row>
    <row r="72" spans="1:8" s="2" customFormat="1" ht="24" customHeight="1">
      <c r="A72" s="172">
        <v>37</v>
      </c>
      <c r="B72" s="173" t="s">
        <v>220</v>
      </c>
      <c r="C72" s="173" t="s">
        <v>222</v>
      </c>
      <c r="D72" s="173" t="s">
        <v>573</v>
      </c>
      <c r="E72" s="173" t="s">
        <v>193</v>
      </c>
      <c r="F72" s="174">
        <v>2</v>
      </c>
      <c r="G72" s="187"/>
      <c r="H72" s="163">
        <f t="shared" si="1"/>
        <v>0</v>
      </c>
    </row>
    <row r="73" spans="1:8" s="2" customFormat="1" ht="24" customHeight="1">
      <c r="A73" s="172">
        <v>38</v>
      </c>
      <c r="B73" s="173" t="s">
        <v>220</v>
      </c>
      <c r="C73" s="173" t="s">
        <v>223</v>
      </c>
      <c r="D73" s="173" t="s">
        <v>574</v>
      </c>
      <c r="E73" s="173" t="s">
        <v>232</v>
      </c>
      <c r="F73" s="174">
        <v>2</v>
      </c>
      <c r="G73" s="187"/>
      <c r="H73" s="163">
        <f t="shared" si="1"/>
        <v>0</v>
      </c>
    </row>
    <row r="74" spans="1:8" s="2" customFormat="1" ht="13.5" customHeight="1">
      <c r="A74" s="172">
        <v>39</v>
      </c>
      <c r="B74" s="173" t="s">
        <v>220</v>
      </c>
      <c r="C74" s="173" t="s">
        <v>224</v>
      </c>
      <c r="D74" s="173" t="s">
        <v>225</v>
      </c>
      <c r="E74" s="173" t="s">
        <v>193</v>
      </c>
      <c r="F74" s="174">
        <v>2</v>
      </c>
      <c r="G74" s="187"/>
      <c r="H74" s="163">
        <f t="shared" si="1"/>
        <v>0</v>
      </c>
    </row>
    <row r="75" spans="1:8" s="2" customFormat="1" ht="24" customHeight="1">
      <c r="A75" s="172">
        <v>40</v>
      </c>
      <c r="B75" s="173" t="s">
        <v>220</v>
      </c>
      <c r="C75" s="173" t="s">
        <v>226</v>
      </c>
      <c r="D75" s="173" t="s">
        <v>571</v>
      </c>
      <c r="E75" s="173" t="s">
        <v>193</v>
      </c>
      <c r="F75" s="174">
        <v>2</v>
      </c>
      <c r="G75" s="187"/>
      <c r="H75" s="163">
        <f t="shared" si="1"/>
        <v>0</v>
      </c>
    </row>
    <row r="76" spans="1:8" s="2" customFormat="1" ht="24" customHeight="1">
      <c r="A76" s="172">
        <v>41</v>
      </c>
      <c r="B76" s="173" t="s">
        <v>220</v>
      </c>
      <c r="C76" s="173" t="s">
        <v>227</v>
      </c>
      <c r="D76" s="173" t="s">
        <v>575</v>
      </c>
      <c r="E76" s="173" t="s">
        <v>193</v>
      </c>
      <c r="F76" s="174">
        <v>2</v>
      </c>
      <c r="G76" s="187"/>
      <c r="H76" s="163">
        <f t="shared" si="1"/>
        <v>0</v>
      </c>
    </row>
    <row r="77" spans="1:8" s="2" customFormat="1" ht="13.5" customHeight="1">
      <c r="A77" s="172">
        <v>42</v>
      </c>
      <c r="B77" s="173" t="s">
        <v>220</v>
      </c>
      <c r="C77" s="173" t="s">
        <v>228</v>
      </c>
      <c r="D77" s="173" t="s">
        <v>229</v>
      </c>
      <c r="E77" s="173" t="s">
        <v>193</v>
      </c>
      <c r="F77" s="174">
        <v>2</v>
      </c>
      <c r="G77" s="187"/>
      <c r="H77" s="163">
        <f t="shared" si="1"/>
        <v>0</v>
      </c>
    </row>
    <row r="78" spans="1:8" s="2" customFormat="1" ht="13.5" customHeight="1">
      <c r="A78" s="172">
        <v>43</v>
      </c>
      <c r="B78" s="173" t="s">
        <v>220</v>
      </c>
      <c r="C78" s="173" t="s">
        <v>230</v>
      </c>
      <c r="D78" s="173" t="s">
        <v>231</v>
      </c>
      <c r="E78" s="173" t="s">
        <v>232</v>
      </c>
      <c r="F78" s="174">
        <v>2</v>
      </c>
      <c r="G78" s="187"/>
      <c r="H78" s="163">
        <f t="shared" si="1"/>
        <v>0</v>
      </c>
    </row>
    <row r="79" spans="1:8" s="2" customFormat="1" ht="13.5" customHeight="1">
      <c r="A79" s="172">
        <v>44</v>
      </c>
      <c r="B79" s="173" t="s">
        <v>220</v>
      </c>
      <c r="C79" s="173" t="s">
        <v>233</v>
      </c>
      <c r="D79" s="173" t="s">
        <v>576</v>
      </c>
      <c r="E79" s="173" t="s">
        <v>193</v>
      </c>
      <c r="F79" s="174">
        <v>2</v>
      </c>
      <c r="G79" s="187"/>
      <c r="H79" s="163">
        <f t="shared" si="1"/>
        <v>0</v>
      </c>
    </row>
    <row r="80" spans="1:8" s="2" customFormat="1" ht="24" customHeight="1">
      <c r="A80" s="172">
        <v>45</v>
      </c>
      <c r="B80" s="173" t="s">
        <v>220</v>
      </c>
      <c r="C80" s="173" t="s">
        <v>234</v>
      </c>
      <c r="D80" s="173" t="s">
        <v>235</v>
      </c>
      <c r="E80" s="173" t="s">
        <v>193</v>
      </c>
      <c r="F80" s="174">
        <v>2</v>
      </c>
      <c r="G80" s="187"/>
      <c r="H80" s="163">
        <f t="shared" si="1"/>
        <v>0</v>
      </c>
    </row>
    <row r="81" spans="1:8" s="2" customFormat="1" ht="13.5" customHeight="1">
      <c r="A81" s="172">
        <v>46</v>
      </c>
      <c r="B81" s="173" t="s">
        <v>220</v>
      </c>
      <c r="C81" s="173" t="s">
        <v>236</v>
      </c>
      <c r="D81" s="173" t="s">
        <v>237</v>
      </c>
      <c r="E81" s="173" t="s">
        <v>193</v>
      </c>
      <c r="F81" s="174">
        <v>4</v>
      </c>
      <c r="G81" s="187"/>
      <c r="H81" s="163">
        <f t="shared" si="1"/>
        <v>0</v>
      </c>
    </row>
    <row r="82" spans="1:8" s="2" customFormat="1" ht="24" customHeight="1">
      <c r="A82" s="172">
        <v>47</v>
      </c>
      <c r="B82" s="173" t="s">
        <v>220</v>
      </c>
      <c r="C82" s="173" t="s">
        <v>238</v>
      </c>
      <c r="D82" s="173" t="s">
        <v>239</v>
      </c>
      <c r="E82" s="173" t="s">
        <v>193</v>
      </c>
      <c r="F82" s="174">
        <v>4</v>
      </c>
      <c r="G82" s="187"/>
      <c r="H82" s="163">
        <f t="shared" si="1"/>
        <v>0</v>
      </c>
    </row>
    <row r="83" spans="1:8" s="2" customFormat="1" ht="24" customHeight="1">
      <c r="A83" s="172">
        <v>48</v>
      </c>
      <c r="B83" s="173" t="s">
        <v>220</v>
      </c>
      <c r="C83" s="173" t="s">
        <v>240</v>
      </c>
      <c r="D83" s="173" t="s">
        <v>241</v>
      </c>
      <c r="E83" s="173" t="s">
        <v>193</v>
      </c>
      <c r="F83" s="174">
        <v>4</v>
      </c>
      <c r="G83" s="187"/>
      <c r="H83" s="163">
        <f t="shared" si="1"/>
        <v>0</v>
      </c>
    </row>
    <row r="84" spans="1:8" s="2" customFormat="1" ht="24" customHeight="1">
      <c r="A84" s="160">
        <v>49</v>
      </c>
      <c r="B84" s="161" t="s">
        <v>213</v>
      </c>
      <c r="C84" s="161" t="s">
        <v>242</v>
      </c>
      <c r="D84" s="161" t="s">
        <v>243</v>
      </c>
      <c r="E84" s="161" t="s">
        <v>217</v>
      </c>
      <c r="F84" s="162">
        <v>4</v>
      </c>
      <c r="G84" s="187"/>
      <c r="H84" s="163">
        <f t="shared" si="1"/>
        <v>0</v>
      </c>
    </row>
    <row r="85" spans="1:8" s="2" customFormat="1" ht="13.5" customHeight="1">
      <c r="A85" s="172">
        <v>50</v>
      </c>
      <c r="B85" s="173" t="s">
        <v>244</v>
      </c>
      <c r="C85" s="173" t="s">
        <v>245</v>
      </c>
      <c r="D85" s="173" t="s">
        <v>246</v>
      </c>
      <c r="E85" s="173" t="s">
        <v>193</v>
      </c>
      <c r="F85" s="174">
        <v>2</v>
      </c>
      <c r="G85" s="187"/>
      <c r="H85" s="163">
        <f t="shared" si="1"/>
        <v>0</v>
      </c>
    </row>
    <row r="86" spans="1:8" s="2" customFormat="1" ht="24" customHeight="1">
      <c r="A86" s="160">
        <v>51</v>
      </c>
      <c r="B86" s="161" t="s">
        <v>213</v>
      </c>
      <c r="C86" s="161" t="s">
        <v>247</v>
      </c>
      <c r="D86" s="161" t="s">
        <v>248</v>
      </c>
      <c r="E86" s="161" t="s">
        <v>136</v>
      </c>
      <c r="F86" s="162">
        <v>10.82</v>
      </c>
      <c r="G86" s="187"/>
      <c r="H86" s="163">
        <f t="shared" si="1"/>
        <v>0</v>
      </c>
    </row>
    <row r="87" spans="1:8" s="2" customFormat="1" ht="24" customHeight="1">
      <c r="A87" s="160">
        <v>52</v>
      </c>
      <c r="B87" s="161" t="s">
        <v>213</v>
      </c>
      <c r="C87" s="161" t="s">
        <v>249</v>
      </c>
      <c r="D87" s="161" t="s">
        <v>250</v>
      </c>
      <c r="E87" s="161" t="s">
        <v>136</v>
      </c>
      <c r="F87" s="162">
        <v>10.82</v>
      </c>
      <c r="G87" s="187"/>
      <c r="H87" s="163">
        <f t="shared" si="1"/>
        <v>0</v>
      </c>
    </row>
    <row r="88" spans="1:8" s="2" customFormat="1" ht="13.5" customHeight="1">
      <c r="A88" s="152"/>
      <c r="B88" s="153"/>
      <c r="C88" s="153"/>
      <c r="D88" s="153"/>
      <c r="E88" s="153"/>
      <c r="F88" s="154"/>
      <c r="G88" s="155"/>
      <c r="H88" s="155"/>
    </row>
    <row r="89" spans="1:8" s="2" customFormat="1" ht="30" customHeight="1">
      <c r="A89" s="156"/>
      <c r="B89" s="157"/>
      <c r="C89" s="157" t="s">
        <v>253</v>
      </c>
      <c r="D89" s="157" t="s">
        <v>254</v>
      </c>
      <c r="E89" s="157"/>
      <c r="F89" s="158"/>
      <c r="G89" s="159"/>
      <c r="H89" s="159"/>
    </row>
    <row r="90" spans="1:8" s="2" customFormat="1" ht="13.5" customHeight="1">
      <c r="A90" s="160">
        <v>53</v>
      </c>
      <c r="B90" s="161" t="s">
        <v>255</v>
      </c>
      <c r="C90" s="161" t="s">
        <v>256</v>
      </c>
      <c r="D90" s="161" t="s">
        <v>254</v>
      </c>
      <c r="E90" s="161" t="s">
        <v>257</v>
      </c>
      <c r="F90" s="162">
        <v>1</v>
      </c>
      <c r="G90" s="187"/>
      <c r="H90" s="163">
        <f>G90*F90</f>
        <v>0</v>
      </c>
    </row>
    <row r="91" spans="1:8" s="2" customFormat="1" ht="13.5" customHeight="1">
      <c r="A91" s="160">
        <v>54</v>
      </c>
      <c r="B91" s="161" t="s">
        <v>255</v>
      </c>
      <c r="C91" s="161" t="s">
        <v>258</v>
      </c>
      <c r="D91" s="161" t="s">
        <v>259</v>
      </c>
      <c r="E91" s="161" t="s">
        <v>257</v>
      </c>
      <c r="F91" s="162">
        <v>1</v>
      </c>
      <c r="G91" s="187"/>
      <c r="H91" s="163">
        <f>G91*F91</f>
        <v>0</v>
      </c>
    </row>
    <row r="92" spans="1:8" s="2" customFormat="1" ht="13.5" customHeight="1">
      <c r="A92" s="160">
        <v>55</v>
      </c>
      <c r="B92" s="161" t="s">
        <v>255</v>
      </c>
      <c r="C92" s="161" t="s">
        <v>260</v>
      </c>
      <c r="D92" s="161" t="s">
        <v>261</v>
      </c>
      <c r="E92" s="161" t="s">
        <v>257</v>
      </c>
      <c r="F92" s="162">
        <v>1</v>
      </c>
      <c r="G92" s="187"/>
      <c r="H92" s="163">
        <f>G92*F92</f>
        <v>0</v>
      </c>
    </row>
    <row r="93" spans="1:8" s="2" customFormat="1" ht="13.5" customHeight="1">
      <c r="A93" s="160">
        <v>56</v>
      </c>
      <c r="B93" s="161" t="s">
        <v>255</v>
      </c>
      <c r="C93" s="161" t="s">
        <v>262</v>
      </c>
      <c r="D93" s="161" t="s">
        <v>263</v>
      </c>
      <c r="E93" s="161" t="s">
        <v>257</v>
      </c>
      <c r="F93" s="162">
        <v>1</v>
      </c>
      <c r="G93" s="187"/>
      <c r="H93" s="163">
        <f>G93*F93</f>
        <v>0</v>
      </c>
    </row>
    <row r="94" spans="1:8" s="2" customFormat="1" ht="28.5" customHeight="1">
      <c r="A94" s="156"/>
      <c r="B94" s="157"/>
      <c r="C94" s="157" t="s">
        <v>264</v>
      </c>
      <c r="D94" s="157" t="s">
        <v>46</v>
      </c>
      <c r="E94" s="157"/>
      <c r="F94" s="158"/>
      <c r="G94" s="159"/>
      <c r="H94" s="159"/>
    </row>
    <row r="95" spans="1:8" s="2" customFormat="1" ht="13.5" customHeight="1">
      <c r="A95" s="160">
        <v>57</v>
      </c>
      <c r="B95" s="161" t="s">
        <v>255</v>
      </c>
      <c r="C95" s="161" t="s">
        <v>265</v>
      </c>
      <c r="D95" s="161" t="s">
        <v>46</v>
      </c>
      <c r="E95" s="161" t="s">
        <v>257</v>
      </c>
      <c r="F95" s="162">
        <v>1</v>
      </c>
      <c r="G95" s="187"/>
      <c r="H95" s="163">
        <f>G95*F95</f>
        <v>0</v>
      </c>
    </row>
    <row r="96" spans="1:8" s="2" customFormat="1" ht="28.5" customHeight="1">
      <c r="A96" s="156"/>
      <c r="B96" s="157"/>
      <c r="C96" s="157" t="s">
        <v>266</v>
      </c>
      <c r="D96" s="157" t="s">
        <v>267</v>
      </c>
      <c r="E96" s="157"/>
      <c r="F96" s="158"/>
      <c r="G96" s="159"/>
      <c r="H96" s="159"/>
    </row>
    <row r="97" spans="1:8" s="2" customFormat="1" ht="24" customHeight="1">
      <c r="A97" s="160">
        <v>58</v>
      </c>
      <c r="B97" s="161" t="s">
        <v>255</v>
      </c>
      <c r="C97" s="161" t="s">
        <v>268</v>
      </c>
      <c r="D97" s="161" t="s">
        <v>269</v>
      </c>
      <c r="E97" s="161" t="s">
        <v>270</v>
      </c>
      <c r="F97" s="162">
        <v>100</v>
      </c>
      <c r="G97" s="187"/>
      <c r="H97" s="163">
        <f>G97*F97</f>
        <v>0</v>
      </c>
    </row>
    <row r="98" spans="1:8" s="2" customFormat="1" ht="13.5" customHeight="1">
      <c r="A98" s="164"/>
      <c r="B98" s="165"/>
      <c r="C98" s="165"/>
      <c r="D98" s="165" t="s">
        <v>271</v>
      </c>
      <c r="E98" s="165"/>
      <c r="F98" s="166">
        <v>25</v>
      </c>
      <c r="G98" s="167"/>
      <c r="H98" s="167"/>
    </row>
    <row r="99" spans="1:8" s="2" customFormat="1" ht="13.5" customHeight="1">
      <c r="A99" s="164"/>
      <c r="B99" s="165"/>
      <c r="C99" s="165"/>
      <c r="D99" s="165" t="s">
        <v>272</v>
      </c>
      <c r="E99" s="165"/>
      <c r="F99" s="166">
        <v>75</v>
      </c>
      <c r="G99" s="167"/>
      <c r="H99" s="167"/>
    </row>
    <row r="100" spans="1:8" s="2" customFormat="1" ht="13.5" customHeight="1">
      <c r="A100" s="168"/>
      <c r="B100" s="169"/>
      <c r="C100" s="169"/>
      <c r="D100" s="169" t="s">
        <v>124</v>
      </c>
      <c r="E100" s="169"/>
      <c r="F100" s="170">
        <v>100</v>
      </c>
      <c r="G100" s="171"/>
      <c r="H100" s="171"/>
    </row>
    <row r="101" spans="1:8" s="2" customFormat="1" ht="28.5" customHeight="1">
      <c r="A101" s="156"/>
      <c r="B101" s="157"/>
      <c r="C101" s="157" t="s">
        <v>273</v>
      </c>
      <c r="D101" s="157" t="s">
        <v>62</v>
      </c>
      <c r="E101" s="157"/>
      <c r="F101" s="158"/>
      <c r="G101" s="159"/>
      <c r="H101" s="159"/>
    </row>
    <row r="102" spans="1:8" s="2" customFormat="1" ht="13.5" customHeight="1">
      <c r="A102" s="160">
        <v>59</v>
      </c>
      <c r="B102" s="161" t="s">
        <v>255</v>
      </c>
      <c r="C102" s="161" t="s">
        <v>274</v>
      </c>
      <c r="D102" s="161" t="s">
        <v>275</v>
      </c>
      <c r="E102" s="161" t="s">
        <v>257</v>
      </c>
      <c r="F102" s="162">
        <v>1</v>
      </c>
      <c r="G102" s="187"/>
      <c r="H102" s="163">
        <f>G102*F102</f>
        <v>0</v>
      </c>
    </row>
    <row r="103" spans="1:8" s="2" customFormat="1" ht="30.75" customHeight="1">
      <c r="A103" s="175"/>
      <c r="B103" s="176"/>
      <c r="C103" s="176"/>
      <c r="D103" s="176" t="s">
        <v>276</v>
      </c>
      <c r="E103" s="176"/>
      <c r="F103" s="177"/>
      <c r="G103" s="178"/>
      <c r="H103" s="178">
        <f>SUM(H14:H102)</f>
        <v>0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 Jiří</dc:creator>
  <cp:keywords/>
  <dc:description/>
  <cp:lastModifiedBy>Fidler Jiří</cp:lastModifiedBy>
  <dcterms:created xsi:type="dcterms:W3CDTF">2019-05-13T15:46:40Z</dcterms:created>
  <dcterms:modified xsi:type="dcterms:W3CDTF">2019-05-28T11:51:55Z</dcterms:modified>
  <cp:category/>
  <cp:version/>
  <cp:contentType/>
  <cp:contentStatus/>
</cp:coreProperties>
</file>