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pravce\Documents\Brichta_dokumenty\Žárovky_příjem_výdej\PB\KINO SVĚT SOUPISY PRACÍ\"/>
    </mc:Choice>
  </mc:AlternateContent>
  <bookViews>
    <workbookView xWindow="360" yWindow="270" windowWidth="18735" windowHeight="12210" activeTab="3"/>
  </bookViews>
  <sheets>
    <sheet name="Pokyny pro vyplnění" sheetId="11" r:id="rId1"/>
    <sheet name="Stavba" sheetId="1" r:id="rId2"/>
    <sheet name="VzorPolozky" sheetId="10" state="hidden" r:id="rId3"/>
    <sheet name="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 Pol'!$A$1:$V$85</definedName>
    <definedName name="_xlnm.Print_Area" localSheetId="1">Stavba!$A$1:$J$48</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AD75" i="12" l="1"/>
  <c r="F39" i="1" s="1"/>
  <c r="F40" i="1" s="1"/>
  <c r="BB73" i="12"/>
  <c r="BB71" i="12"/>
  <c r="BB69" i="12"/>
  <c r="BB67" i="12"/>
  <c r="BB65" i="12"/>
  <c r="BB63" i="12"/>
  <c r="BB61" i="12"/>
  <c r="BB60" i="12"/>
  <c r="BB59" i="12"/>
  <c r="BB58" i="12"/>
  <c r="BB57" i="12"/>
  <c r="BB56" i="12"/>
  <c r="BB55" i="12"/>
  <c r="BB54" i="12"/>
  <c r="BB53" i="12"/>
  <c r="BB52" i="12"/>
  <c r="BB51" i="12"/>
  <c r="BB50" i="12"/>
  <c r="BB49" i="12"/>
  <c r="BB48" i="12"/>
  <c r="BB47" i="12"/>
  <c r="BB46" i="12"/>
  <c r="BB45" i="12"/>
  <c r="BB44" i="12"/>
  <c r="BB43" i="12"/>
  <c r="BB42" i="12"/>
  <c r="BB41" i="12"/>
  <c r="BB40" i="12"/>
  <c r="BB39" i="12"/>
  <c r="BB38" i="12"/>
  <c r="BB37" i="12"/>
  <c r="BB36" i="12"/>
  <c r="BB35" i="12"/>
  <c r="BB34" i="12"/>
  <c r="BB33" i="12"/>
  <c r="BB32" i="12"/>
  <c r="BB31" i="12"/>
  <c r="BB30" i="12"/>
  <c r="BB28" i="12"/>
  <c r="BB26" i="12"/>
  <c r="BB24" i="12"/>
  <c r="BB22" i="12"/>
  <c r="BB20" i="12"/>
  <c r="BB18" i="12"/>
  <c r="BB16" i="12"/>
  <c r="BB14" i="12"/>
  <c r="BB12" i="12"/>
  <c r="BB10" i="12"/>
  <c r="H9" i="12"/>
  <c r="J9" i="12"/>
  <c r="L9" i="12"/>
  <c r="P9" i="12"/>
  <c r="R9" i="12"/>
  <c r="V9" i="12"/>
  <c r="H11" i="12"/>
  <c r="J11" i="12"/>
  <c r="L11" i="12"/>
  <c r="N11" i="12"/>
  <c r="P11" i="12"/>
  <c r="R11" i="12"/>
  <c r="V11" i="12"/>
  <c r="H13" i="12"/>
  <c r="N13" i="12" s="1"/>
  <c r="J13" i="12"/>
  <c r="L13" i="12"/>
  <c r="P13" i="12"/>
  <c r="R13" i="12"/>
  <c r="V13" i="12"/>
  <c r="H15" i="12"/>
  <c r="N15" i="12" s="1"/>
  <c r="J15" i="12"/>
  <c r="L15" i="12"/>
  <c r="P15" i="12"/>
  <c r="R15" i="12"/>
  <c r="V15" i="12"/>
  <c r="H17" i="12"/>
  <c r="N17" i="12" s="1"/>
  <c r="J17" i="12"/>
  <c r="L17" i="12"/>
  <c r="P17" i="12"/>
  <c r="R17" i="12"/>
  <c r="V17" i="12"/>
  <c r="H19" i="12"/>
  <c r="N19" i="12" s="1"/>
  <c r="J19" i="12"/>
  <c r="L19" i="12"/>
  <c r="P19" i="12"/>
  <c r="R19" i="12"/>
  <c r="V19" i="12"/>
  <c r="H21" i="12"/>
  <c r="N21" i="12" s="1"/>
  <c r="J21" i="12"/>
  <c r="L21" i="12"/>
  <c r="P21" i="12"/>
  <c r="R21" i="12"/>
  <c r="V21" i="12"/>
  <c r="H23" i="12"/>
  <c r="J23" i="12"/>
  <c r="L23" i="12"/>
  <c r="N23" i="12"/>
  <c r="P23" i="12"/>
  <c r="R23" i="12"/>
  <c r="V23" i="12"/>
  <c r="H25" i="12"/>
  <c r="N25" i="12" s="1"/>
  <c r="J25" i="12"/>
  <c r="L25" i="12"/>
  <c r="P25" i="12"/>
  <c r="R25" i="12"/>
  <c r="V25" i="12"/>
  <c r="H27" i="12"/>
  <c r="N27" i="12" s="1"/>
  <c r="J27" i="12"/>
  <c r="L27" i="12"/>
  <c r="P27" i="12"/>
  <c r="R27" i="12"/>
  <c r="V27" i="12"/>
  <c r="H29" i="12"/>
  <c r="N29" i="12" s="1"/>
  <c r="J29" i="12"/>
  <c r="L29" i="12"/>
  <c r="P29" i="12"/>
  <c r="R29" i="12"/>
  <c r="V29" i="12"/>
  <c r="H62" i="12"/>
  <c r="N62" i="12" s="1"/>
  <c r="J62" i="12"/>
  <c r="L62" i="12"/>
  <c r="P62" i="12"/>
  <c r="R62" i="12"/>
  <c r="V62" i="12"/>
  <c r="H64" i="12"/>
  <c r="N64" i="12" s="1"/>
  <c r="J64" i="12"/>
  <c r="L64" i="12"/>
  <c r="P64" i="12"/>
  <c r="R64" i="12"/>
  <c r="V64" i="12"/>
  <c r="H66" i="12"/>
  <c r="N66" i="12" s="1"/>
  <c r="J66" i="12"/>
  <c r="L66" i="12"/>
  <c r="P66" i="12"/>
  <c r="R66" i="12"/>
  <c r="V66" i="12"/>
  <c r="H68" i="12"/>
  <c r="N68" i="12" s="1"/>
  <c r="J68" i="12"/>
  <c r="L68" i="12"/>
  <c r="P68" i="12"/>
  <c r="R68" i="12"/>
  <c r="V68" i="12"/>
  <c r="H70" i="12"/>
  <c r="J70" i="12"/>
  <c r="L70" i="12"/>
  <c r="N70" i="12"/>
  <c r="P70" i="12"/>
  <c r="R70" i="12"/>
  <c r="V70" i="12"/>
  <c r="H72" i="12"/>
  <c r="N72" i="12" s="1"/>
  <c r="J72" i="12"/>
  <c r="L72" i="12"/>
  <c r="P72" i="12"/>
  <c r="R72" i="12"/>
  <c r="V72" i="12"/>
  <c r="I20" i="1"/>
  <c r="I18" i="1"/>
  <c r="I17" i="1"/>
  <c r="I16" i="1"/>
  <c r="G27" i="1"/>
  <c r="J28" i="1"/>
  <c r="J26" i="1"/>
  <c r="G38" i="1"/>
  <c r="F38" i="1"/>
  <c r="J25" i="1"/>
  <c r="J27" i="1"/>
  <c r="E26" i="1"/>
  <c r="V8" i="12" l="1"/>
  <c r="P8" i="12"/>
  <c r="J8" i="12"/>
  <c r="AE75" i="12"/>
  <c r="G39" i="1" s="1"/>
  <c r="G40" i="1" s="1"/>
  <c r="G25" i="1" s="1"/>
  <c r="G26" i="1" s="1"/>
  <c r="R8" i="12"/>
  <c r="L8" i="12"/>
  <c r="H8" i="12"/>
  <c r="H39" i="1"/>
  <c r="H40" i="1" s="1"/>
  <c r="N9" i="12"/>
  <c r="N8" i="12" s="1"/>
  <c r="G28" i="1" l="1"/>
  <c r="I47" i="1"/>
  <c r="H75" i="12"/>
  <c r="I39" i="1"/>
  <c r="I40" i="1" s="1"/>
  <c r="J39" i="1" s="1"/>
  <c r="J40" i="1" s="1"/>
  <c r="G29" i="1"/>
  <c r="I19" i="1" l="1"/>
  <c r="I21" i="1" s="1"/>
  <c r="I48"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<sst xmlns="http://schemas.openxmlformats.org/spreadsheetml/2006/main" count="297" uniqueCount="173">
  <si>
    <t>%</t>
  </si>
  <si>
    <t>Cena celkem</t>
  </si>
  <si>
    <t>Za zhotovitele</t>
  </si>
  <si>
    <t>Za objednatele</t>
  </si>
  <si>
    <t>Zaokrouhlení</t>
  </si>
  <si>
    <t>Název</t>
  </si>
  <si>
    <t xml:space="preserve">Položkový rozpočet </t>
  </si>
  <si>
    <t>O:</t>
  </si>
  <si>
    <t>R:</t>
  </si>
  <si>
    <t>dne</t>
  </si>
  <si>
    <t>v</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</si>
  <si>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</si>
  <si>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</si>
  <si>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</si>
  <si>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</si>
  <si>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</si>
  <si>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</si>
  <si>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</si>
  <si>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</si>
  <si>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</si>
  <si>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</si>
  <si>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</si>
  <si>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</si>
  <si>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</si>
  <si>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</si>
  <si>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</si>
  <si>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</si>
  <si>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</si>
  <si>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</si>
  <si>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</si>
  <si>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</si>
  <si>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</si>
  <si>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</si>
  <si>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</si>
  <si>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</si>
  <si>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</si>
  <si>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</si>
  <si>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</si>
  <si>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VEDLEJŠÍ A OSTATNÍ NÁKLADY</t>
  </si>
  <si>
    <t>Rozpočet:</t>
  </si>
  <si>
    <t>Misto</t>
  </si>
  <si>
    <t>KOMPLEXNÍ STAVEBNÍ ÚPRAVY OBJEKTU KINA SVĚT, HODONÍN</t>
  </si>
  <si>
    <t>Celkem za stavbu</t>
  </si>
  <si>
    <t>CZK</t>
  </si>
  <si>
    <t>Rekapitulace dílů</t>
  </si>
  <si>
    <t>Typ dílu</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</si>
  <si>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</si>
  <si>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</si>
  <si>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</si>
  <si>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</si>
  <si>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</si>
  <si>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</si>
  <si>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</si>
  <si>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</si>
  <si>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</si>
  <si>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</si>
  <si>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</si>
  <si>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</si>
  <si>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</si>
  <si>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</si>
  <si>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</si>
  <si>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</si>
  <si>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</si>
  <si>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</si>
  <si>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</si>
  <si>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</si>
  <si>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</si>
  <si>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</si>
  <si>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</si>
  <si>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</si>
  <si>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</si>
  <si>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</si>
  <si>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</si>
  <si>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</si>
  <si>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</si>
  <si>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005121010R</t>
  </si>
  <si>
    <t>Vybudování zařízení staveniště</t>
  </si>
  <si>
    <t>soubor</t>
  </si>
  <si>
    <t>POL1_0</t>
  </si>
  <si>
    <t>Do této položky patří náklady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</si>
  <si>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</si>
  <si>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005121020R</t>
  </si>
  <si>
    <t xml:space="preserve">Provoz zařízení staveniště </t>
  </si>
  <si>
    <t>Soubor</t>
  </si>
  <si>
    <t>Do této položky patří náklady na vybavení objektů zařízení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</si>
  <si>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</si>
  <si>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</si>
  <si>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Do této položky patří 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</si>
  <si>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</si>
  <si>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</si>
  <si>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Tato kategorie nákladů vyjadřuje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</si>
  <si>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005211080R</t>
  </si>
  <si>
    <t xml:space="preserve">Bezpečnostní a hygienická opatření na staveništi </t>
  </si>
  <si>
    <t>Do této položky jsou zahrnuty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</si>
  <si>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005211030R</t>
  </si>
  <si>
    <t xml:space="preserve">Dočasná dopravní opatření </t>
  </si>
  <si>
    <t>Do této položky patří 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t>
  </si>
  <si>
    <t>005123010R</t>
  </si>
  <si>
    <t>Územní vlivy</t>
  </si>
  <si>
    <t>Tato kategorie nákladů vyjadřuje ztížené podmínky provádění tam, kde se vyskytují omezující vlivy konkrétního prostředí, které mají prokazatelný vliv na provádění stavebních prací, Jedná se zejména o náklady související s extrémními podmínkami místa provádění.</t>
  </si>
  <si>
    <t>005241010R</t>
  </si>
  <si>
    <t xml:space="preserve">Dokumentace skutečného provedení </t>
  </si>
  <si>
    <t>Do této položky patří náklady na vyhotovení dokumentace skutečného provedení stavby a její předání objednateli v požadované formě a požadovaném počtu.</t>
  </si>
  <si>
    <t>005211040R</t>
  </si>
  <si>
    <t xml:space="preserve">Užívání veřejných ploch a prostranství  </t>
  </si>
  <si>
    <t>Do této položky patří náklady a poplatky spojené s užíváním veřejných ploch a prostranství, pokud jsou stavebními pracemi nebo souvisejícími činnostmi dotčeny, a to včetně užívání ploch v souvislosti s uložením stavebního materiálu nebo stavebního odpadu.</t>
  </si>
  <si>
    <t>004111010R</t>
  </si>
  <si>
    <t xml:space="preserve">Průzkumné práce </t>
  </si>
  <si>
    <t>Do této položky patří náklady na provedení průzkumů nebo doplnění stávajících průzkumů a tyto průzkumy nejsou v dostatečném rozsahu součástí projektové dokumentace. Jedná se zejména o stavební průzkum, stavebně statický průzkum a případný průzkum výskytu nebezpečných látek apod.</t>
  </si>
  <si>
    <t>004111020R</t>
  </si>
  <si>
    <t xml:space="preserve">Vypracování projektové dokumentace </t>
  </si>
  <si>
    <t>Do této položky patří náklady spojené s vypracováním projektové dokumentace, většinou v obsahu a rozsahu projektové dokumentace pro provádění stavby, ale mohou zde být obsaženy i náklady na jiné stupně projektové dokumentace, zejména na vypracování výrobní dokumentace částí stavby podle požadavků projektanta.</t>
  </si>
  <si>
    <t>Požadavky na dokumentaci zajišťované dodavatelem stavby:</t>
  </si>
  <si>
    <t>Projektant požaduje vyhotovení výrobní dokumentace u těch částí staveb, které jsou</t>
  </si>
  <si>
    <t>kladeny technické a estetické nároky a dále u těch dodávek a zařízení, u kterých to jejich</t>
  </si>
  <si>
    <t>charakter vyžaduje nebo vyplývá z jejich charakteru. Jedná se o dokumentaci pro tyto části</t>
  </si>
  <si>
    <t>stavby:</t>
  </si>
  <si>
    <t>- čelní fasáda objektu (zavěšená fasáda ze skla a velkoformátových keramických desek)</t>
  </si>
  <si>
    <t>zpracovanou na základě geodetického zaměření fasády včetně statického posouzení</t>
  </si>
  <si>
    <t>podkonstrukce i samotných skel, jako součást dokumentace je nutné zpracovat grafický</t>
  </si>
  <si>
    <t>návrh motivů potisku,</t>
  </si>
  <si>
    <t>- skleněné obklady v interiéru s podsvětlením a potiskem skel. Jako součást dokumentace je</t>
  </si>
  <si>
    <t>nutné zpracovat grafický návrh motivů potisku skel,</t>
  </si>
  <si>
    <t>- zpracování podrobných výkresů výztuže dle vyhlášky č. 499/2006 Sb. v aktuálním znění o</t>
  </si>
  <si>
    <t>dokumentaci staveb součástí dokumentace bude dodán i podrobný výkaz výměr</t>
  </si>
  <si>
    <t>jednotlivých objektů v položkách obsahujících množství výztuže nových</t>
  </si>
  <si>
    <t>železobetonových konstrukcí,</t>
  </si>
  <si>
    <t>- dokumentace pro pomocné práce, výrobně technická dokumentace, dokumentace výrobků</t>
  </si>
  <si>
    <t>dodaných na stavbu jako:</t>
  </si>
  <si>
    <t>- dílenská, dodavatelská dokumentace ocelových konstrukcí,</t>
  </si>
  <si>
    <t>- dílenská, dodavatelská dokumentace skleněných výplní zábradlí včetně statického</t>
  </si>
  <si>
    <t>výpočtu,</t>
  </si>
  <si>
    <t>- dílenské výkresy oken a vstupních dveří včetně statického posouzení použitých rámů a</t>
  </si>
  <si>
    <t>skel, dílenské výkresy budou provedeny na základě geodetického zaměření otvorů ve</t>
  </si>
  <si>
    <t>stavbě,</t>
  </si>
  <si>
    <t>- dodavatelská dokumentace sedadel, která bude obsahovat rozmístění sedadel na základě</t>
  </si>
  <si>
    <t>přesného zaměření včetně statického posouzení uchycení sedadel,</t>
  </si>
  <si>
    <t>- před započetím bouracích prací u jednotlivých objektů musí být dodavatelem zhotoven</t>
  </si>
  <si>
    <t>přesný technologický postup bourání včetně uvedení použitých mechanismů a to tak, aby</t>
  </si>
  <si>
    <t>v průběhu prací nedošlo k nekontrolovatelnému zřícení konstrukcí.</t>
  </si>
  <si>
    <t>Dílenské, dodavatelské dokumentace musí odpovídat dokumentaci pro provádění</t>
  </si>
  <si>
    <t>stavby a musí být vypracovány v souladu s příslušnými, platnými technickými normami,</t>
  </si>
  <si>
    <t>vyhláškami a souvisejícími předpisy!!!</t>
  </si>
  <si>
    <t>005231010R</t>
  </si>
  <si>
    <t>Revize</t>
  </si>
  <si>
    <t>Do této položky patří náklady spojené s provedením zkoušek a revizí předepsaných normami nebo požadovaných projektem.</t>
  </si>
  <si>
    <t>005231020R</t>
  </si>
  <si>
    <t>Individuální a komplexní vyzkoušení</t>
  </si>
  <si>
    <t>Do této položky patří náklady na individuální zkoušky dodaných a smontovaných technologických zařízení včetně komplexního vyzkoušení.</t>
  </si>
  <si>
    <t>005231030R</t>
  </si>
  <si>
    <t xml:space="preserve">Zkušební provoz </t>
  </si>
  <si>
    <t>Do této položky patří náklady zhotovitele na účast na zkušebním provozu včetně všech rizik vyplývajících z nutnosti zásahu či úprav zkoušeného zařízení.</t>
  </si>
  <si>
    <t>005231040R</t>
  </si>
  <si>
    <t>Provozní řády</t>
  </si>
  <si>
    <t>Do této položky patří náklady zhotovitele na vypracování provozních řádů pro zkušební či trvalý provoz včetně nákladů na předání všech návodů k obsluze a údržbě pro technologická zařízení a včetně zaškolení obsluhy objednatele.</t>
  </si>
  <si>
    <t>005211010R</t>
  </si>
  <si>
    <t>Předání a převzetí staveniště</t>
  </si>
  <si>
    <t>Do této položky patří náklady spojené s účastí zhotovitele na předání a převzetí staveniště.</t>
  </si>
  <si>
    <t>005281010R</t>
  </si>
  <si>
    <t>Propagace</t>
  </si>
  <si>
    <t>Do této položky patří náklady spojené s povinnou publicitou, pokud ji objednatel požaduje. Zahrnuje zejména náklady na propagační a informační billboardy, tabule, internetovou propagaci, tiskoviny apod.</t>
  </si>
  <si>
    <t/>
  </si>
  <si>
    <t>SUM</t>
  </si>
  <si>
    <t>POPUZIV</t>
  </si>
  <si>
    <t>END</t>
  </si>
  <si>
    <t>Soupis vedlejších a ostatních nákladů</t>
  </si>
  <si>
    <t xml:space="preserve">Položkový soupis </t>
  </si>
  <si>
    <t>KOMPLEXNÍ STAVEBNÍ ÚPRAVY OBJEKTU KINA SVĚT, HODONÍN (JKSO 8014213)</t>
  </si>
  <si>
    <t>Cenová soustava</t>
  </si>
  <si>
    <t>Označení</t>
  </si>
  <si>
    <t>RTS DATA 2017/II</t>
  </si>
  <si>
    <t>Vedlejší a ostatní náklady</t>
  </si>
  <si>
    <t>VON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</si>
</sst>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60">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8" fillId="4" borderId="0" xfId="0" applyNumberFormat="1"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3" fontId="0" fillId="0" borderId="26" xfId="0" applyNumberFormat="1" applyBorder="1"/>
    <xf numFmtId="3" fontId="0" fillId="5"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5" fillId="3" borderId="35" xfId="0" applyFont="1" applyFill="1" applyBorder="1" applyAlignment="1">
      <alignment horizontal="center" vertical="center" wrapText="1"/>
    </xf>
    <xf numFmtId="49" fontId="7" fillId="0" borderId="15" xfId="0" applyNumberFormat="1" applyFont="1" applyBorder="1" applyAlignment="1">
      <alignment vertical="center"/>
    </xf>
    <xf numFmtId="4" fontId="7" fillId="0" borderId="21" xfId="0" applyNumberFormat="1" applyFont="1" applyBorder="1" applyAlignment="1">
      <alignment horizontal="center" vertical="center"/>
    </xf>
    <xf numFmtId="4" fontId="7" fillId="0" borderId="21"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3" borderId="46" xfId="0" applyFill="1" applyBorder="1"/>
    <xf numFmtId="49" fontId="0" fillId="3" borderId="43" xfId="0" applyNumberFormat="1" applyFill="1" applyBorder="1" applyAlignment="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49" fontId="18"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6" fillId="0" borderId="26" xfId="0" applyNumberFormat="1" applyFont="1" applyBorder="1" applyAlignment="1">
      <alignment vertical="top"/>
    </xf>
    <xf numFmtId="0" fontId="16" fillId="0" borderId="33" xfId="0" applyFont="1" applyBorder="1" applyAlignment="1">
      <alignment vertical="top" shrinkToFit="1"/>
    </xf>
    <xf numFmtId="0" fontId="16" fillId="0" borderId="26" xfId="0" applyFont="1" applyBorder="1" applyAlignment="1">
      <alignment vertical="top" shrinkToFit="1"/>
    </xf>
    <xf numFmtId="164" fontId="16" fillId="0" borderId="33" xfId="0" applyNumberFormat="1" applyFont="1" applyBorder="1" applyAlignment="1">
      <alignment vertical="top" shrinkToFit="1"/>
    </xf>
    <xf numFmtId="4" fontId="16" fillId="4"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4" fontId="16" fillId="0" borderId="39" xfId="0" applyNumberFormat="1" applyFont="1" applyBorder="1" applyAlignment="1">
      <alignment vertical="top" shrinkToFit="1"/>
    </xf>
    <xf numFmtId="0" fontId="16" fillId="0" borderId="39" xfId="0" applyFont="1" applyBorder="1" applyAlignment="1">
      <alignment vertical="top" shrinkToFit="1"/>
    </xf>
    <xf numFmtId="0" fontId="16"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0" fontId="0" fillId="0" borderId="0" xfId="0" applyAlignment="1">
      <alignment vertical="top"/>
    </xf>
    <xf numFmtId="4" fontId="8" fillId="3"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5" fillId="3" borderId="35" xfId="0" applyFont="1" applyFill="1" applyBorder="1" applyAlignment="1">
      <alignment horizontal="center" vertical="center" wrapText="1"/>
    </xf>
    <xf numFmtId="4" fontId="7" fillId="0" borderId="21" xfId="0" applyNumberFormat="1" applyFont="1" applyBorder="1" applyAlignment="1">
      <alignment vertical="center"/>
    </xf>
    <xf numFmtId="49" fontId="7" fillId="0" borderId="15" xfId="0" applyNumberFormat="1" applyFont="1" applyBorder="1" applyAlignment="1">
      <alignment vertical="center" wrapText="1"/>
    </xf>
    <xf numFmtId="49" fontId="7" fillId="0" borderId="12" xfId="0" applyNumberFormat="1" applyFont="1" applyBorder="1" applyAlignment="1">
      <alignment vertical="center" wrapText="1"/>
    </xf>
    <xf numFmtId="4" fontId="7" fillId="5" borderId="39" xfId="0" applyNumberFormat="1" applyFont="1" applyFill="1" applyBorder="1" applyAlignment="1"/>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4" borderId="0" xfId="0" applyNumberFormat="1" applyFont="1" applyFill="1" applyBorder="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9" fontId="8" fillId="3" borderId="0"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2"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26" xfId="0" applyNumberFormat="1" applyFont="1" applyBorder="1" applyAlignment="1">
      <alignment horizontal="left" vertical="top" wrapText="1"/>
    </xf>
    <xf numFmtId="0" fontId="17" fillId="0" borderId="0" xfId="0" applyNumberFormat="1" applyFont="1" applyBorder="1" applyAlignment="1">
      <alignment vertical="top" wrapText="1" shrinkToFit="1"/>
    </xf>
    <xf numFmtId="164" fontId="17" fillId="0" borderId="0" xfId="0" applyNumberFormat="1" applyFont="1" applyBorder="1" applyAlignment="1">
      <alignment vertical="top" wrapText="1" shrinkToFit="1"/>
    </xf>
    <xf numFmtId="4" fontId="17" fillId="0" borderId="0" xfId="0" applyNumberFormat="1" applyFont="1" applyBorder="1" applyAlignment="1">
      <alignment vertical="top" wrapText="1" shrinkToFit="1"/>
    </xf>
    <xf numFmtId="4" fontId="17" fillId="0" borderId="34" xfId="0" applyNumberFormat="1" applyFont="1" applyBorder="1" applyAlignment="1">
      <alignment vertical="top" wrapText="1" shrinkToFit="1"/>
    </xf>
    <xf numFmtId="0" fontId="17" fillId="0" borderId="10" xfId="0" applyNumberFormat="1" applyFont="1" applyBorder="1" applyAlignment="1">
      <alignment horizontal="left" vertical="top" wrapText="1"/>
    </xf>
    <xf numFmtId="0" fontId="17" fillId="0" borderId="6" xfId="0" applyNumberFormat="1" applyFont="1" applyBorder="1" applyAlignment="1">
      <alignment vertical="top" wrapText="1" shrinkToFit="1"/>
    </xf>
    <xf numFmtId="164" fontId="17" fillId="0" borderId="6" xfId="0" applyNumberFormat="1" applyFont="1" applyBorder="1" applyAlignment="1">
      <alignment vertical="top" wrapText="1" shrinkToFit="1"/>
    </xf>
    <xf numFmtId="4" fontId="17" fillId="0" borderId="6" xfId="0" applyNumberFormat="1" applyFont="1" applyBorder="1" applyAlignment="1">
      <alignment vertical="top" wrapText="1" shrinkToFit="1"/>
    </xf>
    <xf numFmtId="4" fontId="17" fillId="0" borderId="38" xfId="0" applyNumberFormat="1" applyFont="1" applyBorder="1" applyAlignment="1">
      <alignment vertical="top" wrapText="1"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0" fontId="0" fillId="0" borderId="43" xfId="0" applyFont="1" applyBorder="1" applyAlignment="1">
      <alignment vertical="center"/>
    </xf>
    <xf numFmtId="0" fontId="8" fillId="3" borderId="43" xfId="0" applyFont="1" applyFill="1" applyBorder="1" applyAlignment="1">
      <alignment vertical="top"/>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202017/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7" t="s">
        <v>34</v>
      </c>
    </row>
    <row r="2" spans="1:7" ht="57.75" customHeight="1" x14ac:dyDescent="0.2">
      <c r="A2" s="181" t="s">
        <v>35</v>
      </c>
      <c r="B2" s="181"/>
      <c r="C2" s="181"/>
      <c r="D2" s="181"/>
      <c r="E2" s="181"/>
      <c r="F2" s="181"/>
      <c r="G2" s="181"/>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51"/>
  <sheetViews>
    <sheetView showGridLines="0" topLeftCell="B15" zoomScaleNormal="100" zoomScaleSheetLayoutView="75" workbookViewId="0">
      <selection activeCell="B18" sqref="B1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32</v>
      </c>
      <c r="B1" s="207" t="s">
        <v>165</v>
      </c>
      <c r="C1" s="208"/>
      <c r="D1" s="208"/>
      <c r="E1" s="208"/>
      <c r="F1" s="208"/>
      <c r="G1" s="208"/>
      <c r="H1" s="208"/>
      <c r="I1" s="208"/>
      <c r="J1" s="209"/>
    </row>
    <row r="2" spans="1:15" ht="23.25" customHeight="1" x14ac:dyDescent="0.2">
      <c r="A2" s="4"/>
      <c r="B2" s="81" t="s">
        <v>36</v>
      </c>
      <c r="C2" s="82"/>
      <c r="D2" s="192" t="s">
        <v>167</v>
      </c>
      <c r="E2" s="193"/>
      <c r="F2" s="193"/>
      <c r="G2" s="193"/>
      <c r="H2" s="193"/>
      <c r="I2" s="193"/>
      <c r="J2" s="194"/>
      <c r="O2" s="2"/>
    </row>
    <row r="3" spans="1:15" ht="23.25" customHeight="1" x14ac:dyDescent="0.2">
      <c r="A3" s="4"/>
      <c r="B3" s="83" t="s">
        <v>40</v>
      </c>
      <c r="C3" s="84"/>
      <c r="D3" s="220" t="s">
        <v>38</v>
      </c>
      <c r="E3" s="221"/>
      <c r="F3" s="221"/>
      <c r="G3" s="221"/>
      <c r="H3" s="221"/>
      <c r="I3" s="221"/>
      <c r="J3" s="222"/>
    </row>
    <row r="4" spans="1:15" ht="23.25" hidden="1" customHeight="1" x14ac:dyDescent="0.2">
      <c r="A4" s="4"/>
      <c r="B4" s="85" t="s">
        <v>39</v>
      </c>
      <c r="C4" s="86"/>
      <c r="D4" s="87"/>
      <c r="E4" s="87"/>
      <c r="F4" s="88"/>
      <c r="G4" s="89"/>
      <c r="H4" s="88"/>
      <c r="I4" s="89"/>
      <c r="J4" s="90"/>
    </row>
    <row r="5" spans="1:15" ht="24" customHeight="1" x14ac:dyDescent="0.2">
      <c r="A5" s="4"/>
      <c r="B5" s="47" t="s">
        <v>19</v>
      </c>
      <c r="C5" s="5"/>
      <c r="D5" s="91"/>
      <c r="E5" s="26"/>
      <c r="F5" s="26"/>
      <c r="G5" s="26"/>
      <c r="H5" s="28" t="s">
        <v>29</v>
      </c>
      <c r="I5" s="91"/>
      <c r="J5" s="11"/>
    </row>
    <row r="6" spans="1:15" ht="15.75" customHeight="1" x14ac:dyDescent="0.2">
      <c r="A6" s="4"/>
      <c r="B6" s="41"/>
      <c r="C6" s="26"/>
      <c r="D6" s="91"/>
      <c r="E6" s="26"/>
      <c r="F6" s="26"/>
      <c r="G6" s="26"/>
      <c r="H6" s="28" t="s">
        <v>30</v>
      </c>
      <c r="I6" s="91"/>
      <c r="J6" s="11"/>
    </row>
    <row r="7" spans="1:15" ht="15.75" customHeight="1" x14ac:dyDescent="0.2">
      <c r="A7" s="4"/>
      <c r="B7" s="42"/>
      <c r="C7" s="92"/>
      <c r="D7" s="80"/>
      <c r="E7" s="34"/>
      <c r="F7" s="34"/>
      <c r="G7" s="34"/>
      <c r="H7" s="36"/>
      <c r="I7" s="34"/>
      <c r="J7" s="51"/>
    </row>
    <row r="8" spans="1:15" ht="24" hidden="1" customHeight="1" x14ac:dyDescent="0.2">
      <c r="A8" s="4"/>
      <c r="B8" s="47" t="s">
        <v>17</v>
      </c>
      <c r="C8" s="5"/>
      <c r="D8" s="35"/>
      <c r="E8" s="5"/>
      <c r="F8" s="5"/>
      <c r="G8" s="45"/>
      <c r="H8" s="28" t="s">
        <v>29</v>
      </c>
      <c r="I8" s="33"/>
      <c r="J8" s="11"/>
    </row>
    <row r="9" spans="1:15" ht="15.75" hidden="1" customHeight="1" x14ac:dyDescent="0.2">
      <c r="A9" s="4"/>
      <c r="B9" s="4"/>
      <c r="C9" s="5"/>
      <c r="D9" s="35"/>
      <c r="E9" s="5"/>
      <c r="F9" s="5"/>
      <c r="G9" s="45"/>
      <c r="H9" s="28" t="s">
        <v>30</v>
      </c>
      <c r="I9" s="33"/>
      <c r="J9" s="11"/>
    </row>
    <row r="10" spans="1:15" ht="15.75" hidden="1" customHeight="1" x14ac:dyDescent="0.2">
      <c r="A10" s="4"/>
      <c r="B10" s="52"/>
      <c r="C10" s="27"/>
      <c r="D10" s="46"/>
      <c r="E10" s="55"/>
      <c r="F10" s="55"/>
      <c r="G10" s="53"/>
      <c r="H10" s="53"/>
      <c r="I10" s="54"/>
      <c r="J10" s="51"/>
    </row>
    <row r="11" spans="1:15" ht="24" customHeight="1" x14ac:dyDescent="0.2">
      <c r="A11" s="4"/>
      <c r="B11" s="47" t="s">
        <v>16</v>
      </c>
      <c r="C11" s="5"/>
      <c r="D11" s="199"/>
      <c r="E11" s="199"/>
      <c r="F11" s="199"/>
      <c r="G11" s="199"/>
      <c r="H11" s="28" t="s">
        <v>29</v>
      </c>
      <c r="I11" s="94"/>
      <c r="J11" s="11"/>
    </row>
    <row r="12" spans="1:15" ht="15.75" customHeight="1" x14ac:dyDescent="0.2">
      <c r="A12" s="4"/>
      <c r="B12" s="41"/>
      <c r="C12" s="26"/>
      <c r="D12" s="218"/>
      <c r="E12" s="218"/>
      <c r="F12" s="218"/>
      <c r="G12" s="218"/>
      <c r="H12" s="28" t="s">
        <v>30</v>
      </c>
      <c r="I12" s="94"/>
      <c r="J12" s="11"/>
    </row>
    <row r="13" spans="1:15" ht="15.75" customHeight="1" x14ac:dyDescent="0.2">
      <c r="A13" s="4"/>
      <c r="B13" s="42"/>
      <c r="C13" s="93"/>
      <c r="D13" s="219"/>
      <c r="E13" s="219"/>
      <c r="F13" s="219"/>
      <c r="G13" s="219"/>
      <c r="H13" s="29"/>
      <c r="I13" s="34"/>
      <c r="J13" s="51"/>
    </row>
    <row r="14" spans="1:15" ht="24" hidden="1" customHeight="1" x14ac:dyDescent="0.2">
      <c r="A14" s="4"/>
      <c r="B14" s="66" t="s">
        <v>18</v>
      </c>
      <c r="C14" s="67"/>
      <c r="D14" s="68"/>
      <c r="E14" s="69"/>
      <c r="F14" s="69"/>
      <c r="G14" s="69"/>
      <c r="H14" s="70"/>
      <c r="I14" s="69"/>
      <c r="J14" s="71"/>
    </row>
    <row r="15" spans="1:15" ht="32.25" customHeight="1" x14ac:dyDescent="0.2">
      <c r="A15" s="4"/>
      <c r="B15" s="52" t="s">
        <v>27</v>
      </c>
      <c r="C15" s="72"/>
      <c r="D15" s="53"/>
      <c r="E15" s="198"/>
      <c r="F15" s="198"/>
      <c r="G15" s="216"/>
      <c r="H15" s="216"/>
      <c r="I15" s="216" t="s">
        <v>24</v>
      </c>
      <c r="J15" s="217"/>
    </row>
    <row r="16" spans="1:15" ht="23.25" customHeight="1" x14ac:dyDescent="0.2">
      <c r="A16" s="135" t="s">
        <v>21</v>
      </c>
      <c r="B16" s="136" t="s">
        <v>21</v>
      </c>
      <c r="C16" s="58"/>
      <c r="D16" s="59"/>
      <c r="E16" s="195"/>
      <c r="F16" s="196"/>
      <c r="G16" s="195"/>
      <c r="H16" s="196"/>
      <c r="I16" s="195">
        <f>SUMIF(F47:F47,A16,I47:I47)+SUMIF(F47:F47,"PSU",I47:I47)</f>
        <v>0</v>
      </c>
      <c r="J16" s="197"/>
    </row>
    <row r="17" spans="1:10" ht="23.25" customHeight="1" x14ac:dyDescent="0.2">
      <c r="A17" s="135" t="s">
        <v>22</v>
      </c>
      <c r="B17" s="136" t="s">
        <v>22</v>
      </c>
      <c r="C17" s="58"/>
      <c r="D17" s="59"/>
      <c r="E17" s="195"/>
      <c r="F17" s="196"/>
      <c r="G17" s="195"/>
      <c r="H17" s="196"/>
      <c r="I17" s="195">
        <f>SUMIF(F47:F47,A17,I47:I47)</f>
        <v>0</v>
      </c>
      <c r="J17" s="197"/>
    </row>
    <row r="18" spans="1:10" ht="23.25" customHeight="1" x14ac:dyDescent="0.2">
      <c r="A18" s="135" t="s">
        <v>23</v>
      </c>
      <c r="B18" s="136" t="s">
        <v>23</v>
      </c>
      <c r="C18" s="58"/>
      <c r="D18" s="59"/>
      <c r="E18" s="195"/>
      <c r="F18" s="196"/>
      <c r="G18" s="195"/>
      <c r="H18" s="196"/>
      <c r="I18" s="195">
        <f>SUMIF(F47:F47,A18,I47:I47)</f>
        <v>0</v>
      </c>
      <c r="J18" s="197"/>
    </row>
    <row r="19" spans="1:10" ht="23.25" customHeight="1" x14ac:dyDescent="0.2">
      <c r="A19" s="135" t="s">
        <v>46</v>
      </c>
      <c r="B19" s="136" t="s">
        <v>171</v>
      </c>
      <c r="C19" s="58"/>
      <c r="D19" s="59"/>
      <c r="E19" s="195"/>
      <c r="F19" s="196"/>
      <c r="G19" s="195"/>
      <c r="H19" s="196"/>
      <c r="I19" s="195">
        <f>SUMIF(F47:F47,A19,I47:I47)</f>
        <v>0</v>
      </c>
      <c r="J19" s="197"/>
    </row>
    <row r="20" spans="1:10" ht="23.25" customHeight="1" x14ac:dyDescent="0.2">
      <c r="A20" s="135" t="s">
        <v>47</v>
      </c>
      <c r="B20" s="136"/>
      <c r="C20" s="58"/>
      <c r="D20" s="59"/>
      <c r="E20" s="195"/>
      <c r="F20" s="196"/>
      <c r="G20" s="195"/>
      <c r="H20" s="196"/>
      <c r="I20" s="195">
        <f>SUMIF(F47:F47,A20,I47:I47)</f>
        <v>0</v>
      </c>
      <c r="J20" s="197"/>
    </row>
    <row r="21" spans="1:10" ht="23.25" customHeight="1" x14ac:dyDescent="0.2">
      <c r="A21" s="4"/>
      <c r="B21" s="74" t="s">
        <v>24</v>
      </c>
      <c r="C21" s="75"/>
      <c r="D21" s="76"/>
      <c r="E21" s="205"/>
      <c r="F21" s="214"/>
      <c r="G21" s="205"/>
      <c r="H21" s="214"/>
      <c r="I21" s="205">
        <f>SUM(I16:J20)</f>
        <v>0</v>
      </c>
      <c r="J21" s="206"/>
    </row>
    <row r="22" spans="1:10" ht="33" customHeight="1" x14ac:dyDescent="0.2">
      <c r="A22" s="4"/>
      <c r="B22" s="65" t="s">
        <v>28</v>
      </c>
      <c r="C22" s="58"/>
      <c r="D22" s="59"/>
      <c r="E22" s="64"/>
      <c r="F22" s="61"/>
      <c r="G22" s="50"/>
      <c r="H22" s="50"/>
      <c r="I22" s="50"/>
      <c r="J22" s="62"/>
    </row>
    <row r="23" spans="1:10" ht="23.25" customHeight="1" x14ac:dyDescent="0.2">
      <c r="A23" s="4"/>
      <c r="B23" s="57"/>
      <c r="C23" s="58"/>
      <c r="D23" s="59"/>
      <c r="E23" s="60"/>
      <c r="F23" s="61"/>
      <c r="G23" s="203"/>
      <c r="H23" s="204"/>
      <c r="I23" s="204"/>
      <c r="J23" s="62"/>
    </row>
    <row r="24" spans="1:10" ht="23.25" customHeight="1" x14ac:dyDescent="0.2">
      <c r="A24" s="4"/>
      <c r="B24" s="57"/>
      <c r="C24" s="58"/>
      <c r="D24" s="59"/>
      <c r="E24" s="60"/>
      <c r="F24" s="61"/>
      <c r="G24" s="201"/>
      <c r="H24" s="202"/>
      <c r="I24" s="202"/>
      <c r="J24" s="62"/>
    </row>
    <row r="25" spans="1:10" ht="23.25" customHeight="1" x14ac:dyDescent="0.2">
      <c r="A25" s="4"/>
      <c r="B25" s="57" t="s">
        <v>11</v>
      </c>
      <c r="C25" s="58"/>
      <c r="D25" s="59"/>
      <c r="E25" s="60">
        <v>21</v>
      </c>
      <c r="F25" s="61" t="s">
        <v>0</v>
      </c>
      <c r="G25" s="203">
        <f>ZakladDPHZaklVypocet</f>
        <v>0</v>
      </c>
      <c r="H25" s="204"/>
      <c r="I25" s="204"/>
      <c r="J25" s="62" t="str">
        <f t="shared" ref="J23:J28" si="0">Mena</f>
        <v>CZK</v>
      </c>
    </row>
    <row r="26" spans="1:10" ht="23.25" customHeight="1" x14ac:dyDescent="0.2">
      <c r="A26" s="4"/>
      <c r="B26" s="49" t="s">
        <v>12</v>
      </c>
      <c r="C26" s="22"/>
      <c r="D26" s="18"/>
      <c r="E26" s="43">
        <f>SazbaDPH2</f>
        <v>21</v>
      </c>
      <c r="F26" s="44" t="s">
        <v>0</v>
      </c>
      <c r="G26" s="210">
        <f>ZakladDPHZakl*SazbaDPH2/100</f>
        <v>0</v>
      </c>
      <c r="H26" s="211"/>
      <c r="I26" s="211"/>
      <c r="J26" s="56" t="str">
        <f t="shared" si="0"/>
        <v>CZK</v>
      </c>
    </row>
    <row r="27" spans="1:10" ht="23.25" customHeight="1" thickBot="1" x14ac:dyDescent="0.25">
      <c r="A27" s="4"/>
      <c r="B27" s="48" t="s">
        <v>4</v>
      </c>
      <c r="C27" s="20"/>
      <c r="D27" s="23"/>
      <c r="E27" s="20"/>
      <c r="F27" s="21"/>
      <c r="G27" s="212">
        <f>0</f>
        <v>0</v>
      </c>
      <c r="H27" s="212"/>
      <c r="I27" s="212"/>
      <c r="J27" s="63" t="str">
        <f t="shared" si="0"/>
        <v>CZK</v>
      </c>
    </row>
    <row r="28" spans="1:10" ht="27.75" hidden="1" customHeight="1" thickBot="1" x14ac:dyDescent="0.25">
      <c r="A28" s="4"/>
      <c r="B28" s="113" t="s">
        <v>20</v>
      </c>
      <c r="C28" s="114"/>
      <c r="D28" s="114"/>
      <c r="E28" s="115"/>
      <c r="F28" s="116"/>
      <c r="G28" s="215">
        <f>ZakladDPHSniVypocet+ZakladDPHZaklVypocet</f>
        <v>0</v>
      </c>
      <c r="H28" s="215"/>
      <c r="I28" s="215"/>
      <c r="J28" s="117" t="str">
        <f t="shared" si="0"/>
        <v>CZK</v>
      </c>
    </row>
    <row r="29" spans="1:10" ht="27.75" customHeight="1" thickBot="1" x14ac:dyDescent="0.25">
      <c r="A29" s="4"/>
      <c r="B29" s="113" t="s">
        <v>31</v>
      </c>
      <c r="C29" s="118"/>
      <c r="D29" s="118"/>
      <c r="E29" s="118"/>
      <c r="F29" s="118"/>
      <c r="G29" s="213">
        <f>ZakladDPHSni+DPHSni+ZakladDPHZakl+DPHZakl+Zaokrouhleni</f>
        <v>0</v>
      </c>
      <c r="H29" s="213"/>
      <c r="I29" s="213"/>
      <c r="J29" s="119" t="s">
        <v>43</v>
      </c>
    </row>
    <row r="30" spans="1:10" ht="12.75" customHeight="1" x14ac:dyDescent="0.2">
      <c r="A30" s="4"/>
      <c r="B30" s="4"/>
      <c r="C30" s="5"/>
      <c r="D30" s="5"/>
      <c r="E30" s="5"/>
      <c r="F30" s="5"/>
      <c r="G30" s="45"/>
      <c r="H30" s="5"/>
      <c r="I30" s="45"/>
      <c r="J30" s="12"/>
    </row>
    <row r="31" spans="1:10" ht="30" customHeight="1" x14ac:dyDescent="0.2">
      <c r="A31" s="4"/>
      <c r="B31" s="4"/>
      <c r="C31" s="5"/>
      <c r="D31" s="5"/>
      <c r="E31" s="5"/>
      <c r="F31" s="5"/>
      <c r="G31" s="45"/>
      <c r="H31" s="5"/>
      <c r="I31" s="45"/>
      <c r="J31" s="12"/>
    </row>
    <row r="32" spans="1:10" ht="18.75" customHeight="1" x14ac:dyDescent="0.2">
      <c r="A32" s="4"/>
      <c r="B32" s="24"/>
      <c r="C32" s="19" t="s">
        <v>10</v>
      </c>
      <c r="D32" s="39"/>
      <c r="E32" s="39"/>
      <c r="F32" s="19" t="s">
        <v>9</v>
      </c>
      <c r="G32" s="39"/>
      <c r="H32" s="40"/>
      <c r="I32" s="39"/>
      <c r="J32" s="12"/>
    </row>
    <row r="33" spans="1:10" ht="47.25" customHeight="1" x14ac:dyDescent="0.2">
      <c r="A33" s="4"/>
      <c r="B33" s="4"/>
      <c r="C33" s="5"/>
      <c r="D33" s="5"/>
      <c r="E33" s="5"/>
      <c r="F33" s="5"/>
      <c r="G33" s="45"/>
      <c r="H33" s="5"/>
      <c r="I33" s="45"/>
      <c r="J33" s="12"/>
    </row>
    <row r="34" spans="1:10" s="37" customFormat="1" ht="18.75" customHeight="1" x14ac:dyDescent="0.2">
      <c r="A34" s="30"/>
      <c r="B34" s="30"/>
      <c r="C34" s="31"/>
      <c r="D34" s="25"/>
      <c r="E34" s="25"/>
      <c r="F34" s="31"/>
      <c r="G34" s="32"/>
      <c r="H34" s="25"/>
      <c r="I34" s="32"/>
      <c r="J34" s="38"/>
    </row>
    <row r="35" spans="1:10" ht="12.75" customHeight="1" x14ac:dyDescent="0.2">
      <c r="A35" s="4"/>
      <c r="B35" s="4"/>
      <c r="C35" s="5"/>
      <c r="D35" s="200" t="s">
        <v>2</v>
      </c>
      <c r="E35" s="200"/>
      <c r="F35" s="5"/>
      <c r="G35" s="45"/>
      <c r="H35" s="13" t="s">
        <v>3</v>
      </c>
      <c r="I35" s="45"/>
      <c r="J35" s="12"/>
    </row>
    <row r="36" spans="1:10" ht="13.5" customHeight="1" thickBot="1" x14ac:dyDescent="0.25">
      <c r="A36" s="14"/>
      <c r="B36" s="14"/>
      <c r="C36" s="15"/>
      <c r="D36" s="15"/>
      <c r="E36" s="15"/>
      <c r="F36" s="15"/>
      <c r="G36" s="16"/>
      <c r="H36" s="15"/>
      <c r="I36" s="16"/>
      <c r="J36" s="17"/>
    </row>
    <row r="37" spans="1:10" ht="27" hidden="1" customHeight="1" x14ac:dyDescent="0.25">
      <c r="B37" s="77" t="s">
        <v>13</v>
      </c>
      <c r="C37" s="3"/>
      <c r="D37" s="3"/>
      <c r="E37" s="3"/>
      <c r="F37" s="105"/>
      <c r="G37" s="105"/>
      <c r="H37" s="105"/>
      <c r="I37" s="105"/>
      <c r="J37" s="3"/>
    </row>
    <row r="38" spans="1:10" ht="25.5" hidden="1" customHeight="1" x14ac:dyDescent="0.2">
      <c r="A38" s="97" t="s">
        <v>33</v>
      </c>
      <c r="B38" s="99" t="s">
        <v>14</v>
      </c>
      <c r="C38" s="100" t="s">
        <v>5</v>
      </c>
      <c r="D38" s="101"/>
      <c r="E38" s="101"/>
      <c r="F38" s="106">
        <f>B23</f>
        <v>0</v>
      </c>
      <c r="G38" s="106" t="str">
        <f>B25</f>
        <v>Základ pro základní DPH</v>
      </c>
      <c r="H38" s="107" t="s">
        <v>15</v>
      </c>
      <c r="I38" s="107" t="s">
        <v>1</v>
      </c>
      <c r="J38" s="102" t="s">
        <v>0</v>
      </c>
    </row>
    <row r="39" spans="1:10" ht="25.5" hidden="1" customHeight="1" x14ac:dyDescent="0.2">
      <c r="A39" s="97">
        <v>1</v>
      </c>
      <c r="B39" s="103"/>
      <c r="C39" s="182"/>
      <c r="D39" s="183"/>
      <c r="E39" s="183"/>
      <c r="F39" s="108">
        <f>' Pol'!AD75</f>
        <v>0</v>
      </c>
      <c r="G39" s="109">
        <f>' Pol'!AE75</f>
        <v>0</v>
      </c>
      <c r="H39" s="110">
        <f>(F39*SazbaDPH1/100)+(G39*SazbaDPH2/100)</f>
        <v>0</v>
      </c>
      <c r="I39" s="110">
        <f>F39+G39+H39</f>
        <v>0</v>
      </c>
      <c r="J39" s="104" t="str">
        <f>IF(CenaCelkemVypocet=0,"",I39/CenaCelkemVypocet*100)</f>
        <v/>
      </c>
    </row>
    <row r="40" spans="1:10" ht="25.5" hidden="1" customHeight="1" x14ac:dyDescent="0.2">
      <c r="A40" s="97"/>
      <c r="B40" s="184" t="s">
        <v>42</v>
      </c>
      <c r="C40" s="185"/>
      <c r="D40" s="185"/>
      <c r="E40" s="186"/>
      <c r="F40" s="111">
        <f>SUMIF(A39:A39,"=1",F39:F39)</f>
        <v>0</v>
      </c>
      <c r="G40" s="112">
        <f>SUMIF(A39:A39,"=1",G39:G39)</f>
        <v>0</v>
      </c>
      <c r="H40" s="112">
        <f>SUMIF(A39:A39,"=1",H39:H39)</f>
        <v>0</v>
      </c>
      <c r="I40" s="112">
        <f>SUMIF(A39:A39,"=1",I39:I39)</f>
        <v>0</v>
      </c>
      <c r="J40" s="98">
        <f>SUMIF(A39:A39,"=1",J39:J39)</f>
        <v>0</v>
      </c>
    </row>
    <row r="44" spans="1:10" ht="15.75" x14ac:dyDescent="0.25">
      <c r="B44" s="120" t="s">
        <v>44</v>
      </c>
    </row>
    <row r="46" spans="1:10" ht="25.5" customHeight="1" x14ac:dyDescent="0.2">
      <c r="A46" s="121"/>
      <c r="B46" s="124" t="s">
        <v>14</v>
      </c>
      <c r="C46" s="124" t="s">
        <v>5</v>
      </c>
      <c r="D46" s="125"/>
      <c r="E46" s="125"/>
      <c r="F46" s="128" t="s">
        <v>45</v>
      </c>
      <c r="G46" s="128"/>
      <c r="H46" s="128"/>
      <c r="I46" s="187" t="s">
        <v>24</v>
      </c>
      <c r="J46" s="187"/>
    </row>
    <row r="47" spans="1:10" ht="25.5" customHeight="1" x14ac:dyDescent="0.2">
      <c r="A47" s="122"/>
      <c r="B47" s="129" t="s">
        <v>172</v>
      </c>
      <c r="C47" s="189" t="s">
        <v>171</v>
      </c>
      <c r="D47" s="190"/>
      <c r="E47" s="190"/>
      <c r="F47" s="130" t="s">
        <v>172</v>
      </c>
      <c r="G47" s="131"/>
      <c r="H47" s="131"/>
      <c r="I47" s="188">
        <f>' Pol'!H8</f>
        <v>0</v>
      </c>
      <c r="J47" s="188"/>
    </row>
    <row r="48" spans="1:10" ht="25.5" customHeight="1" x14ac:dyDescent="0.2">
      <c r="A48" s="123"/>
      <c r="B48" s="126" t="s">
        <v>1</v>
      </c>
      <c r="C48" s="126"/>
      <c r="D48" s="127"/>
      <c r="E48" s="127"/>
      <c r="F48" s="132"/>
      <c r="G48" s="133"/>
      <c r="H48" s="133"/>
      <c r="I48" s="191">
        <f>I47</f>
        <v>0</v>
      </c>
      <c r="J48" s="191"/>
    </row>
    <row r="49" spans="6:10" x14ac:dyDescent="0.2">
      <c r="F49" s="134"/>
      <c r="G49" s="96"/>
      <c r="H49" s="134"/>
      <c r="I49" s="96"/>
      <c r="J49" s="96"/>
    </row>
    <row r="50" spans="6:10" x14ac:dyDescent="0.2">
      <c r="F50" s="134"/>
      <c r="G50" s="96"/>
      <c r="H50" s="134"/>
      <c r="I50" s="96"/>
      <c r="J50" s="96"/>
    </row>
    <row r="51" spans="6:10" x14ac:dyDescent="0.2">
      <c r="F51" s="134"/>
      <c r="G51" s="96"/>
      <c r="H51" s="134"/>
      <c r="I51" s="96"/>
      <c r="J51" s="96"/>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1">
    <mergeCell ref="G26:I26"/>
    <mergeCell ref="G27:I27"/>
    <mergeCell ref="G29:I29"/>
    <mergeCell ref="G25:I25"/>
    <mergeCell ref="I16:J16"/>
    <mergeCell ref="I19:J19"/>
    <mergeCell ref="G21:H21"/>
    <mergeCell ref="G28:I28"/>
    <mergeCell ref="I20:J20"/>
    <mergeCell ref="I21:J21"/>
    <mergeCell ref="G19:H19"/>
    <mergeCell ref="G20:H20"/>
    <mergeCell ref="B1:J1"/>
    <mergeCell ref="E21:F21"/>
    <mergeCell ref="G15:H15"/>
    <mergeCell ref="I15:J15"/>
    <mergeCell ref="E16:F16"/>
    <mergeCell ref="D12:G12"/>
    <mergeCell ref="D13:G13"/>
    <mergeCell ref="D3:J3"/>
    <mergeCell ref="I48:J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E20:F20"/>
    <mergeCell ref="C39:E39"/>
    <mergeCell ref="B40:E40"/>
    <mergeCell ref="I46:J46"/>
    <mergeCell ref="I47:J47"/>
    <mergeCell ref="C47:E4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223" t="s">
        <v>6</v>
      </c>
      <c r="B1" s="223"/>
      <c r="C1" s="224"/>
      <c r="D1" s="223"/>
      <c r="E1" s="223"/>
      <c r="F1" s="223"/>
      <c r="G1" s="223"/>
    </row>
    <row r="2" spans="1:7" ht="24.95" customHeight="1" x14ac:dyDescent="0.2">
      <c r="A2" s="79" t="s">
        <v>37</v>
      </c>
      <c r="B2" s="78"/>
      <c r="C2" s="225"/>
      <c r="D2" s="225"/>
      <c r="E2" s="225"/>
      <c r="F2" s="225"/>
      <c r="G2" s="226"/>
    </row>
    <row r="3" spans="1:7" ht="24.95" hidden="1" customHeight="1" x14ac:dyDescent="0.2">
      <c r="A3" s="79" t="s">
        <v>7</v>
      </c>
      <c r="B3" s="78"/>
      <c r="C3" s="225"/>
      <c r="D3" s="225"/>
      <c r="E3" s="225"/>
      <c r="F3" s="225"/>
      <c r="G3" s="226"/>
    </row>
    <row r="4" spans="1:7" ht="24.95" hidden="1" customHeight="1" x14ac:dyDescent="0.2">
      <c r="A4" s="79" t="s">
        <v>8</v>
      </c>
      <c r="B4" s="78"/>
      <c r="C4" s="225"/>
      <c r="D4" s="225"/>
      <c r="E4" s="225"/>
      <c r="F4" s="225"/>
      <c r="G4" s="226"/>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I85"/>
  <sheetViews>
    <sheetView tabSelected="1" workbookViewId="0">
      <selection activeCell="A7" sqref="A7"/>
    </sheetView>
  </sheetViews>
  <sheetFormatPr defaultRowHeight="12.75" outlineLevelRow="1" x14ac:dyDescent="0.2"/>
  <cols>
    <col min="1" max="1" width="4.28515625" customWidth="1"/>
    <col min="2" max="2" width="13.5703125" customWidth="1"/>
    <col min="3" max="3" width="14.42578125" style="95" customWidth="1"/>
    <col min="4" max="4" width="38.28515625" style="95" customWidth="1"/>
    <col min="5" max="5" width="4.5703125" customWidth="1"/>
    <col min="6" max="6" width="10.5703125" customWidth="1"/>
    <col min="7" max="7" width="9.85546875" customWidth="1"/>
    <col min="8" max="8" width="12.7109375" customWidth="1"/>
    <col min="9" max="22" width="0" hidden="1" customWidth="1"/>
    <col min="30" max="40" width="0" hidden="1" customWidth="1"/>
    <col min="54" max="54" width="73.42578125" customWidth="1"/>
  </cols>
  <sheetData>
    <row r="1" spans="1:61" ht="15.75" customHeight="1" x14ac:dyDescent="0.25">
      <c r="A1" s="251" t="s">
        <v>166</v>
      </c>
      <c r="B1" s="251"/>
      <c r="C1" s="251"/>
      <c r="D1" s="251"/>
      <c r="E1" s="251"/>
      <c r="F1" s="251"/>
      <c r="G1" s="251"/>
      <c r="H1" s="251"/>
      <c r="AF1" t="s">
        <v>49</v>
      </c>
    </row>
    <row r="2" spans="1:61" ht="24.95" customHeight="1" x14ac:dyDescent="0.2">
      <c r="A2" s="139" t="s">
        <v>48</v>
      </c>
      <c r="B2" s="258"/>
      <c r="C2" s="137"/>
      <c r="D2" s="252" t="s">
        <v>41</v>
      </c>
      <c r="E2" s="253"/>
      <c r="F2" s="253"/>
      <c r="G2" s="253"/>
      <c r="H2" s="254"/>
      <c r="AF2" t="s">
        <v>50</v>
      </c>
    </row>
    <row r="3" spans="1:61" ht="24.95" customHeight="1" x14ac:dyDescent="0.2">
      <c r="A3" s="140" t="s">
        <v>7</v>
      </c>
      <c r="B3" s="258"/>
      <c r="C3" s="138"/>
      <c r="D3" s="255" t="s">
        <v>38</v>
      </c>
      <c r="E3" s="256"/>
      <c r="F3" s="256"/>
      <c r="G3" s="256"/>
      <c r="H3" s="257"/>
      <c r="AF3" t="s">
        <v>51</v>
      </c>
    </row>
    <row r="4" spans="1:61" ht="24.95" hidden="1" customHeight="1" x14ac:dyDescent="0.2">
      <c r="A4" s="140" t="s">
        <v>8</v>
      </c>
      <c r="B4" s="258"/>
      <c r="C4" s="138"/>
      <c r="D4" s="255"/>
      <c r="E4" s="256"/>
      <c r="F4" s="256"/>
      <c r="G4" s="256"/>
      <c r="H4" s="257"/>
      <c r="AF4" t="s">
        <v>52</v>
      </c>
    </row>
    <row r="5" spans="1:61" hidden="1" x14ac:dyDescent="0.2">
      <c r="A5" s="141" t="s">
        <v>53</v>
      </c>
      <c r="B5" s="144"/>
      <c r="C5" s="142"/>
      <c r="D5" s="143"/>
      <c r="E5" s="144"/>
      <c r="F5" s="144"/>
      <c r="G5" s="144"/>
      <c r="H5" s="145"/>
      <c r="AF5" t="s">
        <v>54</v>
      </c>
    </row>
    <row r="7" spans="1:61" ht="38.25" x14ac:dyDescent="0.2">
      <c r="A7" s="150" t="s">
        <v>55</v>
      </c>
      <c r="B7" s="161" t="s">
        <v>168</v>
      </c>
      <c r="C7" s="151" t="s">
        <v>56</v>
      </c>
      <c r="D7" s="151" t="s">
        <v>57</v>
      </c>
      <c r="E7" s="150" t="s">
        <v>58</v>
      </c>
      <c r="F7" s="150" t="s">
        <v>59</v>
      </c>
      <c r="G7" s="146" t="s">
        <v>60</v>
      </c>
      <c r="H7" s="160" t="s">
        <v>24</v>
      </c>
      <c r="I7" s="161" t="s">
        <v>25</v>
      </c>
      <c r="J7" s="161" t="s">
        <v>61</v>
      </c>
      <c r="K7" s="161" t="s">
        <v>26</v>
      </c>
      <c r="L7" s="161" t="s">
        <v>62</v>
      </c>
      <c r="M7" s="161" t="s">
        <v>63</v>
      </c>
      <c r="N7" s="161" t="s">
        <v>64</v>
      </c>
      <c r="O7" s="161" t="s">
        <v>65</v>
      </c>
      <c r="P7" s="161" t="s">
        <v>66</v>
      </c>
      <c r="Q7" s="161" t="s">
        <v>67</v>
      </c>
      <c r="R7" s="161" t="s">
        <v>68</v>
      </c>
      <c r="S7" s="161" t="s">
        <v>69</v>
      </c>
      <c r="T7" s="161" t="s">
        <v>70</v>
      </c>
      <c r="U7" s="161" t="s">
        <v>71</v>
      </c>
      <c r="V7" s="153" t="s">
        <v>72</v>
      </c>
    </row>
    <row r="8" spans="1:61" x14ac:dyDescent="0.2">
      <c r="A8" s="162" t="s">
        <v>73</v>
      </c>
      <c r="B8" s="162" t="s">
        <v>169</v>
      </c>
      <c r="C8" s="163" t="s">
        <v>172</v>
      </c>
      <c r="D8" s="164" t="s">
        <v>171</v>
      </c>
      <c r="E8" s="152"/>
      <c r="F8" s="165"/>
      <c r="G8" s="166"/>
      <c r="H8" s="166">
        <f>SUMIF(AF9:AF73,"&lt;&gt;NOR",H9:H73)</f>
        <v>0</v>
      </c>
      <c r="I8" s="166"/>
      <c r="J8" s="166">
        <f>SUM(J9:J73)</f>
        <v>0</v>
      </c>
      <c r="K8" s="166"/>
      <c r="L8" s="166">
        <f>SUM(L9:L73)</f>
        <v>0</v>
      </c>
      <c r="M8" s="166"/>
      <c r="N8" s="166">
        <f>SUM(N9:N73)</f>
        <v>0</v>
      </c>
      <c r="O8" s="152"/>
      <c r="P8" s="152">
        <f>SUM(P9:P73)</f>
        <v>0</v>
      </c>
      <c r="Q8" s="152"/>
      <c r="R8" s="152">
        <f>SUM(R9:R73)</f>
        <v>0</v>
      </c>
      <c r="S8" s="152"/>
      <c r="T8" s="152"/>
      <c r="U8" s="162"/>
      <c r="V8" s="152">
        <f>SUM(V9:V73)</f>
        <v>0</v>
      </c>
      <c r="AF8" t="s">
        <v>74</v>
      </c>
    </row>
    <row r="9" spans="1:61" outlineLevel="1" x14ac:dyDescent="0.2">
      <c r="A9" s="148">
        <v>1</v>
      </c>
      <c r="B9" s="148" t="s">
        <v>170</v>
      </c>
      <c r="C9" s="154" t="s">
        <v>75</v>
      </c>
      <c r="D9" s="177" t="s">
        <v>76</v>
      </c>
      <c r="E9" s="155" t="s">
        <v>77</v>
      </c>
      <c r="F9" s="157">
        <v>1</v>
      </c>
      <c r="G9" s="158"/>
      <c r="H9" s="159">
        <f>ROUND(F9*G9,2)</f>
        <v>0</v>
      </c>
      <c r="I9" s="158"/>
      <c r="J9" s="159">
        <f>ROUND(F9*I9,2)</f>
        <v>0</v>
      </c>
      <c r="K9" s="158"/>
      <c r="L9" s="159">
        <f>ROUND(F9*K9,2)</f>
        <v>0</v>
      </c>
      <c r="M9" s="159">
        <v>21</v>
      </c>
      <c r="N9" s="159">
        <f>H9*(1+M9/100)</f>
        <v>0</v>
      </c>
      <c r="O9" s="155">
        <v>0</v>
      </c>
      <c r="P9" s="155">
        <f>ROUND(F9*O9,5)</f>
        <v>0</v>
      </c>
      <c r="Q9" s="155">
        <v>0</v>
      </c>
      <c r="R9" s="155">
        <f>ROUND(F9*Q9,5)</f>
        <v>0</v>
      </c>
      <c r="S9" s="155"/>
      <c r="T9" s="155"/>
      <c r="U9" s="156">
        <v>0</v>
      </c>
      <c r="V9" s="155">
        <f>ROUND(F9*U9,2)</f>
        <v>0</v>
      </c>
      <c r="W9" s="147"/>
      <c r="X9" s="147"/>
      <c r="Y9" s="147"/>
      <c r="Z9" s="147"/>
      <c r="AA9" s="147"/>
      <c r="AB9" s="147"/>
      <c r="AC9" s="147"/>
      <c r="AD9" s="147"/>
      <c r="AE9" s="147"/>
      <c r="AF9" s="147" t="s">
        <v>78</v>
      </c>
      <c r="AG9" s="147"/>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c r="BI9" s="147"/>
    </row>
    <row r="10" spans="1:61" ht="45" outlineLevel="1" x14ac:dyDescent="0.2">
      <c r="A10" s="148"/>
      <c r="B10" s="148"/>
      <c r="C10" s="154"/>
      <c r="D10" s="227" t="s">
        <v>79</v>
      </c>
      <c r="E10" s="228"/>
      <c r="F10" s="229"/>
      <c r="G10" s="230"/>
      <c r="H10" s="231"/>
      <c r="I10" s="159"/>
      <c r="J10" s="159"/>
      <c r="K10" s="159"/>
      <c r="L10" s="159"/>
      <c r="M10" s="159"/>
      <c r="N10" s="159"/>
      <c r="O10" s="155"/>
      <c r="P10" s="155"/>
      <c r="Q10" s="155"/>
      <c r="R10" s="155"/>
      <c r="S10" s="155"/>
      <c r="T10" s="155"/>
      <c r="U10" s="156"/>
      <c r="V10" s="155"/>
      <c r="W10" s="147"/>
      <c r="X10" s="147"/>
      <c r="Y10" s="147"/>
      <c r="Z10" s="147"/>
      <c r="AA10" s="147"/>
      <c r="AB10" s="147"/>
      <c r="AC10" s="147"/>
      <c r="AD10" s="147"/>
      <c r="AE10" s="147"/>
      <c r="AF10" s="147" t="s">
        <v>80</v>
      </c>
      <c r="AG10" s="147"/>
      <c r="AH10" s="147"/>
      <c r="AI10" s="147"/>
      <c r="AJ10" s="147"/>
      <c r="AK10" s="147"/>
      <c r="AL10" s="147"/>
      <c r="AM10" s="147"/>
      <c r="AN10" s="147"/>
      <c r="AO10" s="147"/>
      <c r="AP10" s="147"/>
      <c r="AQ10" s="147"/>
      <c r="AR10" s="147"/>
      <c r="AS10" s="147"/>
      <c r="AT10" s="147"/>
      <c r="AU10" s="147"/>
      <c r="AV10" s="147"/>
      <c r="AW10" s="147"/>
      <c r="AX10" s="147"/>
      <c r="AY10" s="147"/>
      <c r="AZ10" s="147"/>
      <c r="BA10" s="147"/>
      <c r="BB10" s="149" t="str">
        <f>D10</f>
        <v>Do této položky patří náklady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C10" s="147"/>
      <c r="BD10" s="147"/>
      <c r="BE10" s="147"/>
      <c r="BF10" s="147"/>
      <c r="BG10" s="147"/>
      <c r="BH10" s="147"/>
      <c r="BI10" s="147"/>
    </row>
    <row r="11" spans="1:61" outlineLevel="1" x14ac:dyDescent="0.2">
      <c r="A11" s="148">
        <v>2</v>
      </c>
      <c r="B11" s="148" t="s">
        <v>170</v>
      </c>
      <c r="C11" s="154" t="s">
        <v>81</v>
      </c>
      <c r="D11" s="177" t="s">
        <v>82</v>
      </c>
      <c r="E11" s="155" t="s">
        <v>83</v>
      </c>
      <c r="F11" s="157">
        <v>1</v>
      </c>
      <c r="G11" s="158"/>
      <c r="H11" s="159">
        <f>ROUND(F11*G11,2)</f>
        <v>0</v>
      </c>
      <c r="I11" s="158"/>
      <c r="J11" s="159">
        <f>ROUND(F11*I11,2)</f>
        <v>0</v>
      </c>
      <c r="K11" s="158"/>
      <c r="L11" s="159">
        <f>ROUND(F11*K11,2)</f>
        <v>0</v>
      </c>
      <c r="M11" s="159">
        <v>21</v>
      </c>
      <c r="N11" s="159">
        <f>H11*(1+M11/100)</f>
        <v>0</v>
      </c>
      <c r="O11" s="155">
        <v>0</v>
      </c>
      <c r="P11" s="155">
        <f>ROUND(F11*O11,5)</f>
        <v>0</v>
      </c>
      <c r="Q11" s="155">
        <v>0</v>
      </c>
      <c r="R11" s="155">
        <f>ROUND(F11*Q11,5)</f>
        <v>0</v>
      </c>
      <c r="S11" s="155"/>
      <c r="T11" s="155"/>
      <c r="U11" s="156">
        <v>0</v>
      </c>
      <c r="V11" s="155">
        <f>ROUND(F11*U11,2)</f>
        <v>0</v>
      </c>
      <c r="W11" s="147"/>
      <c r="X11" s="147"/>
      <c r="Y11" s="147"/>
      <c r="Z11" s="147"/>
      <c r="AA11" s="147"/>
      <c r="AB11" s="147"/>
      <c r="AC11" s="147"/>
      <c r="AD11" s="147"/>
      <c r="AE11" s="147"/>
      <c r="AF11" s="147" t="s">
        <v>78</v>
      </c>
      <c r="AG11" s="147"/>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c r="BI11" s="147"/>
    </row>
    <row r="12" spans="1:61" ht="45" outlineLevel="1" x14ac:dyDescent="0.2">
      <c r="A12" s="148"/>
      <c r="B12" s="148"/>
      <c r="C12" s="154"/>
      <c r="D12" s="227" t="s">
        <v>84</v>
      </c>
      <c r="E12" s="228"/>
      <c r="F12" s="229"/>
      <c r="G12" s="230"/>
      <c r="H12" s="231"/>
      <c r="I12" s="159"/>
      <c r="J12" s="159"/>
      <c r="K12" s="159"/>
      <c r="L12" s="159"/>
      <c r="M12" s="159"/>
      <c r="N12" s="159"/>
      <c r="O12" s="155"/>
      <c r="P12" s="155"/>
      <c r="Q12" s="155"/>
      <c r="R12" s="155"/>
      <c r="S12" s="155"/>
      <c r="T12" s="155"/>
      <c r="U12" s="156"/>
      <c r="V12" s="155"/>
      <c r="W12" s="147"/>
      <c r="X12" s="147"/>
      <c r="Y12" s="147"/>
      <c r="Z12" s="147"/>
      <c r="AA12" s="147"/>
      <c r="AB12" s="147"/>
      <c r="AC12" s="147"/>
      <c r="AD12" s="147"/>
      <c r="AE12" s="147"/>
      <c r="AF12" s="147" t="s">
        <v>80</v>
      </c>
      <c r="AG12" s="147"/>
      <c r="AH12" s="147"/>
      <c r="AI12" s="147"/>
      <c r="AJ12" s="147"/>
      <c r="AK12" s="147"/>
      <c r="AL12" s="147"/>
      <c r="AM12" s="147"/>
      <c r="AN12" s="147"/>
      <c r="AO12" s="147"/>
      <c r="AP12" s="147"/>
      <c r="AQ12" s="147"/>
      <c r="AR12" s="147"/>
      <c r="AS12" s="147"/>
      <c r="AT12" s="147"/>
      <c r="AU12" s="147"/>
      <c r="AV12" s="147"/>
      <c r="AW12" s="147"/>
      <c r="AX12" s="147"/>
      <c r="AY12" s="147"/>
      <c r="AZ12" s="147"/>
      <c r="BA12" s="147"/>
      <c r="BB12" s="149" t="str">
        <f>D12</f>
        <v>Do této položky patří náklady na vybavení objektů zařízení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C12" s="147"/>
      <c r="BD12" s="147"/>
      <c r="BE12" s="147"/>
      <c r="BF12" s="147"/>
      <c r="BG12" s="147"/>
      <c r="BH12" s="147"/>
      <c r="BI12" s="147"/>
    </row>
    <row r="13" spans="1:61" outlineLevel="1" x14ac:dyDescent="0.2">
      <c r="A13" s="148">
        <v>3</v>
      </c>
      <c r="B13" s="148" t="s">
        <v>170</v>
      </c>
      <c r="C13" s="154" t="s">
        <v>85</v>
      </c>
      <c r="D13" s="177" t="s">
        <v>86</v>
      </c>
      <c r="E13" s="155" t="s">
        <v>83</v>
      </c>
      <c r="F13" s="157">
        <v>1</v>
      </c>
      <c r="G13" s="158"/>
      <c r="H13" s="159">
        <f>ROUND(F13*G13,2)</f>
        <v>0</v>
      </c>
      <c r="I13" s="158"/>
      <c r="J13" s="159">
        <f>ROUND(F13*I13,2)</f>
        <v>0</v>
      </c>
      <c r="K13" s="158"/>
      <c r="L13" s="159">
        <f>ROUND(F13*K13,2)</f>
        <v>0</v>
      </c>
      <c r="M13" s="159">
        <v>21</v>
      </c>
      <c r="N13" s="159">
        <f>H13*(1+M13/100)</f>
        <v>0</v>
      </c>
      <c r="O13" s="155">
        <v>0</v>
      </c>
      <c r="P13" s="155">
        <f>ROUND(F13*O13,5)</f>
        <v>0</v>
      </c>
      <c r="Q13" s="155">
        <v>0</v>
      </c>
      <c r="R13" s="155">
        <f>ROUND(F13*Q13,5)</f>
        <v>0</v>
      </c>
      <c r="S13" s="155"/>
      <c r="T13" s="155"/>
      <c r="U13" s="156">
        <v>0</v>
      </c>
      <c r="V13" s="155">
        <f>ROUND(F13*U13,2)</f>
        <v>0</v>
      </c>
      <c r="W13" s="147"/>
      <c r="X13" s="147"/>
      <c r="Y13" s="147"/>
      <c r="Z13" s="147"/>
      <c r="AA13" s="147"/>
      <c r="AB13" s="147"/>
      <c r="AC13" s="147"/>
      <c r="AD13" s="147"/>
      <c r="AE13" s="147"/>
      <c r="AF13" s="147" t="s">
        <v>78</v>
      </c>
      <c r="AG13" s="147"/>
      <c r="AH13" s="147"/>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c r="BI13" s="147"/>
    </row>
    <row r="14" spans="1:61" ht="33.75" outlineLevel="1" x14ac:dyDescent="0.2">
      <c r="A14" s="148"/>
      <c r="B14" s="148"/>
      <c r="C14" s="154"/>
      <c r="D14" s="227" t="s">
        <v>87</v>
      </c>
      <c r="E14" s="228"/>
      <c r="F14" s="229"/>
      <c r="G14" s="230"/>
      <c r="H14" s="231"/>
      <c r="I14" s="159"/>
      <c r="J14" s="159"/>
      <c r="K14" s="159"/>
      <c r="L14" s="159"/>
      <c r="M14" s="159"/>
      <c r="N14" s="159"/>
      <c r="O14" s="155"/>
      <c r="P14" s="155"/>
      <c r="Q14" s="155"/>
      <c r="R14" s="155"/>
      <c r="S14" s="155"/>
      <c r="T14" s="155"/>
      <c r="U14" s="156"/>
      <c r="V14" s="155"/>
      <c r="W14" s="147"/>
      <c r="X14" s="147"/>
      <c r="Y14" s="147"/>
      <c r="Z14" s="147"/>
      <c r="AA14" s="147"/>
      <c r="AB14" s="147"/>
      <c r="AC14" s="147"/>
      <c r="AD14" s="147"/>
      <c r="AE14" s="147"/>
      <c r="AF14" s="147" t="s">
        <v>80</v>
      </c>
      <c r="AG14" s="147"/>
      <c r="AH14" s="147"/>
      <c r="AI14" s="147"/>
      <c r="AJ14" s="147"/>
      <c r="AK14" s="147"/>
      <c r="AL14" s="147"/>
      <c r="AM14" s="147"/>
      <c r="AN14" s="147"/>
      <c r="AO14" s="147"/>
      <c r="AP14" s="147"/>
      <c r="AQ14" s="147"/>
      <c r="AR14" s="147"/>
      <c r="AS14" s="147"/>
      <c r="AT14" s="147"/>
      <c r="AU14" s="147"/>
      <c r="AV14" s="147"/>
      <c r="AW14" s="147"/>
      <c r="AX14" s="147"/>
      <c r="AY14" s="147"/>
      <c r="AZ14" s="147"/>
      <c r="BA14" s="147"/>
      <c r="BB14" s="149" t="str">
        <f>D14</f>
        <v>Do této položky patří odstranění objektů zařízení staveniště včetně přípojek energií a jejich odvoz. Položka zahrnuje i náklady na úpravu povrchů po odstranění zařízení staveniště a úklid ploch, na kterých bylo zařízení staveniště provozováno.</v>
      </c>
      <c r="BC14" s="147"/>
      <c r="BD14" s="147"/>
      <c r="BE14" s="147"/>
      <c r="BF14" s="147"/>
      <c r="BG14" s="147"/>
      <c r="BH14" s="147"/>
      <c r="BI14" s="147"/>
    </row>
    <row r="15" spans="1:61" outlineLevel="1" x14ac:dyDescent="0.2">
      <c r="A15" s="148">
        <v>4</v>
      </c>
      <c r="B15" s="148" t="s">
        <v>170</v>
      </c>
      <c r="C15" s="154" t="s">
        <v>88</v>
      </c>
      <c r="D15" s="177" t="s">
        <v>89</v>
      </c>
      <c r="E15" s="155" t="s">
        <v>83</v>
      </c>
      <c r="F15" s="157">
        <v>1</v>
      </c>
      <c r="G15" s="158"/>
      <c r="H15" s="159">
        <f>ROUND(F15*G15,2)</f>
        <v>0</v>
      </c>
      <c r="I15" s="158"/>
      <c r="J15" s="159">
        <f>ROUND(F15*I15,2)</f>
        <v>0</v>
      </c>
      <c r="K15" s="158"/>
      <c r="L15" s="159">
        <f>ROUND(F15*K15,2)</f>
        <v>0</v>
      </c>
      <c r="M15" s="159">
        <v>21</v>
      </c>
      <c r="N15" s="159">
        <f>H15*(1+M15/100)</f>
        <v>0</v>
      </c>
      <c r="O15" s="155">
        <v>0</v>
      </c>
      <c r="P15" s="155">
        <f>ROUND(F15*O15,5)</f>
        <v>0</v>
      </c>
      <c r="Q15" s="155">
        <v>0</v>
      </c>
      <c r="R15" s="155">
        <f>ROUND(F15*Q15,5)</f>
        <v>0</v>
      </c>
      <c r="S15" s="155"/>
      <c r="T15" s="155"/>
      <c r="U15" s="156">
        <v>0</v>
      </c>
      <c r="V15" s="155">
        <f>ROUND(F15*U15,2)</f>
        <v>0</v>
      </c>
      <c r="W15" s="147"/>
      <c r="X15" s="147"/>
      <c r="Y15" s="147"/>
      <c r="Z15" s="147"/>
      <c r="AA15" s="147"/>
      <c r="AB15" s="147"/>
      <c r="AC15" s="147"/>
      <c r="AD15" s="147"/>
      <c r="AE15" s="147"/>
      <c r="AF15" s="147" t="s">
        <v>78</v>
      </c>
      <c r="AG15" s="147"/>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c r="BI15" s="147"/>
    </row>
    <row r="16" spans="1:61" ht="45" outlineLevel="1" x14ac:dyDescent="0.2">
      <c r="A16" s="148"/>
      <c r="B16" s="148"/>
      <c r="C16" s="154"/>
      <c r="D16" s="227" t="s">
        <v>90</v>
      </c>
      <c r="E16" s="228"/>
      <c r="F16" s="229"/>
      <c r="G16" s="230"/>
      <c r="H16" s="231"/>
      <c r="I16" s="159"/>
      <c r="J16" s="159"/>
      <c r="K16" s="159"/>
      <c r="L16" s="159"/>
      <c r="M16" s="159"/>
      <c r="N16" s="159"/>
      <c r="O16" s="155"/>
      <c r="P16" s="155"/>
      <c r="Q16" s="155"/>
      <c r="R16" s="155"/>
      <c r="S16" s="155"/>
      <c r="T16" s="155"/>
      <c r="U16" s="156"/>
      <c r="V16" s="155"/>
      <c r="W16" s="147"/>
      <c r="X16" s="147"/>
      <c r="Y16" s="147"/>
      <c r="Z16" s="147"/>
      <c r="AA16" s="147"/>
      <c r="AB16" s="147"/>
      <c r="AC16" s="147"/>
      <c r="AD16" s="147"/>
      <c r="AE16" s="147"/>
      <c r="AF16" s="147" t="s">
        <v>80</v>
      </c>
      <c r="AG16" s="147"/>
      <c r="AH16" s="147"/>
      <c r="AI16" s="147"/>
      <c r="AJ16" s="147"/>
      <c r="AK16" s="147"/>
      <c r="AL16" s="147"/>
      <c r="AM16" s="147"/>
      <c r="AN16" s="147"/>
      <c r="AO16" s="147"/>
      <c r="AP16" s="147"/>
      <c r="AQ16" s="147"/>
      <c r="AR16" s="147"/>
      <c r="AS16" s="147"/>
      <c r="AT16" s="147"/>
      <c r="AU16" s="147"/>
      <c r="AV16" s="147"/>
      <c r="AW16" s="147"/>
      <c r="AX16" s="147"/>
      <c r="AY16" s="147"/>
      <c r="AZ16" s="147"/>
      <c r="BA16" s="147"/>
      <c r="BB16" s="149" t="str">
        <f>D16</f>
        <v>Tato kategorie nákladů vyjadřuje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C16" s="147"/>
      <c r="BD16" s="147"/>
      <c r="BE16" s="147"/>
      <c r="BF16" s="147"/>
      <c r="BG16" s="147"/>
      <c r="BH16" s="147"/>
      <c r="BI16" s="147"/>
    </row>
    <row r="17" spans="1:61" outlineLevel="1" x14ac:dyDescent="0.2">
      <c r="A17" s="148">
        <v>5</v>
      </c>
      <c r="B17" s="148" t="s">
        <v>170</v>
      </c>
      <c r="C17" s="154" t="s">
        <v>91</v>
      </c>
      <c r="D17" s="177" t="s">
        <v>92</v>
      </c>
      <c r="E17" s="155" t="s">
        <v>83</v>
      </c>
      <c r="F17" s="157">
        <v>1</v>
      </c>
      <c r="G17" s="158"/>
      <c r="H17" s="159">
        <f>ROUND(F17*G17,2)</f>
        <v>0</v>
      </c>
      <c r="I17" s="158"/>
      <c r="J17" s="159">
        <f>ROUND(F17*I17,2)</f>
        <v>0</v>
      </c>
      <c r="K17" s="158"/>
      <c r="L17" s="159">
        <f>ROUND(F17*K17,2)</f>
        <v>0</v>
      </c>
      <c r="M17" s="159">
        <v>21</v>
      </c>
      <c r="N17" s="159">
        <f>H17*(1+M17/100)</f>
        <v>0</v>
      </c>
      <c r="O17" s="155">
        <v>0</v>
      </c>
      <c r="P17" s="155">
        <f>ROUND(F17*O17,5)</f>
        <v>0</v>
      </c>
      <c r="Q17" s="155">
        <v>0</v>
      </c>
      <c r="R17" s="155">
        <f>ROUND(F17*Q17,5)</f>
        <v>0</v>
      </c>
      <c r="S17" s="155"/>
      <c r="T17" s="155"/>
      <c r="U17" s="156">
        <v>0</v>
      </c>
      <c r="V17" s="155">
        <f>ROUND(F17*U17,2)</f>
        <v>0</v>
      </c>
      <c r="W17" s="147"/>
      <c r="X17" s="147"/>
      <c r="Y17" s="147"/>
      <c r="Z17" s="147"/>
      <c r="AA17" s="147"/>
      <c r="AB17" s="147"/>
      <c r="AC17" s="147"/>
      <c r="AD17" s="147"/>
      <c r="AE17" s="147"/>
      <c r="AF17" s="147" t="s">
        <v>78</v>
      </c>
      <c r="AG17" s="147"/>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c r="BI17" s="147"/>
    </row>
    <row r="18" spans="1:61" ht="45" outlineLevel="1" x14ac:dyDescent="0.2">
      <c r="A18" s="148"/>
      <c r="B18" s="148"/>
      <c r="C18" s="154"/>
      <c r="D18" s="227" t="s">
        <v>93</v>
      </c>
      <c r="E18" s="228"/>
      <c r="F18" s="229"/>
      <c r="G18" s="230"/>
      <c r="H18" s="231"/>
      <c r="I18" s="159"/>
      <c r="J18" s="159"/>
      <c r="K18" s="159"/>
      <c r="L18" s="159"/>
      <c r="M18" s="159"/>
      <c r="N18" s="159"/>
      <c r="O18" s="155"/>
      <c r="P18" s="155"/>
      <c r="Q18" s="155"/>
      <c r="R18" s="155"/>
      <c r="S18" s="155"/>
      <c r="T18" s="155"/>
      <c r="U18" s="156"/>
      <c r="V18" s="155"/>
      <c r="W18" s="147"/>
      <c r="X18" s="147"/>
      <c r="Y18" s="147"/>
      <c r="Z18" s="147"/>
      <c r="AA18" s="147"/>
      <c r="AB18" s="147"/>
      <c r="AC18" s="147"/>
      <c r="AD18" s="147"/>
      <c r="AE18" s="147"/>
      <c r="AF18" s="147" t="s">
        <v>80</v>
      </c>
      <c r="AG18" s="147"/>
      <c r="AH18" s="147"/>
      <c r="AI18" s="147"/>
      <c r="AJ18" s="147"/>
      <c r="AK18" s="147"/>
      <c r="AL18" s="147"/>
      <c r="AM18" s="147"/>
      <c r="AN18" s="147"/>
      <c r="AO18" s="147"/>
      <c r="AP18" s="147"/>
      <c r="AQ18" s="147"/>
      <c r="AR18" s="147"/>
      <c r="AS18" s="147"/>
      <c r="AT18" s="147"/>
      <c r="AU18" s="147"/>
      <c r="AV18" s="147"/>
      <c r="AW18" s="147"/>
      <c r="AX18" s="147"/>
      <c r="AY18" s="147"/>
      <c r="AZ18" s="147"/>
      <c r="BA18" s="147"/>
      <c r="BB18" s="149" t="str">
        <f>D18</f>
        <v>Do této položky jsou zahrnuty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C18" s="147"/>
      <c r="BD18" s="147"/>
      <c r="BE18" s="147"/>
      <c r="BF18" s="147"/>
      <c r="BG18" s="147"/>
      <c r="BH18" s="147"/>
      <c r="BI18" s="147"/>
    </row>
    <row r="19" spans="1:61" outlineLevel="1" x14ac:dyDescent="0.2">
      <c r="A19" s="148">
        <v>6</v>
      </c>
      <c r="B19" s="148" t="s">
        <v>170</v>
      </c>
      <c r="C19" s="154" t="s">
        <v>94</v>
      </c>
      <c r="D19" s="177" t="s">
        <v>95</v>
      </c>
      <c r="E19" s="155" t="s">
        <v>83</v>
      </c>
      <c r="F19" s="157">
        <v>1</v>
      </c>
      <c r="G19" s="158"/>
      <c r="H19" s="159">
        <f>ROUND(F19*G19,2)</f>
        <v>0</v>
      </c>
      <c r="I19" s="158"/>
      <c r="J19" s="159">
        <f>ROUND(F19*I19,2)</f>
        <v>0</v>
      </c>
      <c r="K19" s="158"/>
      <c r="L19" s="159">
        <f>ROUND(F19*K19,2)</f>
        <v>0</v>
      </c>
      <c r="M19" s="159">
        <v>21</v>
      </c>
      <c r="N19" s="159">
        <f>H19*(1+M19/100)</f>
        <v>0</v>
      </c>
      <c r="O19" s="155">
        <v>0</v>
      </c>
      <c r="P19" s="155">
        <f>ROUND(F19*O19,5)</f>
        <v>0</v>
      </c>
      <c r="Q19" s="155">
        <v>0</v>
      </c>
      <c r="R19" s="155">
        <f>ROUND(F19*Q19,5)</f>
        <v>0</v>
      </c>
      <c r="S19" s="155"/>
      <c r="T19" s="155"/>
      <c r="U19" s="156">
        <v>0</v>
      </c>
      <c r="V19" s="155">
        <f>ROUND(F19*U19,2)</f>
        <v>0</v>
      </c>
      <c r="W19" s="147"/>
      <c r="X19" s="147"/>
      <c r="Y19" s="147"/>
      <c r="Z19" s="147"/>
      <c r="AA19" s="147"/>
      <c r="AB19" s="147"/>
      <c r="AC19" s="147"/>
      <c r="AD19" s="147"/>
      <c r="AE19" s="147"/>
      <c r="AF19" s="147" t="s">
        <v>78</v>
      </c>
      <c r="AG19" s="147"/>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c r="BI19" s="147"/>
    </row>
    <row r="20" spans="1:61" ht="33.75" outlineLevel="1" x14ac:dyDescent="0.2">
      <c r="A20" s="148"/>
      <c r="B20" s="148"/>
      <c r="C20" s="154"/>
      <c r="D20" s="227" t="s">
        <v>96</v>
      </c>
      <c r="E20" s="228"/>
      <c r="F20" s="229"/>
      <c r="G20" s="230"/>
      <c r="H20" s="231"/>
      <c r="I20" s="159"/>
      <c r="J20" s="159"/>
      <c r="K20" s="159"/>
      <c r="L20" s="159"/>
      <c r="M20" s="159"/>
      <c r="N20" s="159"/>
      <c r="O20" s="155"/>
      <c r="P20" s="155"/>
      <c r="Q20" s="155"/>
      <c r="R20" s="155"/>
      <c r="S20" s="155"/>
      <c r="T20" s="155"/>
      <c r="U20" s="156"/>
      <c r="V20" s="155"/>
      <c r="W20" s="147"/>
      <c r="X20" s="147"/>
      <c r="Y20" s="147"/>
      <c r="Z20" s="147"/>
      <c r="AA20" s="147"/>
      <c r="AB20" s="147"/>
      <c r="AC20" s="147"/>
      <c r="AD20" s="147"/>
      <c r="AE20" s="147"/>
      <c r="AF20" s="147" t="s">
        <v>80</v>
      </c>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9" t="str">
        <f>D20</f>
        <v>Do této položky patří náklady na vyhotovení návrhu dočasného dopravního značení, jeho projednání s dotčenými orgány a organizacemi, dodání dopravních značek, jejich rozmístění a přemísťování a jejich údržba v průběhu výstavby včetně následného odstranění po ukončení stavebních prací.</v>
      </c>
      <c r="BC20" s="147"/>
      <c r="BD20" s="147"/>
      <c r="BE20" s="147"/>
      <c r="BF20" s="147"/>
      <c r="BG20" s="147"/>
      <c r="BH20" s="147"/>
      <c r="BI20" s="147"/>
    </row>
    <row r="21" spans="1:61" outlineLevel="1" x14ac:dyDescent="0.2">
      <c r="A21" s="148">
        <v>7</v>
      </c>
      <c r="B21" s="148" t="s">
        <v>170</v>
      </c>
      <c r="C21" s="154" t="s">
        <v>97</v>
      </c>
      <c r="D21" s="177" t="s">
        <v>98</v>
      </c>
      <c r="E21" s="155" t="s">
        <v>83</v>
      </c>
      <c r="F21" s="157">
        <v>1</v>
      </c>
      <c r="G21" s="158"/>
      <c r="H21" s="159">
        <f>ROUND(F21*G21,2)</f>
        <v>0</v>
      </c>
      <c r="I21" s="158"/>
      <c r="J21" s="159">
        <f>ROUND(F21*I21,2)</f>
        <v>0</v>
      </c>
      <c r="K21" s="158"/>
      <c r="L21" s="159">
        <f>ROUND(F21*K21,2)</f>
        <v>0</v>
      </c>
      <c r="M21" s="159">
        <v>21</v>
      </c>
      <c r="N21" s="159">
        <f>H21*(1+M21/100)</f>
        <v>0</v>
      </c>
      <c r="O21" s="155">
        <v>0</v>
      </c>
      <c r="P21" s="155">
        <f>ROUND(F21*O21,5)</f>
        <v>0</v>
      </c>
      <c r="Q21" s="155">
        <v>0</v>
      </c>
      <c r="R21" s="155">
        <f>ROUND(F21*Q21,5)</f>
        <v>0</v>
      </c>
      <c r="S21" s="155"/>
      <c r="T21" s="155"/>
      <c r="U21" s="156">
        <v>0</v>
      </c>
      <c r="V21" s="155">
        <f>ROUND(F21*U21,2)</f>
        <v>0</v>
      </c>
      <c r="W21" s="147"/>
      <c r="X21" s="147"/>
      <c r="Y21" s="147"/>
      <c r="Z21" s="147"/>
      <c r="AA21" s="147"/>
      <c r="AB21" s="147"/>
      <c r="AC21" s="147"/>
      <c r="AD21" s="147"/>
      <c r="AE21" s="147"/>
      <c r="AF21" s="147" t="s">
        <v>78</v>
      </c>
      <c r="AG21" s="147"/>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c r="BI21" s="147"/>
    </row>
    <row r="22" spans="1:61" ht="33.75" outlineLevel="1" x14ac:dyDescent="0.2">
      <c r="A22" s="148"/>
      <c r="B22" s="148"/>
      <c r="C22" s="154"/>
      <c r="D22" s="227" t="s">
        <v>99</v>
      </c>
      <c r="E22" s="228"/>
      <c r="F22" s="229"/>
      <c r="G22" s="230"/>
      <c r="H22" s="231"/>
      <c r="I22" s="159"/>
      <c r="J22" s="159"/>
      <c r="K22" s="159"/>
      <c r="L22" s="159"/>
      <c r="M22" s="159"/>
      <c r="N22" s="159"/>
      <c r="O22" s="155"/>
      <c r="P22" s="155"/>
      <c r="Q22" s="155"/>
      <c r="R22" s="155"/>
      <c r="S22" s="155"/>
      <c r="T22" s="155"/>
      <c r="U22" s="156"/>
      <c r="V22" s="155"/>
      <c r="W22" s="147"/>
      <c r="X22" s="147"/>
      <c r="Y22" s="147"/>
      <c r="Z22" s="147"/>
      <c r="AA22" s="147"/>
      <c r="AB22" s="147"/>
      <c r="AC22" s="147"/>
      <c r="AD22" s="147"/>
      <c r="AE22" s="147"/>
      <c r="AF22" s="147" t="s">
        <v>80</v>
      </c>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9" t="str">
        <f>D22</f>
        <v>Tato kategorie nákladů vyjadřuje ztížené podmínky provádění tam, kde se vyskytují omezující vlivy konkrétního prostředí, které mají prokazatelný vliv na provádění stavebních prací, Jedná se zejména o náklady související s extrémními podmínkami místa provádění.</v>
      </c>
      <c r="BC22" s="147"/>
      <c r="BD22" s="147"/>
      <c r="BE22" s="147"/>
      <c r="BF22" s="147"/>
      <c r="BG22" s="147"/>
      <c r="BH22" s="147"/>
      <c r="BI22" s="147"/>
    </row>
    <row r="23" spans="1:61" outlineLevel="1" x14ac:dyDescent="0.2">
      <c r="A23" s="148">
        <v>8</v>
      </c>
      <c r="B23" s="148" t="s">
        <v>170</v>
      </c>
      <c r="C23" s="154" t="s">
        <v>100</v>
      </c>
      <c r="D23" s="177" t="s">
        <v>101</v>
      </c>
      <c r="E23" s="155" t="s">
        <v>83</v>
      </c>
      <c r="F23" s="157">
        <v>1</v>
      </c>
      <c r="G23" s="158"/>
      <c r="H23" s="159">
        <f>ROUND(F23*G23,2)</f>
        <v>0</v>
      </c>
      <c r="I23" s="158"/>
      <c r="J23" s="159">
        <f>ROUND(F23*I23,2)</f>
        <v>0</v>
      </c>
      <c r="K23" s="158"/>
      <c r="L23" s="159">
        <f>ROUND(F23*K23,2)</f>
        <v>0</v>
      </c>
      <c r="M23" s="159">
        <v>21</v>
      </c>
      <c r="N23" s="159">
        <f>H23*(1+M23/100)</f>
        <v>0</v>
      </c>
      <c r="O23" s="155">
        <v>0</v>
      </c>
      <c r="P23" s="155">
        <f>ROUND(F23*O23,5)</f>
        <v>0</v>
      </c>
      <c r="Q23" s="155">
        <v>0</v>
      </c>
      <c r="R23" s="155">
        <f>ROUND(F23*Q23,5)</f>
        <v>0</v>
      </c>
      <c r="S23" s="155"/>
      <c r="T23" s="155"/>
      <c r="U23" s="156">
        <v>0</v>
      </c>
      <c r="V23" s="155">
        <f>ROUND(F23*U23,2)</f>
        <v>0</v>
      </c>
      <c r="W23" s="147"/>
      <c r="X23" s="147"/>
      <c r="Y23" s="147"/>
      <c r="Z23" s="147"/>
      <c r="AA23" s="147"/>
      <c r="AB23" s="147"/>
      <c r="AC23" s="147"/>
      <c r="AD23" s="147"/>
      <c r="AE23" s="147"/>
      <c r="AF23" s="147" t="s">
        <v>78</v>
      </c>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row>
    <row r="24" spans="1:61" ht="22.5" outlineLevel="1" x14ac:dyDescent="0.2">
      <c r="A24" s="148"/>
      <c r="B24" s="148"/>
      <c r="C24" s="154"/>
      <c r="D24" s="227" t="s">
        <v>102</v>
      </c>
      <c r="E24" s="228"/>
      <c r="F24" s="229"/>
      <c r="G24" s="230"/>
      <c r="H24" s="231"/>
      <c r="I24" s="159"/>
      <c r="J24" s="159"/>
      <c r="K24" s="159"/>
      <c r="L24" s="159"/>
      <c r="M24" s="159"/>
      <c r="N24" s="159"/>
      <c r="O24" s="155"/>
      <c r="P24" s="155"/>
      <c r="Q24" s="155"/>
      <c r="R24" s="155"/>
      <c r="S24" s="155"/>
      <c r="T24" s="155"/>
      <c r="U24" s="156"/>
      <c r="V24" s="155"/>
      <c r="W24" s="147"/>
      <c r="X24" s="147"/>
      <c r="Y24" s="147"/>
      <c r="Z24" s="147"/>
      <c r="AA24" s="147"/>
      <c r="AB24" s="147"/>
      <c r="AC24" s="147"/>
      <c r="AD24" s="147"/>
      <c r="AE24" s="147"/>
      <c r="AF24" s="147" t="s">
        <v>80</v>
      </c>
      <c r="AG24" s="147"/>
      <c r="AH24" s="147"/>
      <c r="AI24" s="147"/>
      <c r="AJ24" s="147"/>
      <c r="AK24" s="147"/>
      <c r="AL24" s="147"/>
      <c r="AM24" s="147"/>
      <c r="AN24" s="147"/>
      <c r="AO24" s="147"/>
      <c r="AP24" s="147"/>
      <c r="AQ24" s="147"/>
      <c r="AR24" s="147"/>
      <c r="AS24" s="147"/>
      <c r="AT24" s="147"/>
      <c r="AU24" s="147"/>
      <c r="AV24" s="147"/>
      <c r="AW24" s="147"/>
      <c r="AX24" s="147"/>
      <c r="AY24" s="147"/>
      <c r="AZ24" s="147"/>
      <c r="BA24" s="147"/>
      <c r="BB24" s="149" t="str">
        <f>D24</f>
        <v>Do této položky patří náklady na vyhotovení dokumentace skutečného provedení stavby a její předání objednateli v požadované formě a požadovaném počtu.</v>
      </c>
      <c r="BC24" s="147"/>
      <c r="BD24" s="147"/>
      <c r="BE24" s="147"/>
      <c r="BF24" s="147"/>
      <c r="BG24" s="147"/>
      <c r="BH24" s="147"/>
      <c r="BI24" s="147"/>
    </row>
    <row r="25" spans="1:61" outlineLevel="1" x14ac:dyDescent="0.2">
      <c r="A25" s="148">
        <v>9</v>
      </c>
      <c r="B25" s="148" t="s">
        <v>170</v>
      </c>
      <c r="C25" s="154" t="s">
        <v>103</v>
      </c>
      <c r="D25" s="177" t="s">
        <v>104</v>
      </c>
      <c r="E25" s="155" t="s">
        <v>83</v>
      </c>
      <c r="F25" s="157">
        <v>1</v>
      </c>
      <c r="G25" s="158"/>
      <c r="H25" s="159">
        <f>ROUND(F25*G25,2)</f>
        <v>0</v>
      </c>
      <c r="I25" s="158"/>
      <c r="J25" s="159">
        <f>ROUND(F25*I25,2)</f>
        <v>0</v>
      </c>
      <c r="K25" s="158"/>
      <c r="L25" s="159">
        <f>ROUND(F25*K25,2)</f>
        <v>0</v>
      </c>
      <c r="M25" s="159">
        <v>21</v>
      </c>
      <c r="N25" s="159">
        <f>H25*(1+M25/100)</f>
        <v>0</v>
      </c>
      <c r="O25" s="155">
        <v>0</v>
      </c>
      <c r="P25" s="155">
        <f>ROUND(F25*O25,5)</f>
        <v>0</v>
      </c>
      <c r="Q25" s="155">
        <v>0</v>
      </c>
      <c r="R25" s="155">
        <f>ROUND(F25*Q25,5)</f>
        <v>0</v>
      </c>
      <c r="S25" s="155"/>
      <c r="T25" s="155"/>
      <c r="U25" s="156">
        <v>0</v>
      </c>
      <c r="V25" s="155">
        <f>ROUND(F25*U25,2)</f>
        <v>0</v>
      </c>
      <c r="W25" s="147"/>
      <c r="X25" s="147"/>
      <c r="Y25" s="147"/>
      <c r="Z25" s="147"/>
      <c r="AA25" s="147"/>
      <c r="AB25" s="147"/>
      <c r="AC25" s="147"/>
      <c r="AD25" s="147"/>
      <c r="AE25" s="147"/>
      <c r="AF25" s="147" t="s">
        <v>78</v>
      </c>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row>
    <row r="26" spans="1:61" ht="33.75" outlineLevel="1" x14ac:dyDescent="0.2">
      <c r="A26" s="148"/>
      <c r="B26" s="148"/>
      <c r="C26" s="154"/>
      <c r="D26" s="227" t="s">
        <v>105</v>
      </c>
      <c r="E26" s="228"/>
      <c r="F26" s="229"/>
      <c r="G26" s="230"/>
      <c r="H26" s="231"/>
      <c r="I26" s="159"/>
      <c r="J26" s="159"/>
      <c r="K26" s="159"/>
      <c r="L26" s="159"/>
      <c r="M26" s="159"/>
      <c r="N26" s="159"/>
      <c r="O26" s="155"/>
      <c r="P26" s="155"/>
      <c r="Q26" s="155"/>
      <c r="R26" s="155"/>
      <c r="S26" s="155"/>
      <c r="T26" s="155"/>
      <c r="U26" s="156"/>
      <c r="V26" s="155"/>
      <c r="W26" s="147"/>
      <c r="X26" s="147"/>
      <c r="Y26" s="147"/>
      <c r="Z26" s="147"/>
      <c r="AA26" s="147"/>
      <c r="AB26" s="147"/>
      <c r="AC26" s="147"/>
      <c r="AD26" s="147"/>
      <c r="AE26" s="147"/>
      <c r="AF26" s="147" t="s">
        <v>80</v>
      </c>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9" t="str">
        <f>D26</f>
        <v>Do této položky patří náklady a poplatky spojené s užíváním veřejných ploch a prostranství, pokud jsou stavebními pracemi nebo souvisejícími činnostmi dotčeny, a to včetně užívání ploch v souvislosti s uložením stavebního materiálu nebo stavebního odpadu.</v>
      </c>
      <c r="BC26" s="147"/>
      <c r="BD26" s="147"/>
      <c r="BE26" s="147"/>
      <c r="BF26" s="147"/>
      <c r="BG26" s="147"/>
      <c r="BH26" s="147"/>
      <c r="BI26" s="147"/>
    </row>
    <row r="27" spans="1:61" outlineLevel="1" x14ac:dyDescent="0.2">
      <c r="A27" s="148">
        <v>10</v>
      </c>
      <c r="B27" s="148" t="s">
        <v>170</v>
      </c>
      <c r="C27" s="154" t="s">
        <v>106</v>
      </c>
      <c r="D27" s="177" t="s">
        <v>107</v>
      </c>
      <c r="E27" s="155" t="s">
        <v>83</v>
      </c>
      <c r="F27" s="157">
        <v>1</v>
      </c>
      <c r="G27" s="158"/>
      <c r="H27" s="159">
        <f>ROUND(F27*G27,2)</f>
        <v>0</v>
      </c>
      <c r="I27" s="158"/>
      <c r="J27" s="159">
        <f>ROUND(F27*I27,2)</f>
        <v>0</v>
      </c>
      <c r="K27" s="158"/>
      <c r="L27" s="159">
        <f>ROUND(F27*K27,2)</f>
        <v>0</v>
      </c>
      <c r="M27" s="159">
        <v>21</v>
      </c>
      <c r="N27" s="159">
        <f>H27*(1+M27/100)</f>
        <v>0</v>
      </c>
      <c r="O27" s="155">
        <v>0</v>
      </c>
      <c r="P27" s="155">
        <f>ROUND(F27*O27,5)</f>
        <v>0</v>
      </c>
      <c r="Q27" s="155">
        <v>0</v>
      </c>
      <c r="R27" s="155">
        <f>ROUND(F27*Q27,5)</f>
        <v>0</v>
      </c>
      <c r="S27" s="155"/>
      <c r="T27" s="155"/>
      <c r="U27" s="156">
        <v>0</v>
      </c>
      <c r="V27" s="155">
        <f>ROUND(F27*U27,2)</f>
        <v>0</v>
      </c>
      <c r="W27" s="147"/>
      <c r="X27" s="147"/>
      <c r="Y27" s="147"/>
      <c r="Z27" s="147"/>
      <c r="AA27" s="147"/>
      <c r="AB27" s="147"/>
      <c r="AC27" s="147"/>
      <c r="AD27" s="147"/>
      <c r="AE27" s="147"/>
      <c r="AF27" s="147" t="s">
        <v>78</v>
      </c>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row>
    <row r="28" spans="1:61" ht="33.75" outlineLevel="1" x14ac:dyDescent="0.2">
      <c r="A28" s="148"/>
      <c r="B28" s="148"/>
      <c r="C28" s="154"/>
      <c r="D28" s="227" t="s">
        <v>108</v>
      </c>
      <c r="E28" s="228"/>
      <c r="F28" s="229"/>
      <c r="G28" s="230"/>
      <c r="H28" s="231"/>
      <c r="I28" s="159"/>
      <c r="J28" s="159"/>
      <c r="K28" s="159"/>
      <c r="L28" s="159"/>
      <c r="M28" s="159"/>
      <c r="N28" s="159"/>
      <c r="O28" s="155"/>
      <c r="P28" s="155"/>
      <c r="Q28" s="155"/>
      <c r="R28" s="155"/>
      <c r="S28" s="155"/>
      <c r="T28" s="155"/>
      <c r="U28" s="156"/>
      <c r="V28" s="155"/>
      <c r="W28" s="147"/>
      <c r="X28" s="147"/>
      <c r="Y28" s="147"/>
      <c r="Z28" s="147"/>
      <c r="AA28" s="147"/>
      <c r="AB28" s="147"/>
      <c r="AC28" s="147"/>
      <c r="AD28" s="147"/>
      <c r="AE28" s="147"/>
      <c r="AF28" s="147" t="s">
        <v>80</v>
      </c>
      <c r="AG28" s="147"/>
      <c r="AH28" s="147"/>
      <c r="AI28" s="147"/>
      <c r="AJ28" s="147"/>
      <c r="AK28" s="147"/>
      <c r="AL28" s="147"/>
      <c r="AM28" s="147"/>
      <c r="AN28" s="147"/>
      <c r="AO28" s="147"/>
      <c r="AP28" s="147"/>
      <c r="AQ28" s="147"/>
      <c r="AR28" s="147"/>
      <c r="AS28" s="147"/>
      <c r="AT28" s="147"/>
      <c r="AU28" s="147"/>
      <c r="AV28" s="147"/>
      <c r="AW28" s="147"/>
      <c r="AX28" s="147"/>
      <c r="AY28" s="147"/>
      <c r="AZ28" s="147"/>
      <c r="BA28" s="147"/>
      <c r="BB28" s="149" t="str">
        <f>D28</f>
        <v>Do této položky patří náklady na provedení průzkumů nebo doplnění stávajících průzkumů a tyto průzkumy nejsou v dostatečném rozsahu součástí projektové dokumentace. Jedná se zejména o stavební průzkum, stavebně statický průzkum a případný průzkum výskytu nebezpečných látek apod.</v>
      </c>
      <c r="BC28" s="147"/>
      <c r="BD28" s="147"/>
      <c r="BE28" s="147"/>
      <c r="BF28" s="147"/>
      <c r="BG28" s="147"/>
      <c r="BH28" s="147"/>
      <c r="BI28" s="147"/>
    </row>
    <row r="29" spans="1:61" outlineLevel="1" x14ac:dyDescent="0.2">
      <c r="A29" s="148">
        <v>11</v>
      </c>
      <c r="B29" s="148" t="s">
        <v>170</v>
      </c>
      <c r="C29" s="154" t="s">
        <v>109</v>
      </c>
      <c r="D29" s="177" t="s">
        <v>110</v>
      </c>
      <c r="E29" s="155" t="s">
        <v>83</v>
      </c>
      <c r="F29" s="157">
        <v>1</v>
      </c>
      <c r="G29" s="158"/>
      <c r="H29" s="159">
        <f>ROUND(F29*G29,2)</f>
        <v>0</v>
      </c>
      <c r="I29" s="158"/>
      <c r="J29" s="159">
        <f>ROUND(F29*I29,2)</f>
        <v>0</v>
      </c>
      <c r="K29" s="158"/>
      <c r="L29" s="159">
        <f>ROUND(F29*K29,2)</f>
        <v>0</v>
      </c>
      <c r="M29" s="159">
        <v>21</v>
      </c>
      <c r="N29" s="159">
        <f>H29*(1+M29/100)</f>
        <v>0</v>
      </c>
      <c r="O29" s="155">
        <v>0</v>
      </c>
      <c r="P29" s="155">
        <f>ROUND(F29*O29,5)</f>
        <v>0</v>
      </c>
      <c r="Q29" s="155">
        <v>0</v>
      </c>
      <c r="R29" s="155">
        <f>ROUND(F29*Q29,5)</f>
        <v>0</v>
      </c>
      <c r="S29" s="155"/>
      <c r="T29" s="155"/>
      <c r="U29" s="156">
        <v>0</v>
      </c>
      <c r="V29" s="155">
        <f>ROUND(F29*U29,2)</f>
        <v>0</v>
      </c>
      <c r="W29" s="147"/>
      <c r="X29" s="147"/>
      <c r="Y29" s="147"/>
      <c r="Z29" s="147"/>
      <c r="AA29" s="147"/>
      <c r="AB29" s="147"/>
      <c r="AC29" s="147"/>
      <c r="AD29" s="147"/>
      <c r="AE29" s="147"/>
      <c r="AF29" s="147" t="s">
        <v>78</v>
      </c>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c r="BI29" s="147"/>
    </row>
    <row r="30" spans="1:61" ht="45" outlineLevel="1" x14ac:dyDescent="0.2">
      <c r="A30" s="148"/>
      <c r="B30" s="148"/>
      <c r="C30" s="154"/>
      <c r="D30" s="227" t="s">
        <v>111</v>
      </c>
      <c r="E30" s="228"/>
      <c r="F30" s="229"/>
      <c r="G30" s="230"/>
      <c r="H30" s="231"/>
      <c r="I30" s="159"/>
      <c r="J30" s="159"/>
      <c r="K30" s="159"/>
      <c r="L30" s="159"/>
      <c r="M30" s="159"/>
      <c r="N30" s="159"/>
      <c r="O30" s="155"/>
      <c r="P30" s="155"/>
      <c r="Q30" s="155"/>
      <c r="R30" s="155"/>
      <c r="S30" s="155"/>
      <c r="T30" s="155"/>
      <c r="U30" s="156"/>
      <c r="V30" s="155"/>
      <c r="W30" s="147"/>
      <c r="X30" s="147"/>
      <c r="Y30" s="147"/>
      <c r="Z30" s="147"/>
      <c r="AA30" s="147"/>
      <c r="AB30" s="147"/>
      <c r="AC30" s="147"/>
      <c r="AD30" s="147"/>
      <c r="AE30" s="147"/>
      <c r="AF30" s="147" t="s">
        <v>80</v>
      </c>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9" t="str">
        <f t="shared" ref="BB30:BB61" si="0">D30</f>
        <v>Do této položky patří náklady spojené s vypracováním projektové dokumentace, většinou v obsahu a rozsahu projektové dokumentace pro provádění stavby, ale mohou zde být obsaženy i náklady na jiné stupně projektové dokumentace, zejména na vypracování výrobní dokumentace částí stavby podle požadavků projektanta.</v>
      </c>
      <c r="BC30" s="147"/>
      <c r="BD30" s="147"/>
      <c r="BE30" s="147"/>
      <c r="BF30" s="147"/>
      <c r="BG30" s="147"/>
      <c r="BH30" s="147"/>
      <c r="BI30" s="147"/>
    </row>
    <row r="31" spans="1:61" outlineLevel="1" x14ac:dyDescent="0.2">
      <c r="A31" s="148"/>
      <c r="B31" s="148"/>
      <c r="C31" s="154"/>
      <c r="D31" s="227" t="s">
        <v>112</v>
      </c>
      <c r="E31" s="228"/>
      <c r="F31" s="229"/>
      <c r="G31" s="230"/>
      <c r="H31" s="231"/>
      <c r="I31" s="159"/>
      <c r="J31" s="159"/>
      <c r="K31" s="159"/>
      <c r="L31" s="159"/>
      <c r="M31" s="159"/>
      <c r="N31" s="159"/>
      <c r="O31" s="155"/>
      <c r="P31" s="155"/>
      <c r="Q31" s="155"/>
      <c r="R31" s="155"/>
      <c r="S31" s="155"/>
      <c r="T31" s="155"/>
      <c r="U31" s="156"/>
      <c r="V31" s="155"/>
      <c r="W31" s="147"/>
      <c r="X31" s="147"/>
      <c r="Y31" s="147"/>
      <c r="Z31" s="147"/>
      <c r="AA31" s="147"/>
      <c r="AB31" s="147"/>
      <c r="AC31" s="147"/>
      <c r="AD31" s="147"/>
      <c r="AE31" s="147"/>
      <c r="AF31" s="147" t="s">
        <v>80</v>
      </c>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9" t="str">
        <f t="shared" si="0"/>
        <v>Požadavky na dokumentaci zajišťované dodavatelem stavby:</v>
      </c>
      <c r="BC31" s="147"/>
      <c r="BD31" s="147"/>
      <c r="BE31" s="147"/>
      <c r="BF31" s="147"/>
      <c r="BG31" s="147"/>
      <c r="BH31" s="147"/>
      <c r="BI31" s="147"/>
    </row>
    <row r="32" spans="1:61" outlineLevel="1" x14ac:dyDescent="0.2">
      <c r="A32" s="148"/>
      <c r="B32" s="148"/>
      <c r="C32" s="154"/>
      <c r="D32" s="227" t="s">
        <v>113</v>
      </c>
      <c r="E32" s="228"/>
      <c r="F32" s="229"/>
      <c r="G32" s="230"/>
      <c r="H32" s="231"/>
      <c r="I32" s="159"/>
      <c r="J32" s="159"/>
      <c r="K32" s="159"/>
      <c r="L32" s="159"/>
      <c r="M32" s="159"/>
      <c r="N32" s="159"/>
      <c r="O32" s="155"/>
      <c r="P32" s="155"/>
      <c r="Q32" s="155"/>
      <c r="R32" s="155"/>
      <c r="S32" s="155"/>
      <c r="T32" s="155"/>
      <c r="U32" s="156"/>
      <c r="V32" s="155"/>
      <c r="W32" s="147"/>
      <c r="X32" s="147"/>
      <c r="Y32" s="147"/>
      <c r="Z32" s="147"/>
      <c r="AA32" s="147"/>
      <c r="AB32" s="147"/>
      <c r="AC32" s="147"/>
      <c r="AD32" s="147"/>
      <c r="AE32" s="147"/>
      <c r="AF32" s="147" t="s">
        <v>80</v>
      </c>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9" t="str">
        <f t="shared" si="0"/>
        <v>Projektant požaduje vyhotovení výrobní dokumentace u těch částí staveb, které jsou</v>
      </c>
      <c r="BC32" s="147"/>
      <c r="BD32" s="147"/>
      <c r="BE32" s="147"/>
      <c r="BF32" s="147"/>
      <c r="BG32" s="147"/>
      <c r="BH32" s="147"/>
      <c r="BI32" s="147"/>
    </row>
    <row r="33" spans="1:61" outlineLevel="1" x14ac:dyDescent="0.2">
      <c r="A33" s="148"/>
      <c r="B33" s="148"/>
      <c r="C33" s="154"/>
      <c r="D33" s="227" t="s">
        <v>114</v>
      </c>
      <c r="E33" s="228"/>
      <c r="F33" s="229"/>
      <c r="G33" s="230"/>
      <c r="H33" s="231"/>
      <c r="I33" s="159"/>
      <c r="J33" s="159"/>
      <c r="K33" s="159"/>
      <c r="L33" s="159"/>
      <c r="M33" s="159"/>
      <c r="N33" s="159"/>
      <c r="O33" s="155"/>
      <c r="P33" s="155"/>
      <c r="Q33" s="155"/>
      <c r="R33" s="155"/>
      <c r="S33" s="155"/>
      <c r="T33" s="155"/>
      <c r="U33" s="156"/>
      <c r="V33" s="155"/>
      <c r="W33" s="147"/>
      <c r="X33" s="147"/>
      <c r="Y33" s="147"/>
      <c r="Z33" s="147"/>
      <c r="AA33" s="147"/>
      <c r="AB33" s="147"/>
      <c r="AC33" s="147"/>
      <c r="AD33" s="147"/>
      <c r="AE33" s="147"/>
      <c r="AF33" s="147" t="s">
        <v>80</v>
      </c>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9" t="str">
        <f t="shared" si="0"/>
        <v>kladeny technické a estetické nároky a dále u těch dodávek a zařízení, u kterých to jejich</v>
      </c>
      <c r="BC33" s="147"/>
      <c r="BD33" s="147"/>
      <c r="BE33" s="147"/>
      <c r="BF33" s="147"/>
      <c r="BG33" s="147"/>
      <c r="BH33" s="147"/>
      <c r="BI33" s="147"/>
    </row>
    <row r="34" spans="1:61" outlineLevel="1" x14ac:dyDescent="0.2">
      <c r="A34" s="148"/>
      <c r="B34" s="148"/>
      <c r="C34" s="154"/>
      <c r="D34" s="227" t="s">
        <v>115</v>
      </c>
      <c r="E34" s="228"/>
      <c r="F34" s="229"/>
      <c r="G34" s="230"/>
      <c r="H34" s="231"/>
      <c r="I34" s="159"/>
      <c r="J34" s="159"/>
      <c r="K34" s="159"/>
      <c r="L34" s="159"/>
      <c r="M34" s="159"/>
      <c r="N34" s="159"/>
      <c r="O34" s="155"/>
      <c r="P34" s="155"/>
      <c r="Q34" s="155"/>
      <c r="R34" s="155"/>
      <c r="S34" s="155"/>
      <c r="T34" s="155"/>
      <c r="U34" s="156"/>
      <c r="V34" s="155"/>
      <c r="W34" s="147"/>
      <c r="X34" s="147"/>
      <c r="Y34" s="147"/>
      <c r="Z34" s="147"/>
      <c r="AA34" s="147"/>
      <c r="AB34" s="147"/>
      <c r="AC34" s="147"/>
      <c r="AD34" s="147"/>
      <c r="AE34" s="147"/>
      <c r="AF34" s="147" t="s">
        <v>80</v>
      </c>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9" t="str">
        <f t="shared" si="0"/>
        <v>charakter vyžaduje nebo vyplývá z jejich charakteru. Jedná se o dokumentaci pro tyto části</v>
      </c>
      <c r="BC34" s="147"/>
      <c r="BD34" s="147"/>
      <c r="BE34" s="147"/>
      <c r="BF34" s="147"/>
      <c r="BG34" s="147"/>
      <c r="BH34" s="147"/>
      <c r="BI34" s="147"/>
    </row>
    <row r="35" spans="1:61" outlineLevel="1" x14ac:dyDescent="0.2">
      <c r="A35" s="148"/>
      <c r="B35" s="148"/>
      <c r="C35" s="154"/>
      <c r="D35" s="227" t="s">
        <v>116</v>
      </c>
      <c r="E35" s="228"/>
      <c r="F35" s="229"/>
      <c r="G35" s="230"/>
      <c r="H35" s="231"/>
      <c r="I35" s="159"/>
      <c r="J35" s="159"/>
      <c r="K35" s="159"/>
      <c r="L35" s="159"/>
      <c r="M35" s="159"/>
      <c r="N35" s="159"/>
      <c r="O35" s="155"/>
      <c r="P35" s="155"/>
      <c r="Q35" s="155"/>
      <c r="R35" s="155"/>
      <c r="S35" s="155"/>
      <c r="T35" s="155"/>
      <c r="U35" s="156"/>
      <c r="V35" s="155"/>
      <c r="W35" s="147"/>
      <c r="X35" s="147"/>
      <c r="Y35" s="147"/>
      <c r="Z35" s="147"/>
      <c r="AA35" s="147"/>
      <c r="AB35" s="147"/>
      <c r="AC35" s="147"/>
      <c r="AD35" s="147"/>
      <c r="AE35" s="147"/>
      <c r="AF35" s="147" t="s">
        <v>80</v>
      </c>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9" t="str">
        <f t="shared" si="0"/>
        <v>stavby:</v>
      </c>
      <c r="BC35" s="147"/>
      <c r="BD35" s="147"/>
      <c r="BE35" s="147"/>
      <c r="BF35" s="147"/>
      <c r="BG35" s="147"/>
      <c r="BH35" s="147"/>
      <c r="BI35" s="147"/>
    </row>
    <row r="36" spans="1:61" outlineLevel="1" x14ac:dyDescent="0.2">
      <c r="A36" s="148"/>
      <c r="B36" s="148"/>
      <c r="C36" s="154"/>
      <c r="D36" s="227" t="s">
        <v>117</v>
      </c>
      <c r="E36" s="228"/>
      <c r="F36" s="229"/>
      <c r="G36" s="230"/>
      <c r="H36" s="231"/>
      <c r="I36" s="159"/>
      <c r="J36" s="159"/>
      <c r="K36" s="159"/>
      <c r="L36" s="159"/>
      <c r="M36" s="159"/>
      <c r="N36" s="159"/>
      <c r="O36" s="155"/>
      <c r="P36" s="155"/>
      <c r="Q36" s="155"/>
      <c r="R36" s="155"/>
      <c r="S36" s="155"/>
      <c r="T36" s="155"/>
      <c r="U36" s="156"/>
      <c r="V36" s="155"/>
      <c r="W36" s="147"/>
      <c r="X36" s="147"/>
      <c r="Y36" s="147"/>
      <c r="Z36" s="147"/>
      <c r="AA36" s="147"/>
      <c r="AB36" s="147"/>
      <c r="AC36" s="147"/>
      <c r="AD36" s="147"/>
      <c r="AE36" s="147"/>
      <c r="AF36" s="147" t="s">
        <v>80</v>
      </c>
      <c r="AG36" s="147"/>
      <c r="AH36" s="147"/>
      <c r="AI36" s="147"/>
      <c r="AJ36" s="147"/>
      <c r="AK36" s="147"/>
      <c r="AL36" s="147"/>
      <c r="AM36" s="147"/>
      <c r="AN36" s="147"/>
      <c r="AO36" s="147"/>
      <c r="AP36" s="147"/>
      <c r="AQ36" s="147"/>
      <c r="AR36" s="147"/>
      <c r="AS36" s="147"/>
      <c r="AT36" s="147"/>
      <c r="AU36" s="147"/>
      <c r="AV36" s="147"/>
      <c r="AW36" s="147"/>
      <c r="AX36" s="147"/>
      <c r="AY36" s="147"/>
      <c r="AZ36" s="147"/>
      <c r="BA36" s="147"/>
      <c r="BB36" s="149" t="str">
        <f t="shared" si="0"/>
        <v>- čelní fasáda objektu (zavěšená fasáda ze skla a velkoformátových keramických desek)</v>
      </c>
      <c r="BC36" s="147"/>
      <c r="BD36" s="147"/>
      <c r="BE36" s="147"/>
      <c r="BF36" s="147"/>
      <c r="BG36" s="147"/>
      <c r="BH36" s="147"/>
      <c r="BI36" s="147"/>
    </row>
    <row r="37" spans="1:61" outlineLevel="1" x14ac:dyDescent="0.2">
      <c r="A37" s="148"/>
      <c r="B37" s="148"/>
      <c r="C37" s="154"/>
      <c r="D37" s="227" t="s">
        <v>118</v>
      </c>
      <c r="E37" s="228"/>
      <c r="F37" s="229"/>
      <c r="G37" s="230"/>
      <c r="H37" s="231"/>
      <c r="I37" s="159"/>
      <c r="J37" s="159"/>
      <c r="K37" s="159"/>
      <c r="L37" s="159"/>
      <c r="M37" s="159"/>
      <c r="N37" s="159"/>
      <c r="O37" s="155"/>
      <c r="P37" s="155"/>
      <c r="Q37" s="155"/>
      <c r="R37" s="155"/>
      <c r="S37" s="155"/>
      <c r="T37" s="155"/>
      <c r="U37" s="156"/>
      <c r="V37" s="155"/>
      <c r="W37" s="147"/>
      <c r="X37" s="147"/>
      <c r="Y37" s="147"/>
      <c r="Z37" s="147"/>
      <c r="AA37" s="147"/>
      <c r="AB37" s="147"/>
      <c r="AC37" s="147"/>
      <c r="AD37" s="147"/>
      <c r="AE37" s="147"/>
      <c r="AF37" s="147" t="s">
        <v>80</v>
      </c>
      <c r="AG37" s="147"/>
      <c r="AH37" s="147"/>
      <c r="AI37" s="147"/>
      <c r="AJ37" s="147"/>
      <c r="AK37" s="147"/>
      <c r="AL37" s="147"/>
      <c r="AM37" s="147"/>
      <c r="AN37" s="147"/>
      <c r="AO37" s="147"/>
      <c r="AP37" s="147"/>
      <c r="AQ37" s="147"/>
      <c r="AR37" s="147"/>
      <c r="AS37" s="147"/>
      <c r="AT37" s="147"/>
      <c r="AU37" s="147"/>
      <c r="AV37" s="147"/>
      <c r="AW37" s="147"/>
      <c r="AX37" s="147"/>
      <c r="AY37" s="147"/>
      <c r="AZ37" s="147"/>
      <c r="BA37" s="147"/>
      <c r="BB37" s="149" t="str">
        <f t="shared" si="0"/>
        <v>zpracovanou na základě geodetického zaměření fasády včetně statického posouzení</v>
      </c>
      <c r="BC37" s="147"/>
      <c r="BD37" s="147"/>
      <c r="BE37" s="147"/>
      <c r="BF37" s="147"/>
      <c r="BG37" s="147"/>
      <c r="BH37" s="147"/>
      <c r="BI37" s="147"/>
    </row>
    <row r="38" spans="1:61" outlineLevel="1" x14ac:dyDescent="0.2">
      <c r="A38" s="148"/>
      <c r="B38" s="148"/>
      <c r="C38" s="154"/>
      <c r="D38" s="227" t="s">
        <v>119</v>
      </c>
      <c r="E38" s="228"/>
      <c r="F38" s="229"/>
      <c r="G38" s="230"/>
      <c r="H38" s="231"/>
      <c r="I38" s="159"/>
      <c r="J38" s="159"/>
      <c r="K38" s="159"/>
      <c r="L38" s="159"/>
      <c r="M38" s="159"/>
      <c r="N38" s="159"/>
      <c r="O38" s="155"/>
      <c r="P38" s="155"/>
      <c r="Q38" s="155"/>
      <c r="R38" s="155"/>
      <c r="S38" s="155"/>
      <c r="T38" s="155"/>
      <c r="U38" s="156"/>
      <c r="V38" s="155"/>
      <c r="W38" s="147"/>
      <c r="X38" s="147"/>
      <c r="Y38" s="147"/>
      <c r="Z38" s="147"/>
      <c r="AA38" s="147"/>
      <c r="AB38" s="147"/>
      <c r="AC38" s="147"/>
      <c r="AD38" s="147"/>
      <c r="AE38" s="147"/>
      <c r="AF38" s="147" t="s">
        <v>80</v>
      </c>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9" t="str">
        <f t="shared" si="0"/>
        <v>podkonstrukce i samotných skel, jako součást dokumentace je nutné zpracovat grafický</v>
      </c>
      <c r="BC38" s="147"/>
      <c r="BD38" s="147"/>
      <c r="BE38" s="147"/>
      <c r="BF38" s="147"/>
      <c r="BG38" s="147"/>
      <c r="BH38" s="147"/>
      <c r="BI38" s="147"/>
    </row>
    <row r="39" spans="1:61" outlineLevel="1" x14ac:dyDescent="0.2">
      <c r="A39" s="148"/>
      <c r="B39" s="148"/>
      <c r="C39" s="154"/>
      <c r="D39" s="227" t="s">
        <v>120</v>
      </c>
      <c r="E39" s="228"/>
      <c r="F39" s="229"/>
      <c r="G39" s="230"/>
      <c r="H39" s="231"/>
      <c r="I39" s="159"/>
      <c r="J39" s="159"/>
      <c r="K39" s="159"/>
      <c r="L39" s="159"/>
      <c r="M39" s="159"/>
      <c r="N39" s="159"/>
      <c r="O39" s="155"/>
      <c r="P39" s="155"/>
      <c r="Q39" s="155"/>
      <c r="R39" s="155"/>
      <c r="S39" s="155"/>
      <c r="T39" s="155"/>
      <c r="U39" s="156"/>
      <c r="V39" s="155"/>
      <c r="W39" s="147"/>
      <c r="X39" s="147"/>
      <c r="Y39" s="147"/>
      <c r="Z39" s="147"/>
      <c r="AA39" s="147"/>
      <c r="AB39" s="147"/>
      <c r="AC39" s="147"/>
      <c r="AD39" s="147"/>
      <c r="AE39" s="147"/>
      <c r="AF39" s="147" t="s">
        <v>80</v>
      </c>
      <c r="AG39" s="147"/>
      <c r="AH39" s="147"/>
      <c r="AI39" s="147"/>
      <c r="AJ39" s="147"/>
      <c r="AK39" s="147"/>
      <c r="AL39" s="147"/>
      <c r="AM39" s="147"/>
      <c r="AN39" s="147"/>
      <c r="AO39" s="147"/>
      <c r="AP39" s="147"/>
      <c r="AQ39" s="147"/>
      <c r="AR39" s="147"/>
      <c r="AS39" s="147"/>
      <c r="AT39" s="147"/>
      <c r="AU39" s="147"/>
      <c r="AV39" s="147"/>
      <c r="AW39" s="147"/>
      <c r="AX39" s="147"/>
      <c r="AY39" s="147"/>
      <c r="AZ39" s="147"/>
      <c r="BA39" s="147"/>
      <c r="BB39" s="149" t="str">
        <f t="shared" si="0"/>
        <v>návrh motivů potisku,</v>
      </c>
      <c r="BC39" s="147"/>
      <c r="BD39" s="147"/>
      <c r="BE39" s="147"/>
      <c r="BF39" s="147"/>
      <c r="BG39" s="147"/>
      <c r="BH39" s="147"/>
      <c r="BI39" s="147"/>
    </row>
    <row r="40" spans="1:61" outlineLevel="1" x14ac:dyDescent="0.2">
      <c r="A40" s="148"/>
      <c r="B40" s="148"/>
      <c r="C40" s="154"/>
      <c r="D40" s="227" t="s">
        <v>121</v>
      </c>
      <c r="E40" s="228"/>
      <c r="F40" s="229"/>
      <c r="G40" s="230"/>
      <c r="H40" s="231"/>
      <c r="I40" s="159"/>
      <c r="J40" s="159"/>
      <c r="K40" s="159"/>
      <c r="L40" s="159"/>
      <c r="M40" s="159"/>
      <c r="N40" s="159"/>
      <c r="O40" s="155"/>
      <c r="P40" s="155"/>
      <c r="Q40" s="155"/>
      <c r="R40" s="155"/>
      <c r="S40" s="155"/>
      <c r="T40" s="155"/>
      <c r="U40" s="156"/>
      <c r="V40" s="155"/>
      <c r="W40" s="147"/>
      <c r="X40" s="147"/>
      <c r="Y40" s="147"/>
      <c r="Z40" s="147"/>
      <c r="AA40" s="147"/>
      <c r="AB40" s="147"/>
      <c r="AC40" s="147"/>
      <c r="AD40" s="147"/>
      <c r="AE40" s="147"/>
      <c r="AF40" s="147" t="s">
        <v>80</v>
      </c>
      <c r="AG40" s="147"/>
      <c r="AH40" s="147"/>
      <c r="AI40" s="147"/>
      <c r="AJ40" s="147"/>
      <c r="AK40" s="147"/>
      <c r="AL40" s="147"/>
      <c r="AM40" s="147"/>
      <c r="AN40" s="147"/>
      <c r="AO40" s="147"/>
      <c r="AP40" s="147"/>
      <c r="AQ40" s="147"/>
      <c r="AR40" s="147"/>
      <c r="AS40" s="147"/>
      <c r="AT40" s="147"/>
      <c r="AU40" s="147"/>
      <c r="AV40" s="147"/>
      <c r="AW40" s="147"/>
      <c r="AX40" s="147"/>
      <c r="AY40" s="147"/>
      <c r="AZ40" s="147"/>
      <c r="BA40" s="147"/>
      <c r="BB40" s="149" t="str">
        <f t="shared" si="0"/>
        <v>- skleněné obklady v interiéru s podsvětlením a potiskem skel. Jako součást dokumentace je</v>
      </c>
      <c r="BC40" s="147"/>
      <c r="BD40" s="147"/>
      <c r="BE40" s="147"/>
      <c r="BF40" s="147"/>
      <c r="BG40" s="147"/>
      <c r="BH40" s="147"/>
      <c r="BI40" s="147"/>
    </row>
    <row r="41" spans="1:61" outlineLevel="1" x14ac:dyDescent="0.2">
      <c r="A41" s="148"/>
      <c r="B41" s="148"/>
      <c r="C41" s="154"/>
      <c r="D41" s="227" t="s">
        <v>122</v>
      </c>
      <c r="E41" s="228"/>
      <c r="F41" s="229"/>
      <c r="G41" s="230"/>
      <c r="H41" s="231"/>
      <c r="I41" s="159"/>
      <c r="J41" s="159"/>
      <c r="K41" s="159"/>
      <c r="L41" s="159"/>
      <c r="M41" s="159"/>
      <c r="N41" s="159"/>
      <c r="O41" s="155"/>
      <c r="P41" s="155"/>
      <c r="Q41" s="155"/>
      <c r="R41" s="155"/>
      <c r="S41" s="155"/>
      <c r="T41" s="155"/>
      <c r="U41" s="156"/>
      <c r="V41" s="155"/>
      <c r="W41" s="147"/>
      <c r="X41" s="147"/>
      <c r="Y41" s="147"/>
      <c r="Z41" s="147"/>
      <c r="AA41" s="147"/>
      <c r="AB41" s="147"/>
      <c r="AC41" s="147"/>
      <c r="AD41" s="147"/>
      <c r="AE41" s="147"/>
      <c r="AF41" s="147" t="s">
        <v>80</v>
      </c>
      <c r="AG41" s="147"/>
      <c r="AH41" s="147"/>
      <c r="AI41" s="147"/>
      <c r="AJ41" s="147"/>
      <c r="AK41" s="147"/>
      <c r="AL41" s="147"/>
      <c r="AM41" s="147"/>
      <c r="AN41" s="147"/>
      <c r="AO41" s="147"/>
      <c r="AP41" s="147"/>
      <c r="AQ41" s="147"/>
      <c r="AR41" s="147"/>
      <c r="AS41" s="147"/>
      <c r="AT41" s="147"/>
      <c r="AU41" s="147"/>
      <c r="AV41" s="147"/>
      <c r="AW41" s="147"/>
      <c r="AX41" s="147"/>
      <c r="AY41" s="147"/>
      <c r="AZ41" s="147"/>
      <c r="BA41" s="147"/>
      <c r="BB41" s="149" t="str">
        <f t="shared" si="0"/>
        <v>nutné zpracovat grafický návrh motivů potisku skel,</v>
      </c>
      <c r="BC41" s="147"/>
      <c r="BD41" s="147"/>
      <c r="BE41" s="147"/>
      <c r="BF41" s="147"/>
      <c r="BG41" s="147"/>
      <c r="BH41" s="147"/>
      <c r="BI41" s="147"/>
    </row>
    <row r="42" spans="1:61" outlineLevel="1" x14ac:dyDescent="0.2">
      <c r="A42" s="148"/>
      <c r="B42" s="148"/>
      <c r="C42" s="154"/>
      <c r="D42" s="227" t="s">
        <v>123</v>
      </c>
      <c r="E42" s="228"/>
      <c r="F42" s="229"/>
      <c r="G42" s="230"/>
      <c r="H42" s="231"/>
      <c r="I42" s="159"/>
      <c r="J42" s="159"/>
      <c r="K42" s="159"/>
      <c r="L42" s="159"/>
      <c r="M42" s="159"/>
      <c r="N42" s="159"/>
      <c r="O42" s="155"/>
      <c r="P42" s="155"/>
      <c r="Q42" s="155"/>
      <c r="R42" s="155"/>
      <c r="S42" s="155"/>
      <c r="T42" s="155"/>
      <c r="U42" s="156"/>
      <c r="V42" s="155"/>
      <c r="W42" s="147"/>
      <c r="X42" s="147"/>
      <c r="Y42" s="147"/>
      <c r="Z42" s="147"/>
      <c r="AA42" s="147"/>
      <c r="AB42" s="147"/>
      <c r="AC42" s="147"/>
      <c r="AD42" s="147"/>
      <c r="AE42" s="147"/>
      <c r="AF42" s="147" t="s">
        <v>80</v>
      </c>
      <c r="AG42" s="147"/>
      <c r="AH42" s="147"/>
      <c r="AI42" s="147"/>
      <c r="AJ42" s="147"/>
      <c r="AK42" s="147"/>
      <c r="AL42" s="147"/>
      <c r="AM42" s="147"/>
      <c r="AN42" s="147"/>
      <c r="AO42" s="147"/>
      <c r="AP42" s="147"/>
      <c r="AQ42" s="147"/>
      <c r="AR42" s="147"/>
      <c r="AS42" s="147"/>
      <c r="AT42" s="147"/>
      <c r="AU42" s="147"/>
      <c r="AV42" s="147"/>
      <c r="AW42" s="147"/>
      <c r="AX42" s="147"/>
      <c r="AY42" s="147"/>
      <c r="AZ42" s="147"/>
      <c r="BA42" s="147"/>
      <c r="BB42" s="149" t="str">
        <f t="shared" si="0"/>
        <v>- zpracování podrobných výkresů výztuže dle vyhlášky č. 499/2006 Sb. v aktuálním znění o</v>
      </c>
      <c r="BC42" s="147"/>
      <c r="BD42" s="147"/>
      <c r="BE42" s="147"/>
      <c r="BF42" s="147"/>
      <c r="BG42" s="147"/>
      <c r="BH42" s="147"/>
      <c r="BI42" s="147"/>
    </row>
    <row r="43" spans="1:61" outlineLevel="1" x14ac:dyDescent="0.2">
      <c r="A43" s="148"/>
      <c r="B43" s="148"/>
      <c r="C43" s="154"/>
      <c r="D43" s="227" t="s">
        <v>124</v>
      </c>
      <c r="E43" s="228"/>
      <c r="F43" s="229"/>
      <c r="G43" s="230"/>
      <c r="H43" s="231"/>
      <c r="I43" s="159"/>
      <c r="J43" s="159"/>
      <c r="K43" s="159"/>
      <c r="L43" s="159"/>
      <c r="M43" s="159"/>
      <c r="N43" s="159"/>
      <c r="O43" s="155"/>
      <c r="P43" s="155"/>
      <c r="Q43" s="155"/>
      <c r="R43" s="155"/>
      <c r="S43" s="155"/>
      <c r="T43" s="155"/>
      <c r="U43" s="156"/>
      <c r="V43" s="155"/>
      <c r="W43" s="147"/>
      <c r="X43" s="147"/>
      <c r="Y43" s="147"/>
      <c r="Z43" s="147"/>
      <c r="AA43" s="147"/>
      <c r="AB43" s="147"/>
      <c r="AC43" s="147"/>
      <c r="AD43" s="147"/>
      <c r="AE43" s="147"/>
      <c r="AF43" s="147" t="s">
        <v>80</v>
      </c>
      <c r="AG43" s="147"/>
      <c r="AH43" s="147"/>
      <c r="AI43" s="147"/>
      <c r="AJ43" s="147"/>
      <c r="AK43" s="147"/>
      <c r="AL43" s="147"/>
      <c r="AM43" s="147"/>
      <c r="AN43" s="147"/>
      <c r="AO43" s="147"/>
      <c r="AP43" s="147"/>
      <c r="AQ43" s="147"/>
      <c r="AR43" s="147"/>
      <c r="AS43" s="147"/>
      <c r="AT43" s="147"/>
      <c r="AU43" s="147"/>
      <c r="AV43" s="147"/>
      <c r="AW43" s="147"/>
      <c r="AX43" s="147"/>
      <c r="AY43" s="147"/>
      <c r="AZ43" s="147"/>
      <c r="BA43" s="147"/>
      <c r="BB43" s="149" t="str">
        <f t="shared" si="0"/>
        <v>dokumentaci staveb součástí dokumentace bude dodán i podrobný výkaz výměr</v>
      </c>
      <c r="BC43" s="147"/>
      <c r="BD43" s="147"/>
      <c r="BE43" s="147"/>
      <c r="BF43" s="147"/>
      <c r="BG43" s="147"/>
      <c r="BH43" s="147"/>
      <c r="BI43" s="147"/>
    </row>
    <row r="44" spans="1:61" outlineLevel="1" x14ac:dyDescent="0.2">
      <c r="A44" s="148"/>
      <c r="B44" s="148"/>
      <c r="C44" s="154"/>
      <c r="D44" s="227" t="s">
        <v>125</v>
      </c>
      <c r="E44" s="228"/>
      <c r="F44" s="229"/>
      <c r="G44" s="230"/>
      <c r="H44" s="231"/>
      <c r="I44" s="159"/>
      <c r="J44" s="159"/>
      <c r="K44" s="159"/>
      <c r="L44" s="159"/>
      <c r="M44" s="159"/>
      <c r="N44" s="159"/>
      <c r="O44" s="155"/>
      <c r="P44" s="155"/>
      <c r="Q44" s="155"/>
      <c r="R44" s="155"/>
      <c r="S44" s="155"/>
      <c r="T44" s="155"/>
      <c r="U44" s="156"/>
      <c r="V44" s="155"/>
      <c r="W44" s="147"/>
      <c r="X44" s="147"/>
      <c r="Y44" s="147"/>
      <c r="Z44" s="147"/>
      <c r="AA44" s="147"/>
      <c r="AB44" s="147"/>
      <c r="AC44" s="147"/>
      <c r="AD44" s="147"/>
      <c r="AE44" s="147"/>
      <c r="AF44" s="147" t="s">
        <v>80</v>
      </c>
      <c r="AG44" s="147"/>
      <c r="AH44" s="147"/>
      <c r="AI44" s="147"/>
      <c r="AJ44" s="147"/>
      <c r="AK44" s="147"/>
      <c r="AL44" s="147"/>
      <c r="AM44" s="147"/>
      <c r="AN44" s="147"/>
      <c r="AO44" s="147"/>
      <c r="AP44" s="147"/>
      <c r="AQ44" s="147"/>
      <c r="AR44" s="147"/>
      <c r="AS44" s="147"/>
      <c r="AT44" s="147"/>
      <c r="AU44" s="147"/>
      <c r="AV44" s="147"/>
      <c r="AW44" s="147"/>
      <c r="AX44" s="147"/>
      <c r="AY44" s="147"/>
      <c r="AZ44" s="147"/>
      <c r="BA44" s="147"/>
      <c r="BB44" s="149" t="str">
        <f t="shared" si="0"/>
        <v>jednotlivých objektů v položkách obsahujících množství výztuže nových</v>
      </c>
      <c r="BC44" s="147"/>
      <c r="BD44" s="147"/>
      <c r="BE44" s="147"/>
      <c r="BF44" s="147"/>
      <c r="BG44" s="147"/>
      <c r="BH44" s="147"/>
      <c r="BI44" s="147"/>
    </row>
    <row r="45" spans="1:61" outlineLevel="1" x14ac:dyDescent="0.2">
      <c r="A45" s="148"/>
      <c r="B45" s="148"/>
      <c r="C45" s="154"/>
      <c r="D45" s="227" t="s">
        <v>126</v>
      </c>
      <c r="E45" s="228"/>
      <c r="F45" s="229"/>
      <c r="G45" s="230"/>
      <c r="H45" s="231"/>
      <c r="I45" s="159"/>
      <c r="J45" s="159"/>
      <c r="K45" s="159"/>
      <c r="L45" s="159"/>
      <c r="M45" s="159"/>
      <c r="N45" s="159"/>
      <c r="O45" s="155"/>
      <c r="P45" s="155"/>
      <c r="Q45" s="155"/>
      <c r="R45" s="155"/>
      <c r="S45" s="155"/>
      <c r="T45" s="155"/>
      <c r="U45" s="156"/>
      <c r="V45" s="155"/>
      <c r="W45" s="147"/>
      <c r="X45" s="147"/>
      <c r="Y45" s="147"/>
      <c r="Z45" s="147"/>
      <c r="AA45" s="147"/>
      <c r="AB45" s="147"/>
      <c r="AC45" s="147"/>
      <c r="AD45" s="147"/>
      <c r="AE45" s="147"/>
      <c r="AF45" s="147" t="s">
        <v>80</v>
      </c>
      <c r="AG45" s="147"/>
      <c r="AH45" s="147"/>
      <c r="AI45" s="147"/>
      <c r="AJ45" s="147"/>
      <c r="AK45" s="147"/>
      <c r="AL45" s="147"/>
      <c r="AM45" s="147"/>
      <c r="AN45" s="147"/>
      <c r="AO45" s="147"/>
      <c r="AP45" s="147"/>
      <c r="AQ45" s="147"/>
      <c r="AR45" s="147"/>
      <c r="AS45" s="147"/>
      <c r="AT45" s="147"/>
      <c r="AU45" s="147"/>
      <c r="AV45" s="147"/>
      <c r="AW45" s="147"/>
      <c r="AX45" s="147"/>
      <c r="AY45" s="147"/>
      <c r="AZ45" s="147"/>
      <c r="BA45" s="147"/>
      <c r="BB45" s="149" t="str">
        <f t="shared" si="0"/>
        <v>železobetonových konstrukcí,</v>
      </c>
      <c r="BC45" s="147"/>
      <c r="BD45" s="147"/>
      <c r="BE45" s="147"/>
      <c r="BF45" s="147"/>
      <c r="BG45" s="147"/>
      <c r="BH45" s="147"/>
      <c r="BI45" s="147"/>
    </row>
    <row r="46" spans="1:61" outlineLevel="1" x14ac:dyDescent="0.2">
      <c r="A46" s="148"/>
      <c r="B46" s="148"/>
      <c r="C46" s="154"/>
      <c r="D46" s="227" t="s">
        <v>127</v>
      </c>
      <c r="E46" s="228"/>
      <c r="F46" s="229"/>
      <c r="G46" s="230"/>
      <c r="H46" s="231"/>
      <c r="I46" s="159"/>
      <c r="J46" s="159"/>
      <c r="K46" s="159"/>
      <c r="L46" s="159"/>
      <c r="M46" s="159"/>
      <c r="N46" s="159"/>
      <c r="O46" s="155"/>
      <c r="P46" s="155"/>
      <c r="Q46" s="155"/>
      <c r="R46" s="155"/>
      <c r="S46" s="155"/>
      <c r="T46" s="155"/>
      <c r="U46" s="156"/>
      <c r="V46" s="155"/>
      <c r="W46" s="147"/>
      <c r="X46" s="147"/>
      <c r="Y46" s="147"/>
      <c r="Z46" s="147"/>
      <c r="AA46" s="147"/>
      <c r="AB46" s="147"/>
      <c r="AC46" s="147"/>
      <c r="AD46" s="147"/>
      <c r="AE46" s="147"/>
      <c r="AF46" s="147" t="s">
        <v>80</v>
      </c>
      <c r="AG46" s="147"/>
      <c r="AH46" s="147"/>
      <c r="AI46" s="147"/>
      <c r="AJ46" s="147"/>
      <c r="AK46" s="147"/>
      <c r="AL46" s="147"/>
      <c r="AM46" s="147"/>
      <c r="AN46" s="147"/>
      <c r="AO46" s="147"/>
      <c r="AP46" s="147"/>
      <c r="AQ46" s="147"/>
      <c r="AR46" s="147"/>
      <c r="AS46" s="147"/>
      <c r="AT46" s="147"/>
      <c r="AU46" s="147"/>
      <c r="AV46" s="147"/>
      <c r="AW46" s="147"/>
      <c r="AX46" s="147"/>
      <c r="AY46" s="147"/>
      <c r="AZ46" s="147"/>
      <c r="BA46" s="147"/>
      <c r="BB46" s="149" t="str">
        <f t="shared" si="0"/>
        <v>- dokumentace pro pomocné práce, výrobně technická dokumentace, dokumentace výrobků</v>
      </c>
      <c r="BC46" s="147"/>
      <c r="BD46" s="147"/>
      <c r="BE46" s="147"/>
      <c r="BF46" s="147"/>
      <c r="BG46" s="147"/>
      <c r="BH46" s="147"/>
      <c r="BI46" s="147"/>
    </row>
    <row r="47" spans="1:61" outlineLevel="1" x14ac:dyDescent="0.2">
      <c r="A47" s="148"/>
      <c r="B47" s="148"/>
      <c r="C47" s="154"/>
      <c r="D47" s="227" t="s">
        <v>128</v>
      </c>
      <c r="E47" s="228"/>
      <c r="F47" s="229"/>
      <c r="G47" s="230"/>
      <c r="H47" s="231"/>
      <c r="I47" s="159"/>
      <c r="J47" s="159"/>
      <c r="K47" s="159"/>
      <c r="L47" s="159"/>
      <c r="M47" s="159"/>
      <c r="N47" s="159"/>
      <c r="O47" s="155"/>
      <c r="P47" s="155"/>
      <c r="Q47" s="155"/>
      <c r="R47" s="155"/>
      <c r="S47" s="155"/>
      <c r="T47" s="155"/>
      <c r="U47" s="156"/>
      <c r="V47" s="155"/>
      <c r="W47" s="147"/>
      <c r="X47" s="147"/>
      <c r="Y47" s="147"/>
      <c r="Z47" s="147"/>
      <c r="AA47" s="147"/>
      <c r="AB47" s="147"/>
      <c r="AC47" s="147"/>
      <c r="AD47" s="147"/>
      <c r="AE47" s="147"/>
      <c r="AF47" s="147" t="s">
        <v>80</v>
      </c>
      <c r="AG47" s="147"/>
      <c r="AH47" s="147"/>
      <c r="AI47" s="147"/>
      <c r="AJ47" s="147"/>
      <c r="AK47" s="147"/>
      <c r="AL47" s="147"/>
      <c r="AM47" s="147"/>
      <c r="AN47" s="147"/>
      <c r="AO47" s="147"/>
      <c r="AP47" s="147"/>
      <c r="AQ47" s="147"/>
      <c r="AR47" s="147"/>
      <c r="AS47" s="147"/>
      <c r="AT47" s="147"/>
      <c r="AU47" s="147"/>
      <c r="AV47" s="147"/>
      <c r="AW47" s="147"/>
      <c r="AX47" s="147"/>
      <c r="AY47" s="147"/>
      <c r="AZ47" s="147"/>
      <c r="BA47" s="147"/>
      <c r="BB47" s="149" t="str">
        <f t="shared" si="0"/>
        <v>dodaných na stavbu jako:</v>
      </c>
      <c r="BC47" s="147"/>
      <c r="BD47" s="147"/>
      <c r="BE47" s="147"/>
      <c r="BF47" s="147"/>
      <c r="BG47" s="147"/>
      <c r="BH47" s="147"/>
      <c r="BI47" s="147"/>
    </row>
    <row r="48" spans="1:61" outlineLevel="1" x14ac:dyDescent="0.2">
      <c r="A48" s="148"/>
      <c r="B48" s="148"/>
      <c r="C48" s="154"/>
      <c r="D48" s="227" t="s">
        <v>129</v>
      </c>
      <c r="E48" s="228"/>
      <c r="F48" s="229"/>
      <c r="G48" s="230"/>
      <c r="H48" s="231"/>
      <c r="I48" s="159"/>
      <c r="J48" s="159"/>
      <c r="K48" s="159"/>
      <c r="L48" s="159"/>
      <c r="M48" s="159"/>
      <c r="N48" s="159"/>
      <c r="O48" s="155"/>
      <c r="P48" s="155"/>
      <c r="Q48" s="155"/>
      <c r="R48" s="155"/>
      <c r="S48" s="155"/>
      <c r="T48" s="155"/>
      <c r="U48" s="156"/>
      <c r="V48" s="155"/>
      <c r="W48" s="147"/>
      <c r="X48" s="147"/>
      <c r="Y48" s="147"/>
      <c r="Z48" s="147"/>
      <c r="AA48" s="147"/>
      <c r="AB48" s="147"/>
      <c r="AC48" s="147"/>
      <c r="AD48" s="147"/>
      <c r="AE48" s="147"/>
      <c r="AF48" s="147" t="s">
        <v>80</v>
      </c>
      <c r="AG48" s="147"/>
      <c r="AH48" s="147"/>
      <c r="AI48" s="147"/>
      <c r="AJ48" s="147"/>
      <c r="AK48" s="147"/>
      <c r="AL48" s="147"/>
      <c r="AM48" s="147"/>
      <c r="AN48" s="147"/>
      <c r="AO48" s="147"/>
      <c r="AP48" s="147"/>
      <c r="AQ48" s="147"/>
      <c r="AR48" s="147"/>
      <c r="AS48" s="147"/>
      <c r="AT48" s="147"/>
      <c r="AU48" s="147"/>
      <c r="AV48" s="147"/>
      <c r="AW48" s="147"/>
      <c r="AX48" s="147"/>
      <c r="AY48" s="147"/>
      <c r="AZ48" s="147"/>
      <c r="BA48" s="147"/>
      <c r="BB48" s="149" t="str">
        <f t="shared" si="0"/>
        <v>- dílenská, dodavatelská dokumentace ocelových konstrukcí,</v>
      </c>
      <c r="BC48" s="147"/>
      <c r="BD48" s="147"/>
      <c r="BE48" s="147"/>
      <c r="BF48" s="147"/>
      <c r="BG48" s="147"/>
      <c r="BH48" s="147"/>
      <c r="BI48" s="147"/>
    </row>
    <row r="49" spans="1:61" outlineLevel="1" x14ac:dyDescent="0.2">
      <c r="A49" s="148"/>
      <c r="B49" s="148"/>
      <c r="C49" s="154"/>
      <c r="D49" s="227" t="s">
        <v>130</v>
      </c>
      <c r="E49" s="228"/>
      <c r="F49" s="229"/>
      <c r="G49" s="230"/>
      <c r="H49" s="231"/>
      <c r="I49" s="159"/>
      <c r="J49" s="159"/>
      <c r="K49" s="159"/>
      <c r="L49" s="159"/>
      <c r="M49" s="159"/>
      <c r="N49" s="159"/>
      <c r="O49" s="155"/>
      <c r="P49" s="155"/>
      <c r="Q49" s="155"/>
      <c r="R49" s="155"/>
      <c r="S49" s="155"/>
      <c r="T49" s="155"/>
      <c r="U49" s="156"/>
      <c r="V49" s="155"/>
      <c r="W49" s="147"/>
      <c r="X49" s="147"/>
      <c r="Y49" s="147"/>
      <c r="Z49" s="147"/>
      <c r="AA49" s="147"/>
      <c r="AB49" s="147"/>
      <c r="AC49" s="147"/>
      <c r="AD49" s="147"/>
      <c r="AE49" s="147"/>
      <c r="AF49" s="147" t="s">
        <v>80</v>
      </c>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9" t="str">
        <f t="shared" si="0"/>
        <v>- dílenská, dodavatelská dokumentace skleněných výplní zábradlí včetně statického</v>
      </c>
      <c r="BC49" s="147"/>
      <c r="BD49" s="147"/>
      <c r="BE49" s="147"/>
      <c r="BF49" s="147"/>
      <c r="BG49" s="147"/>
      <c r="BH49" s="147"/>
      <c r="BI49" s="147"/>
    </row>
    <row r="50" spans="1:61" outlineLevel="1" x14ac:dyDescent="0.2">
      <c r="A50" s="148"/>
      <c r="B50" s="148"/>
      <c r="C50" s="154"/>
      <c r="D50" s="227" t="s">
        <v>131</v>
      </c>
      <c r="E50" s="228"/>
      <c r="F50" s="229"/>
      <c r="G50" s="230"/>
      <c r="H50" s="231"/>
      <c r="I50" s="159"/>
      <c r="J50" s="159"/>
      <c r="K50" s="159"/>
      <c r="L50" s="159"/>
      <c r="M50" s="159"/>
      <c r="N50" s="159"/>
      <c r="O50" s="155"/>
      <c r="P50" s="155"/>
      <c r="Q50" s="155"/>
      <c r="R50" s="155"/>
      <c r="S50" s="155"/>
      <c r="T50" s="155"/>
      <c r="U50" s="156"/>
      <c r="V50" s="155"/>
      <c r="W50" s="147"/>
      <c r="X50" s="147"/>
      <c r="Y50" s="147"/>
      <c r="Z50" s="147"/>
      <c r="AA50" s="147"/>
      <c r="AB50" s="147"/>
      <c r="AC50" s="147"/>
      <c r="AD50" s="147"/>
      <c r="AE50" s="147"/>
      <c r="AF50" s="147" t="s">
        <v>80</v>
      </c>
      <c r="AG50" s="147"/>
      <c r="AH50" s="147"/>
      <c r="AI50" s="147"/>
      <c r="AJ50" s="147"/>
      <c r="AK50" s="147"/>
      <c r="AL50" s="147"/>
      <c r="AM50" s="147"/>
      <c r="AN50" s="147"/>
      <c r="AO50" s="147"/>
      <c r="AP50" s="147"/>
      <c r="AQ50" s="147"/>
      <c r="AR50" s="147"/>
      <c r="AS50" s="147"/>
      <c r="AT50" s="147"/>
      <c r="AU50" s="147"/>
      <c r="AV50" s="147"/>
      <c r="AW50" s="147"/>
      <c r="AX50" s="147"/>
      <c r="AY50" s="147"/>
      <c r="AZ50" s="147"/>
      <c r="BA50" s="147"/>
      <c r="BB50" s="149" t="str">
        <f t="shared" si="0"/>
        <v>výpočtu,</v>
      </c>
      <c r="BC50" s="147"/>
      <c r="BD50" s="147"/>
      <c r="BE50" s="147"/>
      <c r="BF50" s="147"/>
      <c r="BG50" s="147"/>
      <c r="BH50" s="147"/>
      <c r="BI50" s="147"/>
    </row>
    <row r="51" spans="1:61" outlineLevel="1" x14ac:dyDescent="0.2">
      <c r="A51" s="148"/>
      <c r="B51" s="148"/>
      <c r="C51" s="154"/>
      <c r="D51" s="227" t="s">
        <v>132</v>
      </c>
      <c r="E51" s="228"/>
      <c r="F51" s="229"/>
      <c r="G51" s="230"/>
      <c r="H51" s="231"/>
      <c r="I51" s="159"/>
      <c r="J51" s="159"/>
      <c r="K51" s="159"/>
      <c r="L51" s="159"/>
      <c r="M51" s="159"/>
      <c r="N51" s="159"/>
      <c r="O51" s="155"/>
      <c r="P51" s="155"/>
      <c r="Q51" s="155"/>
      <c r="R51" s="155"/>
      <c r="S51" s="155"/>
      <c r="T51" s="155"/>
      <c r="U51" s="156"/>
      <c r="V51" s="155"/>
      <c r="W51" s="147"/>
      <c r="X51" s="147"/>
      <c r="Y51" s="147"/>
      <c r="Z51" s="147"/>
      <c r="AA51" s="147"/>
      <c r="AB51" s="147"/>
      <c r="AC51" s="147"/>
      <c r="AD51" s="147"/>
      <c r="AE51" s="147"/>
      <c r="AF51" s="147" t="s">
        <v>80</v>
      </c>
      <c r="AG51" s="147"/>
      <c r="AH51" s="147"/>
      <c r="AI51" s="147"/>
      <c r="AJ51" s="147"/>
      <c r="AK51" s="147"/>
      <c r="AL51" s="147"/>
      <c r="AM51" s="147"/>
      <c r="AN51" s="147"/>
      <c r="AO51" s="147"/>
      <c r="AP51" s="147"/>
      <c r="AQ51" s="147"/>
      <c r="AR51" s="147"/>
      <c r="AS51" s="147"/>
      <c r="AT51" s="147"/>
      <c r="AU51" s="147"/>
      <c r="AV51" s="147"/>
      <c r="AW51" s="147"/>
      <c r="AX51" s="147"/>
      <c r="AY51" s="147"/>
      <c r="AZ51" s="147"/>
      <c r="BA51" s="147"/>
      <c r="BB51" s="149" t="str">
        <f t="shared" si="0"/>
        <v>- dílenské výkresy oken a vstupních dveří včetně statického posouzení použitých rámů a</v>
      </c>
      <c r="BC51" s="147"/>
      <c r="BD51" s="147"/>
      <c r="BE51" s="147"/>
      <c r="BF51" s="147"/>
      <c r="BG51" s="147"/>
      <c r="BH51" s="147"/>
      <c r="BI51" s="147"/>
    </row>
    <row r="52" spans="1:61" outlineLevel="1" x14ac:dyDescent="0.2">
      <c r="A52" s="148"/>
      <c r="B52" s="148"/>
      <c r="C52" s="154"/>
      <c r="D52" s="227" t="s">
        <v>133</v>
      </c>
      <c r="E52" s="228"/>
      <c r="F52" s="229"/>
      <c r="G52" s="230"/>
      <c r="H52" s="231"/>
      <c r="I52" s="159"/>
      <c r="J52" s="159"/>
      <c r="K52" s="159"/>
      <c r="L52" s="159"/>
      <c r="M52" s="159"/>
      <c r="N52" s="159"/>
      <c r="O52" s="155"/>
      <c r="P52" s="155"/>
      <c r="Q52" s="155"/>
      <c r="R52" s="155"/>
      <c r="S52" s="155"/>
      <c r="T52" s="155"/>
      <c r="U52" s="156"/>
      <c r="V52" s="155"/>
      <c r="W52" s="147"/>
      <c r="X52" s="147"/>
      <c r="Y52" s="147"/>
      <c r="Z52" s="147"/>
      <c r="AA52" s="147"/>
      <c r="AB52" s="147"/>
      <c r="AC52" s="147"/>
      <c r="AD52" s="147"/>
      <c r="AE52" s="147"/>
      <c r="AF52" s="147" t="s">
        <v>80</v>
      </c>
      <c r="AG52" s="147"/>
      <c r="AH52" s="147"/>
      <c r="AI52" s="147"/>
      <c r="AJ52" s="147"/>
      <c r="AK52" s="147"/>
      <c r="AL52" s="147"/>
      <c r="AM52" s="147"/>
      <c r="AN52" s="147"/>
      <c r="AO52" s="147"/>
      <c r="AP52" s="147"/>
      <c r="AQ52" s="147"/>
      <c r="AR52" s="147"/>
      <c r="AS52" s="147"/>
      <c r="AT52" s="147"/>
      <c r="AU52" s="147"/>
      <c r="AV52" s="147"/>
      <c r="AW52" s="147"/>
      <c r="AX52" s="147"/>
      <c r="AY52" s="147"/>
      <c r="AZ52" s="147"/>
      <c r="BA52" s="147"/>
      <c r="BB52" s="149" t="str">
        <f t="shared" si="0"/>
        <v>skel, dílenské výkresy budou provedeny na základě geodetického zaměření otvorů ve</v>
      </c>
      <c r="BC52" s="147"/>
      <c r="BD52" s="147"/>
      <c r="BE52" s="147"/>
      <c r="BF52" s="147"/>
      <c r="BG52" s="147"/>
      <c r="BH52" s="147"/>
      <c r="BI52" s="147"/>
    </row>
    <row r="53" spans="1:61" outlineLevel="1" x14ac:dyDescent="0.2">
      <c r="A53" s="148"/>
      <c r="B53" s="148"/>
      <c r="C53" s="154"/>
      <c r="D53" s="227" t="s">
        <v>134</v>
      </c>
      <c r="E53" s="228"/>
      <c r="F53" s="229"/>
      <c r="G53" s="230"/>
      <c r="H53" s="231"/>
      <c r="I53" s="159"/>
      <c r="J53" s="159"/>
      <c r="K53" s="159"/>
      <c r="L53" s="159"/>
      <c r="M53" s="159"/>
      <c r="N53" s="159"/>
      <c r="O53" s="155"/>
      <c r="P53" s="155"/>
      <c r="Q53" s="155"/>
      <c r="R53" s="155"/>
      <c r="S53" s="155"/>
      <c r="T53" s="155"/>
      <c r="U53" s="156"/>
      <c r="V53" s="155"/>
      <c r="W53" s="147"/>
      <c r="X53" s="147"/>
      <c r="Y53" s="147"/>
      <c r="Z53" s="147"/>
      <c r="AA53" s="147"/>
      <c r="AB53" s="147"/>
      <c r="AC53" s="147"/>
      <c r="AD53" s="147"/>
      <c r="AE53" s="147"/>
      <c r="AF53" s="147" t="s">
        <v>80</v>
      </c>
      <c r="AG53" s="147"/>
      <c r="AH53" s="147"/>
      <c r="AI53" s="147"/>
      <c r="AJ53" s="147"/>
      <c r="AK53" s="147"/>
      <c r="AL53" s="147"/>
      <c r="AM53" s="147"/>
      <c r="AN53" s="147"/>
      <c r="AO53" s="147"/>
      <c r="AP53" s="147"/>
      <c r="AQ53" s="147"/>
      <c r="AR53" s="147"/>
      <c r="AS53" s="147"/>
      <c r="AT53" s="147"/>
      <c r="AU53" s="147"/>
      <c r="AV53" s="147"/>
      <c r="AW53" s="147"/>
      <c r="AX53" s="147"/>
      <c r="AY53" s="147"/>
      <c r="AZ53" s="147"/>
      <c r="BA53" s="147"/>
      <c r="BB53" s="149" t="str">
        <f t="shared" si="0"/>
        <v>stavbě,</v>
      </c>
      <c r="BC53" s="147"/>
      <c r="BD53" s="147"/>
      <c r="BE53" s="147"/>
      <c r="BF53" s="147"/>
      <c r="BG53" s="147"/>
      <c r="BH53" s="147"/>
      <c r="BI53" s="147"/>
    </row>
    <row r="54" spans="1:61" outlineLevel="1" x14ac:dyDescent="0.2">
      <c r="A54" s="148"/>
      <c r="B54" s="148"/>
      <c r="C54" s="154"/>
      <c r="D54" s="227" t="s">
        <v>135</v>
      </c>
      <c r="E54" s="228"/>
      <c r="F54" s="229"/>
      <c r="G54" s="230"/>
      <c r="H54" s="231"/>
      <c r="I54" s="159"/>
      <c r="J54" s="159"/>
      <c r="K54" s="159"/>
      <c r="L54" s="159"/>
      <c r="M54" s="159"/>
      <c r="N54" s="159"/>
      <c r="O54" s="155"/>
      <c r="P54" s="155"/>
      <c r="Q54" s="155"/>
      <c r="R54" s="155"/>
      <c r="S54" s="155"/>
      <c r="T54" s="155"/>
      <c r="U54" s="156"/>
      <c r="V54" s="155"/>
      <c r="W54" s="147"/>
      <c r="X54" s="147"/>
      <c r="Y54" s="147"/>
      <c r="Z54" s="147"/>
      <c r="AA54" s="147"/>
      <c r="AB54" s="147"/>
      <c r="AC54" s="147"/>
      <c r="AD54" s="147"/>
      <c r="AE54" s="147"/>
      <c r="AF54" s="147" t="s">
        <v>80</v>
      </c>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9" t="str">
        <f t="shared" si="0"/>
        <v>- dodavatelská dokumentace sedadel, která bude obsahovat rozmístění sedadel na základě</v>
      </c>
      <c r="BC54" s="147"/>
      <c r="BD54" s="147"/>
      <c r="BE54" s="147"/>
      <c r="BF54" s="147"/>
      <c r="BG54" s="147"/>
      <c r="BH54" s="147"/>
      <c r="BI54" s="147"/>
    </row>
    <row r="55" spans="1:61" outlineLevel="1" x14ac:dyDescent="0.2">
      <c r="A55" s="148"/>
      <c r="B55" s="148"/>
      <c r="C55" s="154"/>
      <c r="D55" s="227" t="s">
        <v>136</v>
      </c>
      <c r="E55" s="228"/>
      <c r="F55" s="229"/>
      <c r="G55" s="230"/>
      <c r="H55" s="231"/>
      <c r="I55" s="159"/>
      <c r="J55" s="159"/>
      <c r="K55" s="159"/>
      <c r="L55" s="159"/>
      <c r="M55" s="159"/>
      <c r="N55" s="159"/>
      <c r="O55" s="155"/>
      <c r="P55" s="155"/>
      <c r="Q55" s="155"/>
      <c r="R55" s="155"/>
      <c r="S55" s="155"/>
      <c r="T55" s="155"/>
      <c r="U55" s="156"/>
      <c r="V55" s="155"/>
      <c r="W55" s="147"/>
      <c r="X55" s="147"/>
      <c r="Y55" s="147"/>
      <c r="Z55" s="147"/>
      <c r="AA55" s="147"/>
      <c r="AB55" s="147"/>
      <c r="AC55" s="147"/>
      <c r="AD55" s="147"/>
      <c r="AE55" s="147"/>
      <c r="AF55" s="147" t="s">
        <v>80</v>
      </c>
      <c r="AG55" s="147"/>
      <c r="AH55" s="147"/>
      <c r="AI55" s="147"/>
      <c r="AJ55" s="147"/>
      <c r="AK55" s="147"/>
      <c r="AL55" s="147"/>
      <c r="AM55" s="147"/>
      <c r="AN55" s="147"/>
      <c r="AO55" s="147"/>
      <c r="AP55" s="147"/>
      <c r="AQ55" s="147"/>
      <c r="AR55" s="147"/>
      <c r="AS55" s="147"/>
      <c r="AT55" s="147"/>
      <c r="AU55" s="147"/>
      <c r="AV55" s="147"/>
      <c r="AW55" s="147"/>
      <c r="AX55" s="147"/>
      <c r="AY55" s="147"/>
      <c r="AZ55" s="147"/>
      <c r="BA55" s="147"/>
      <c r="BB55" s="149" t="str">
        <f t="shared" si="0"/>
        <v>přesného zaměření včetně statického posouzení uchycení sedadel,</v>
      </c>
      <c r="BC55" s="147"/>
      <c r="BD55" s="147"/>
      <c r="BE55" s="147"/>
      <c r="BF55" s="147"/>
      <c r="BG55" s="147"/>
      <c r="BH55" s="147"/>
      <c r="BI55" s="147"/>
    </row>
    <row r="56" spans="1:61" outlineLevel="1" x14ac:dyDescent="0.2">
      <c r="A56" s="148"/>
      <c r="B56" s="148"/>
      <c r="C56" s="154"/>
      <c r="D56" s="227" t="s">
        <v>137</v>
      </c>
      <c r="E56" s="228"/>
      <c r="F56" s="229"/>
      <c r="G56" s="230"/>
      <c r="H56" s="231"/>
      <c r="I56" s="159"/>
      <c r="J56" s="159"/>
      <c r="K56" s="159"/>
      <c r="L56" s="159"/>
      <c r="M56" s="159"/>
      <c r="N56" s="159"/>
      <c r="O56" s="155"/>
      <c r="P56" s="155"/>
      <c r="Q56" s="155"/>
      <c r="R56" s="155"/>
      <c r="S56" s="155"/>
      <c r="T56" s="155"/>
      <c r="U56" s="156"/>
      <c r="V56" s="155"/>
      <c r="W56" s="147"/>
      <c r="X56" s="147"/>
      <c r="Y56" s="147"/>
      <c r="Z56" s="147"/>
      <c r="AA56" s="147"/>
      <c r="AB56" s="147"/>
      <c r="AC56" s="147"/>
      <c r="AD56" s="147"/>
      <c r="AE56" s="147"/>
      <c r="AF56" s="147" t="s">
        <v>80</v>
      </c>
      <c r="AG56" s="147"/>
      <c r="AH56" s="147"/>
      <c r="AI56" s="147"/>
      <c r="AJ56" s="147"/>
      <c r="AK56" s="147"/>
      <c r="AL56" s="147"/>
      <c r="AM56" s="147"/>
      <c r="AN56" s="147"/>
      <c r="AO56" s="147"/>
      <c r="AP56" s="147"/>
      <c r="AQ56" s="147"/>
      <c r="AR56" s="147"/>
      <c r="AS56" s="147"/>
      <c r="AT56" s="147"/>
      <c r="AU56" s="147"/>
      <c r="AV56" s="147"/>
      <c r="AW56" s="147"/>
      <c r="AX56" s="147"/>
      <c r="AY56" s="147"/>
      <c r="AZ56" s="147"/>
      <c r="BA56" s="147"/>
      <c r="BB56" s="149" t="str">
        <f t="shared" si="0"/>
        <v>- před započetím bouracích prací u jednotlivých objektů musí být dodavatelem zhotoven</v>
      </c>
      <c r="BC56" s="147"/>
      <c r="BD56" s="147"/>
      <c r="BE56" s="147"/>
      <c r="BF56" s="147"/>
      <c r="BG56" s="147"/>
      <c r="BH56" s="147"/>
      <c r="BI56" s="147"/>
    </row>
    <row r="57" spans="1:61" outlineLevel="1" x14ac:dyDescent="0.2">
      <c r="A57" s="148"/>
      <c r="B57" s="148"/>
      <c r="C57" s="154"/>
      <c r="D57" s="227" t="s">
        <v>138</v>
      </c>
      <c r="E57" s="228"/>
      <c r="F57" s="229"/>
      <c r="G57" s="230"/>
      <c r="H57" s="231"/>
      <c r="I57" s="159"/>
      <c r="J57" s="159"/>
      <c r="K57" s="159"/>
      <c r="L57" s="159"/>
      <c r="M57" s="159"/>
      <c r="N57" s="159"/>
      <c r="O57" s="155"/>
      <c r="P57" s="155"/>
      <c r="Q57" s="155"/>
      <c r="R57" s="155"/>
      <c r="S57" s="155"/>
      <c r="T57" s="155"/>
      <c r="U57" s="156"/>
      <c r="V57" s="155"/>
      <c r="W57" s="147"/>
      <c r="X57" s="147"/>
      <c r="Y57" s="147"/>
      <c r="Z57" s="147"/>
      <c r="AA57" s="147"/>
      <c r="AB57" s="147"/>
      <c r="AC57" s="147"/>
      <c r="AD57" s="147"/>
      <c r="AE57" s="147"/>
      <c r="AF57" s="147" t="s">
        <v>80</v>
      </c>
      <c r="AG57" s="147"/>
      <c r="AH57" s="147"/>
      <c r="AI57" s="147"/>
      <c r="AJ57" s="147"/>
      <c r="AK57" s="147"/>
      <c r="AL57" s="147"/>
      <c r="AM57" s="147"/>
      <c r="AN57" s="147"/>
      <c r="AO57" s="147"/>
      <c r="AP57" s="147"/>
      <c r="AQ57" s="147"/>
      <c r="AR57" s="147"/>
      <c r="AS57" s="147"/>
      <c r="AT57" s="147"/>
      <c r="AU57" s="147"/>
      <c r="AV57" s="147"/>
      <c r="AW57" s="147"/>
      <c r="AX57" s="147"/>
      <c r="AY57" s="147"/>
      <c r="AZ57" s="147"/>
      <c r="BA57" s="147"/>
      <c r="BB57" s="149" t="str">
        <f t="shared" si="0"/>
        <v>přesný technologický postup bourání včetně uvedení použitých mechanismů a to tak, aby</v>
      </c>
      <c r="BC57" s="147"/>
      <c r="BD57" s="147"/>
      <c r="BE57" s="147"/>
      <c r="BF57" s="147"/>
      <c r="BG57" s="147"/>
      <c r="BH57" s="147"/>
      <c r="BI57" s="147"/>
    </row>
    <row r="58" spans="1:61" outlineLevel="1" x14ac:dyDescent="0.2">
      <c r="A58" s="148"/>
      <c r="B58" s="148"/>
      <c r="C58" s="154"/>
      <c r="D58" s="227" t="s">
        <v>139</v>
      </c>
      <c r="E58" s="228"/>
      <c r="F58" s="229"/>
      <c r="G58" s="230"/>
      <c r="H58" s="231"/>
      <c r="I58" s="159"/>
      <c r="J58" s="159"/>
      <c r="K58" s="159"/>
      <c r="L58" s="159"/>
      <c r="M58" s="159"/>
      <c r="N58" s="159"/>
      <c r="O58" s="155"/>
      <c r="P58" s="155"/>
      <c r="Q58" s="155"/>
      <c r="R58" s="155"/>
      <c r="S58" s="155"/>
      <c r="T58" s="155"/>
      <c r="U58" s="156"/>
      <c r="V58" s="155"/>
      <c r="W58" s="147"/>
      <c r="X58" s="147"/>
      <c r="Y58" s="147"/>
      <c r="Z58" s="147"/>
      <c r="AA58" s="147"/>
      <c r="AB58" s="147"/>
      <c r="AC58" s="147"/>
      <c r="AD58" s="147"/>
      <c r="AE58" s="147"/>
      <c r="AF58" s="147" t="s">
        <v>80</v>
      </c>
      <c r="AG58" s="147"/>
      <c r="AH58" s="147"/>
      <c r="AI58" s="147"/>
      <c r="AJ58" s="147"/>
      <c r="AK58" s="147"/>
      <c r="AL58" s="147"/>
      <c r="AM58" s="147"/>
      <c r="AN58" s="147"/>
      <c r="AO58" s="147"/>
      <c r="AP58" s="147"/>
      <c r="AQ58" s="147"/>
      <c r="AR58" s="147"/>
      <c r="AS58" s="147"/>
      <c r="AT58" s="147"/>
      <c r="AU58" s="147"/>
      <c r="AV58" s="147"/>
      <c r="AW58" s="147"/>
      <c r="AX58" s="147"/>
      <c r="AY58" s="147"/>
      <c r="AZ58" s="147"/>
      <c r="BA58" s="147"/>
      <c r="BB58" s="149" t="str">
        <f t="shared" si="0"/>
        <v>v průběhu prací nedošlo k nekontrolovatelnému zřícení konstrukcí.</v>
      </c>
      <c r="BC58" s="147"/>
      <c r="BD58" s="147"/>
      <c r="BE58" s="147"/>
      <c r="BF58" s="147"/>
      <c r="BG58" s="147"/>
      <c r="BH58" s="147"/>
      <c r="BI58" s="147"/>
    </row>
    <row r="59" spans="1:61" outlineLevel="1" x14ac:dyDescent="0.2">
      <c r="A59" s="148"/>
      <c r="B59" s="148"/>
      <c r="C59" s="154"/>
      <c r="D59" s="227" t="s">
        <v>140</v>
      </c>
      <c r="E59" s="228"/>
      <c r="F59" s="229"/>
      <c r="G59" s="230"/>
      <c r="H59" s="231"/>
      <c r="I59" s="159"/>
      <c r="J59" s="159"/>
      <c r="K59" s="159"/>
      <c r="L59" s="159"/>
      <c r="M59" s="159"/>
      <c r="N59" s="159"/>
      <c r="O59" s="155"/>
      <c r="P59" s="155"/>
      <c r="Q59" s="155"/>
      <c r="R59" s="155"/>
      <c r="S59" s="155"/>
      <c r="T59" s="155"/>
      <c r="U59" s="156"/>
      <c r="V59" s="155"/>
      <c r="W59" s="147"/>
      <c r="X59" s="147"/>
      <c r="Y59" s="147"/>
      <c r="Z59" s="147"/>
      <c r="AA59" s="147"/>
      <c r="AB59" s="147"/>
      <c r="AC59" s="147"/>
      <c r="AD59" s="147"/>
      <c r="AE59" s="147"/>
      <c r="AF59" s="147" t="s">
        <v>80</v>
      </c>
      <c r="AG59" s="147"/>
      <c r="AH59" s="147"/>
      <c r="AI59" s="147"/>
      <c r="AJ59" s="147"/>
      <c r="AK59" s="147"/>
      <c r="AL59" s="147"/>
      <c r="AM59" s="147"/>
      <c r="AN59" s="147"/>
      <c r="AO59" s="147"/>
      <c r="AP59" s="147"/>
      <c r="AQ59" s="147"/>
      <c r="AR59" s="147"/>
      <c r="AS59" s="147"/>
      <c r="AT59" s="147"/>
      <c r="AU59" s="147"/>
      <c r="AV59" s="147"/>
      <c r="AW59" s="147"/>
      <c r="AX59" s="147"/>
      <c r="AY59" s="147"/>
      <c r="AZ59" s="147"/>
      <c r="BA59" s="147"/>
      <c r="BB59" s="149" t="str">
        <f t="shared" si="0"/>
        <v>Dílenské, dodavatelské dokumentace musí odpovídat dokumentaci pro provádění</v>
      </c>
      <c r="BC59" s="147"/>
      <c r="BD59" s="147"/>
      <c r="BE59" s="147"/>
      <c r="BF59" s="147"/>
      <c r="BG59" s="147"/>
      <c r="BH59" s="147"/>
      <c r="BI59" s="147"/>
    </row>
    <row r="60" spans="1:61" outlineLevel="1" x14ac:dyDescent="0.2">
      <c r="A60" s="148"/>
      <c r="B60" s="148"/>
      <c r="C60" s="154"/>
      <c r="D60" s="227" t="s">
        <v>141</v>
      </c>
      <c r="E60" s="228"/>
      <c r="F60" s="229"/>
      <c r="G60" s="230"/>
      <c r="H60" s="231"/>
      <c r="I60" s="159"/>
      <c r="J60" s="159"/>
      <c r="K60" s="159"/>
      <c r="L60" s="159"/>
      <c r="M60" s="159"/>
      <c r="N60" s="159"/>
      <c r="O60" s="155"/>
      <c r="P60" s="155"/>
      <c r="Q60" s="155"/>
      <c r="R60" s="155"/>
      <c r="S60" s="155"/>
      <c r="T60" s="155"/>
      <c r="U60" s="156"/>
      <c r="V60" s="155"/>
      <c r="W60" s="147"/>
      <c r="X60" s="147"/>
      <c r="Y60" s="147"/>
      <c r="Z60" s="147"/>
      <c r="AA60" s="147"/>
      <c r="AB60" s="147"/>
      <c r="AC60" s="147"/>
      <c r="AD60" s="147"/>
      <c r="AE60" s="147"/>
      <c r="AF60" s="147" t="s">
        <v>80</v>
      </c>
      <c r="AG60" s="147"/>
      <c r="AH60" s="147"/>
      <c r="AI60" s="147"/>
      <c r="AJ60" s="147"/>
      <c r="AK60" s="147"/>
      <c r="AL60" s="147"/>
      <c r="AM60" s="147"/>
      <c r="AN60" s="147"/>
      <c r="AO60" s="147"/>
      <c r="AP60" s="147"/>
      <c r="AQ60" s="147"/>
      <c r="AR60" s="147"/>
      <c r="AS60" s="147"/>
      <c r="AT60" s="147"/>
      <c r="AU60" s="147"/>
      <c r="AV60" s="147"/>
      <c r="AW60" s="147"/>
      <c r="AX60" s="147"/>
      <c r="AY60" s="147"/>
      <c r="AZ60" s="147"/>
      <c r="BA60" s="147"/>
      <c r="BB60" s="149" t="str">
        <f t="shared" si="0"/>
        <v>stavby a musí být vypracovány v souladu s příslušnými, platnými technickými normami,</v>
      </c>
      <c r="BC60" s="147"/>
      <c r="BD60" s="147"/>
      <c r="BE60" s="147"/>
      <c r="BF60" s="147"/>
      <c r="BG60" s="147"/>
      <c r="BH60" s="147"/>
      <c r="BI60" s="147"/>
    </row>
    <row r="61" spans="1:61" outlineLevel="1" x14ac:dyDescent="0.2">
      <c r="A61" s="148"/>
      <c r="B61" s="148"/>
      <c r="C61" s="154"/>
      <c r="D61" s="227" t="s">
        <v>142</v>
      </c>
      <c r="E61" s="228"/>
      <c r="F61" s="229"/>
      <c r="G61" s="230"/>
      <c r="H61" s="231"/>
      <c r="I61" s="159"/>
      <c r="J61" s="159"/>
      <c r="K61" s="159"/>
      <c r="L61" s="159"/>
      <c r="M61" s="159"/>
      <c r="N61" s="159"/>
      <c r="O61" s="155"/>
      <c r="P61" s="155"/>
      <c r="Q61" s="155"/>
      <c r="R61" s="155"/>
      <c r="S61" s="155"/>
      <c r="T61" s="155"/>
      <c r="U61" s="156"/>
      <c r="V61" s="155"/>
      <c r="W61" s="147"/>
      <c r="X61" s="147"/>
      <c r="Y61" s="147"/>
      <c r="Z61" s="147"/>
      <c r="AA61" s="147"/>
      <c r="AB61" s="147"/>
      <c r="AC61" s="147"/>
      <c r="AD61" s="147"/>
      <c r="AE61" s="147"/>
      <c r="AF61" s="147" t="s">
        <v>80</v>
      </c>
      <c r="AG61" s="147"/>
      <c r="AH61" s="147"/>
      <c r="AI61" s="147"/>
      <c r="AJ61" s="147"/>
      <c r="AK61" s="147"/>
      <c r="AL61" s="147"/>
      <c r="AM61" s="147"/>
      <c r="AN61" s="147"/>
      <c r="AO61" s="147"/>
      <c r="AP61" s="147"/>
      <c r="AQ61" s="147"/>
      <c r="AR61" s="147"/>
      <c r="AS61" s="147"/>
      <c r="AT61" s="147"/>
      <c r="AU61" s="147"/>
      <c r="AV61" s="147"/>
      <c r="AW61" s="147"/>
      <c r="AX61" s="147"/>
      <c r="AY61" s="147"/>
      <c r="AZ61" s="147"/>
      <c r="BA61" s="147"/>
      <c r="BB61" s="149" t="str">
        <f t="shared" si="0"/>
        <v>vyhláškami a souvisejícími předpisy!!!</v>
      </c>
      <c r="BC61" s="147"/>
      <c r="BD61" s="147"/>
      <c r="BE61" s="147"/>
      <c r="BF61" s="147"/>
      <c r="BG61" s="147"/>
      <c r="BH61" s="147"/>
      <c r="BI61" s="147"/>
    </row>
    <row r="62" spans="1:61" outlineLevel="1" x14ac:dyDescent="0.2">
      <c r="A62" s="148">
        <v>12</v>
      </c>
      <c r="B62" s="148" t="s">
        <v>170</v>
      </c>
      <c r="C62" s="154" t="s">
        <v>143</v>
      </c>
      <c r="D62" s="177" t="s">
        <v>144</v>
      </c>
      <c r="E62" s="155" t="s">
        <v>83</v>
      </c>
      <c r="F62" s="157">
        <v>1</v>
      </c>
      <c r="G62" s="158"/>
      <c r="H62" s="159">
        <f>ROUND(F62*G62,2)</f>
        <v>0</v>
      </c>
      <c r="I62" s="158"/>
      <c r="J62" s="159">
        <f>ROUND(F62*I62,2)</f>
        <v>0</v>
      </c>
      <c r="K62" s="158"/>
      <c r="L62" s="159">
        <f>ROUND(F62*K62,2)</f>
        <v>0</v>
      </c>
      <c r="M62" s="159">
        <v>21</v>
      </c>
      <c r="N62" s="159">
        <f>H62*(1+M62/100)</f>
        <v>0</v>
      </c>
      <c r="O62" s="155">
        <v>0</v>
      </c>
      <c r="P62" s="155">
        <f>ROUND(F62*O62,5)</f>
        <v>0</v>
      </c>
      <c r="Q62" s="155">
        <v>0</v>
      </c>
      <c r="R62" s="155">
        <f>ROUND(F62*Q62,5)</f>
        <v>0</v>
      </c>
      <c r="S62" s="155"/>
      <c r="T62" s="155"/>
      <c r="U62" s="156">
        <v>0</v>
      </c>
      <c r="V62" s="155">
        <f>ROUND(F62*U62,2)</f>
        <v>0</v>
      </c>
      <c r="W62" s="147"/>
      <c r="X62" s="147"/>
      <c r="Y62" s="147"/>
      <c r="Z62" s="147"/>
      <c r="AA62" s="147"/>
      <c r="AB62" s="147"/>
      <c r="AC62" s="147"/>
      <c r="AD62" s="147"/>
      <c r="AE62" s="147"/>
      <c r="AF62" s="147" t="s">
        <v>78</v>
      </c>
      <c r="AG62" s="147"/>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c r="BI62" s="147"/>
    </row>
    <row r="63" spans="1:61" ht="22.5" outlineLevel="1" x14ac:dyDescent="0.2">
      <c r="A63" s="148"/>
      <c r="B63" s="148"/>
      <c r="C63" s="154"/>
      <c r="D63" s="227" t="s">
        <v>145</v>
      </c>
      <c r="E63" s="228"/>
      <c r="F63" s="229"/>
      <c r="G63" s="230"/>
      <c r="H63" s="231"/>
      <c r="I63" s="159"/>
      <c r="J63" s="159"/>
      <c r="K63" s="159"/>
      <c r="L63" s="159"/>
      <c r="M63" s="159"/>
      <c r="N63" s="159"/>
      <c r="O63" s="155"/>
      <c r="P63" s="155"/>
      <c r="Q63" s="155"/>
      <c r="R63" s="155"/>
      <c r="S63" s="155"/>
      <c r="T63" s="155"/>
      <c r="U63" s="156"/>
      <c r="V63" s="155"/>
      <c r="W63" s="147"/>
      <c r="X63" s="147"/>
      <c r="Y63" s="147"/>
      <c r="Z63" s="147"/>
      <c r="AA63" s="147"/>
      <c r="AB63" s="147"/>
      <c r="AC63" s="147"/>
      <c r="AD63" s="147"/>
      <c r="AE63" s="147"/>
      <c r="AF63" s="147" t="s">
        <v>80</v>
      </c>
      <c r="AG63" s="147"/>
      <c r="AH63" s="147"/>
      <c r="AI63" s="147"/>
      <c r="AJ63" s="147"/>
      <c r="AK63" s="147"/>
      <c r="AL63" s="147"/>
      <c r="AM63" s="147"/>
      <c r="AN63" s="147"/>
      <c r="AO63" s="147"/>
      <c r="AP63" s="147"/>
      <c r="AQ63" s="147"/>
      <c r="AR63" s="147"/>
      <c r="AS63" s="147"/>
      <c r="AT63" s="147"/>
      <c r="AU63" s="147"/>
      <c r="AV63" s="147"/>
      <c r="AW63" s="147"/>
      <c r="AX63" s="147"/>
      <c r="AY63" s="147"/>
      <c r="AZ63" s="147"/>
      <c r="BA63" s="147"/>
      <c r="BB63" s="149" t="str">
        <f>D63</f>
        <v>Do této položky patří náklady spojené s provedením zkoušek a revizí předepsaných normami nebo požadovaných projektem.</v>
      </c>
      <c r="BC63" s="147"/>
      <c r="BD63" s="147"/>
      <c r="BE63" s="147"/>
      <c r="BF63" s="147"/>
      <c r="BG63" s="147"/>
      <c r="BH63" s="147"/>
      <c r="BI63" s="147"/>
    </row>
    <row r="64" spans="1:61" outlineLevel="1" x14ac:dyDescent="0.2">
      <c r="A64" s="148">
        <v>13</v>
      </c>
      <c r="B64" s="148" t="s">
        <v>170</v>
      </c>
      <c r="C64" s="154" t="s">
        <v>146</v>
      </c>
      <c r="D64" s="177" t="s">
        <v>147</v>
      </c>
      <c r="E64" s="155" t="s">
        <v>83</v>
      </c>
      <c r="F64" s="157">
        <v>1</v>
      </c>
      <c r="G64" s="158"/>
      <c r="H64" s="159">
        <f>ROUND(F64*G64,2)</f>
        <v>0</v>
      </c>
      <c r="I64" s="158"/>
      <c r="J64" s="159">
        <f>ROUND(F64*I64,2)</f>
        <v>0</v>
      </c>
      <c r="K64" s="158"/>
      <c r="L64" s="159">
        <f>ROUND(F64*K64,2)</f>
        <v>0</v>
      </c>
      <c r="M64" s="159">
        <v>21</v>
      </c>
      <c r="N64" s="159">
        <f>H64*(1+M64/100)</f>
        <v>0</v>
      </c>
      <c r="O64" s="155">
        <v>0</v>
      </c>
      <c r="P64" s="155">
        <f>ROUND(F64*O64,5)</f>
        <v>0</v>
      </c>
      <c r="Q64" s="155">
        <v>0</v>
      </c>
      <c r="R64" s="155">
        <f>ROUND(F64*Q64,5)</f>
        <v>0</v>
      </c>
      <c r="S64" s="155"/>
      <c r="T64" s="155"/>
      <c r="U64" s="156">
        <v>0</v>
      </c>
      <c r="V64" s="155">
        <f>ROUND(F64*U64,2)</f>
        <v>0</v>
      </c>
      <c r="W64" s="147"/>
      <c r="X64" s="147"/>
      <c r="Y64" s="147"/>
      <c r="Z64" s="147"/>
      <c r="AA64" s="147"/>
      <c r="AB64" s="147"/>
      <c r="AC64" s="147"/>
      <c r="AD64" s="147"/>
      <c r="AE64" s="147"/>
      <c r="AF64" s="147" t="s">
        <v>78</v>
      </c>
      <c r="AG64" s="147"/>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c r="BI64" s="147"/>
    </row>
    <row r="65" spans="1:61" ht="22.5" outlineLevel="1" x14ac:dyDescent="0.2">
      <c r="A65" s="148"/>
      <c r="B65" s="148"/>
      <c r="C65" s="154"/>
      <c r="D65" s="227" t="s">
        <v>148</v>
      </c>
      <c r="E65" s="228"/>
      <c r="F65" s="229"/>
      <c r="G65" s="230"/>
      <c r="H65" s="231"/>
      <c r="I65" s="159"/>
      <c r="J65" s="159"/>
      <c r="K65" s="159"/>
      <c r="L65" s="159"/>
      <c r="M65" s="159"/>
      <c r="N65" s="159"/>
      <c r="O65" s="155"/>
      <c r="P65" s="155"/>
      <c r="Q65" s="155"/>
      <c r="R65" s="155"/>
      <c r="S65" s="155"/>
      <c r="T65" s="155"/>
      <c r="U65" s="156"/>
      <c r="V65" s="155"/>
      <c r="W65" s="147"/>
      <c r="X65" s="147"/>
      <c r="Y65" s="147"/>
      <c r="Z65" s="147"/>
      <c r="AA65" s="147"/>
      <c r="AB65" s="147"/>
      <c r="AC65" s="147"/>
      <c r="AD65" s="147"/>
      <c r="AE65" s="147"/>
      <c r="AF65" s="147" t="s">
        <v>80</v>
      </c>
      <c r="AG65" s="147"/>
      <c r="AH65" s="147"/>
      <c r="AI65" s="147"/>
      <c r="AJ65" s="147"/>
      <c r="AK65" s="147"/>
      <c r="AL65" s="147"/>
      <c r="AM65" s="147"/>
      <c r="AN65" s="147"/>
      <c r="AO65" s="147"/>
      <c r="AP65" s="147"/>
      <c r="AQ65" s="147"/>
      <c r="AR65" s="147"/>
      <c r="AS65" s="147"/>
      <c r="AT65" s="147"/>
      <c r="AU65" s="147"/>
      <c r="AV65" s="147"/>
      <c r="AW65" s="147"/>
      <c r="AX65" s="147"/>
      <c r="AY65" s="147"/>
      <c r="AZ65" s="147"/>
      <c r="BA65" s="147"/>
      <c r="BB65" s="149" t="str">
        <f>D65</f>
        <v>Do této položky patří náklady na individuální zkoušky dodaných a smontovaných technologických zařízení včetně komplexního vyzkoušení.</v>
      </c>
      <c r="BC65" s="147"/>
      <c r="BD65" s="147"/>
      <c r="BE65" s="147"/>
      <c r="BF65" s="147"/>
      <c r="BG65" s="147"/>
      <c r="BH65" s="147"/>
      <c r="BI65" s="147"/>
    </row>
    <row r="66" spans="1:61" outlineLevel="1" x14ac:dyDescent="0.2">
      <c r="A66" s="148">
        <v>14</v>
      </c>
      <c r="B66" s="148" t="s">
        <v>170</v>
      </c>
      <c r="C66" s="154" t="s">
        <v>149</v>
      </c>
      <c r="D66" s="177" t="s">
        <v>150</v>
      </c>
      <c r="E66" s="155" t="s">
        <v>83</v>
      </c>
      <c r="F66" s="157">
        <v>1</v>
      </c>
      <c r="G66" s="158"/>
      <c r="H66" s="159">
        <f>ROUND(F66*G66,2)</f>
        <v>0</v>
      </c>
      <c r="I66" s="158"/>
      <c r="J66" s="159">
        <f>ROUND(F66*I66,2)</f>
        <v>0</v>
      </c>
      <c r="K66" s="158"/>
      <c r="L66" s="159">
        <f>ROUND(F66*K66,2)</f>
        <v>0</v>
      </c>
      <c r="M66" s="159">
        <v>21</v>
      </c>
      <c r="N66" s="159">
        <f>H66*(1+M66/100)</f>
        <v>0</v>
      </c>
      <c r="O66" s="155">
        <v>0</v>
      </c>
      <c r="P66" s="155">
        <f>ROUND(F66*O66,5)</f>
        <v>0</v>
      </c>
      <c r="Q66" s="155">
        <v>0</v>
      </c>
      <c r="R66" s="155">
        <f>ROUND(F66*Q66,5)</f>
        <v>0</v>
      </c>
      <c r="S66" s="155"/>
      <c r="T66" s="155"/>
      <c r="U66" s="156">
        <v>0</v>
      </c>
      <c r="V66" s="155">
        <f>ROUND(F66*U66,2)</f>
        <v>0</v>
      </c>
      <c r="W66" s="147"/>
      <c r="X66" s="147"/>
      <c r="Y66" s="147"/>
      <c r="Z66" s="147"/>
      <c r="AA66" s="147"/>
      <c r="AB66" s="147"/>
      <c r="AC66" s="147"/>
      <c r="AD66" s="147"/>
      <c r="AE66" s="147"/>
      <c r="AF66" s="147" t="s">
        <v>78</v>
      </c>
      <c r="AG66" s="147"/>
      <c r="AH66" s="147"/>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c r="BI66" s="147"/>
    </row>
    <row r="67" spans="1:61" ht="22.5" outlineLevel="1" x14ac:dyDescent="0.2">
      <c r="A67" s="148"/>
      <c r="B67" s="148"/>
      <c r="C67" s="154"/>
      <c r="D67" s="227" t="s">
        <v>151</v>
      </c>
      <c r="E67" s="228"/>
      <c r="F67" s="229"/>
      <c r="G67" s="230"/>
      <c r="H67" s="231"/>
      <c r="I67" s="159"/>
      <c r="J67" s="159"/>
      <c r="K67" s="159"/>
      <c r="L67" s="159"/>
      <c r="M67" s="159"/>
      <c r="N67" s="159"/>
      <c r="O67" s="155"/>
      <c r="P67" s="155"/>
      <c r="Q67" s="155"/>
      <c r="R67" s="155"/>
      <c r="S67" s="155"/>
      <c r="T67" s="155"/>
      <c r="U67" s="156"/>
      <c r="V67" s="155"/>
      <c r="W67" s="147"/>
      <c r="X67" s="147"/>
      <c r="Y67" s="147"/>
      <c r="Z67" s="147"/>
      <c r="AA67" s="147"/>
      <c r="AB67" s="147"/>
      <c r="AC67" s="147"/>
      <c r="AD67" s="147"/>
      <c r="AE67" s="147"/>
      <c r="AF67" s="147" t="s">
        <v>80</v>
      </c>
      <c r="AG67" s="147"/>
      <c r="AH67" s="147"/>
      <c r="AI67" s="147"/>
      <c r="AJ67" s="147"/>
      <c r="AK67" s="147"/>
      <c r="AL67" s="147"/>
      <c r="AM67" s="147"/>
      <c r="AN67" s="147"/>
      <c r="AO67" s="147"/>
      <c r="AP67" s="147"/>
      <c r="AQ67" s="147"/>
      <c r="AR67" s="147"/>
      <c r="AS67" s="147"/>
      <c r="AT67" s="147"/>
      <c r="AU67" s="147"/>
      <c r="AV67" s="147"/>
      <c r="AW67" s="147"/>
      <c r="AX67" s="147"/>
      <c r="AY67" s="147"/>
      <c r="AZ67" s="147"/>
      <c r="BA67" s="147"/>
      <c r="BB67" s="149" t="str">
        <f>D67</f>
        <v>Do této položky patří náklady zhotovitele na účast na zkušebním provozu včetně všech rizik vyplývajících z nutnosti zásahu či úprav zkoušeného zařízení.</v>
      </c>
      <c r="BC67" s="147"/>
      <c r="BD67" s="147"/>
      <c r="BE67" s="147"/>
      <c r="BF67" s="147"/>
      <c r="BG67" s="147"/>
      <c r="BH67" s="147"/>
      <c r="BI67" s="147"/>
    </row>
    <row r="68" spans="1:61" outlineLevel="1" x14ac:dyDescent="0.2">
      <c r="A68" s="148">
        <v>15</v>
      </c>
      <c r="B68" s="148" t="s">
        <v>170</v>
      </c>
      <c r="C68" s="154" t="s">
        <v>152</v>
      </c>
      <c r="D68" s="177" t="s">
        <v>153</v>
      </c>
      <c r="E68" s="155" t="s">
        <v>83</v>
      </c>
      <c r="F68" s="157">
        <v>1</v>
      </c>
      <c r="G68" s="158"/>
      <c r="H68" s="159">
        <f>ROUND(F68*G68,2)</f>
        <v>0</v>
      </c>
      <c r="I68" s="158"/>
      <c r="J68" s="159">
        <f>ROUND(F68*I68,2)</f>
        <v>0</v>
      </c>
      <c r="K68" s="158"/>
      <c r="L68" s="159">
        <f>ROUND(F68*K68,2)</f>
        <v>0</v>
      </c>
      <c r="M68" s="159">
        <v>21</v>
      </c>
      <c r="N68" s="159">
        <f>H68*(1+M68/100)</f>
        <v>0</v>
      </c>
      <c r="O68" s="155">
        <v>0</v>
      </c>
      <c r="P68" s="155">
        <f>ROUND(F68*O68,5)</f>
        <v>0</v>
      </c>
      <c r="Q68" s="155">
        <v>0</v>
      </c>
      <c r="R68" s="155">
        <f>ROUND(F68*Q68,5)</f>
        <v>0</v>
      </c>
      <c r="S68" s="155"/>
      <c r="T68" s="155"/>
      <c r="U68" s="156">
        <v>0</v>
      </c>
      <c r="V68" s="155">
        <f>ROUND(F68*U68,2)</f>
        <v>0</v>
      </c>
      <c r="W68" s="147"/>
      <c r="X68" s="147"/>
      <c r="Y68" s="147"/>
      <c r="Z68" s="147"/>
      <c r="AA68" s="147"/>
      <c r="AB68" s="147"/>
      <c r="AC68" s="147"/>
      <c r="AD68" s="147"/>
      <c r="AE68" s="147"/>
      <c r="AF68" s="147" t="s">
        <v>78</v>
      </c>
      <c r="AG68" s="147"/>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c r="BI68" s="147"/>
    </row>
    <row r="69" spans="1:61" ht="33.75" outlineLevel="1" x14ac:dyDescent="0.2">
      <c r="A69" s="148"/>
      <c r="B69" s="148"/>
      <c r="C69" s="154"/>
      <c r="D69" s="227" t="s">
        <v>154</v>
      </c>
      <c r="E69" s="228"/>
      <c r="F69" s="229"/>
      <c r="G69" s="230"/>
      <c r="H69" s="231"/>
      <c r="I69" s="159"/>
      <c r="J69" s="159"/>
      <c r="K69" s="159"/>
      <c r="L69" s="159"/>
      <c r="M69" s="159"/>
      <c r="N69" s="159"/>
      <c r="O69" s="155"/>
      <c r="P69" s="155"/>
      <c r="Q69" s="155"/>
      <c r="R69" s="155"/>
      <c r="S69" s="155"/>
      <c r="T69" s="155"/>
      <c r="U69" s="156"/>
      <c r="V69" s="155"/>
      <c r="W69" s="147"/>
      <c r="X69" s="147"/>
      <c r="Y69" s="147"/>
      <c r="Z69" s="147"/>
      <c r="AA69" s="147"/>
      <c r="AB69" s="147"/>
      <c r="AC69" s="147"/>
      <c r="AD69" s="147"/>
      <c r="AE69" s="147"/>
      <c r="AF69" s="147" t="s">
        <v>80</v>
      </c>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9" t="str">
        <f>D69</f>
        <v>Do této položky patří náklady zhotovitele na vypracování provozních řádů pro zkušební či trvalý provoz včetně nákladů na předání všech návodů k obsluze a údržbě pro technologická zařízení a včetně zaškolení obsluhy objednatele.</v>
      </c>
      <c r="BC69" s="147"/>
      <c r="BD69" s="147"/>
      <c r="BE69" s="147"/>
      <c r="BF69" s="147"/>
      <c r="BG69" s="147"/>
      <c r="BH69" s="147"/>
      <c r="BI69" s="147"/>
    </row>
    <row r="70" spans="1:61" outlineLevel="1" x14ac:dyDescent="0.2">
      <c r="A70" s="148">
        <v>16</v>
      </c>
      <c r="B70" s="148" t="s">
        <v>170</v>
      </c>
      <c r="C70" s="154" t="s">
        <v>155</v>
      </c>
      <c r="D70" s="177" t="s">
        <v>156</v>
      </c>
      <c r="E70" s="155" t="s">
        <v>83</v>
      </c>
      <c r="F70" s="157">
        <v>1</v>
      </c>
      <c r="G70" s="158"/>
      <c r="H70" s="159">
        <f>ROUND(F70*G70,2)</f>
        <v>0</v>
      </c>
      <c r="I70" s="158"/>
      <c r="J70" s="159">
        <f>ROUND(F70*I70,2)</f>
        <v>0</v>
      </c>
      <c r="K70" s="158"/>
      <c r="L70" s="159">
        <f>ROUND(F70*K70,2)</f>
        <v>0</v>
      </c>
      <c r="M70" s="159">
        <v>21</v>
      </c>
      <c r="N70" s="159">
        <f>H70*(1+M70/100)</f>
        <v>0</v>
      </c>
      <c r="O70" s="155">
        <v>0</v>
      </c>
      <c r="P70" s="155">
        <f>ROUND(F70*O70,5)</f>
        <v>0</v>
      </c>
      <c r="Q70" s="155">
        <v>0</v>
      </c>
      <c r="R70" s="155">
        <f>ROUND(F70*Q70,5)</f>
        <v>0</v>
      </c>
      <c r="S70" s="155"/>
      <c r="T70" s="155"/>
      <c r="U70" s="156">
        <v>0</v>
      </c>
      <c r="V70" s="155">
        <f>ROUND(F70*U70,2)</f>
        <v>0</v>
      </c>
      <c r="W70" s="147"/>
      <c r="X70" s="147"/>
      <c r="Y70" s="147"/>
      <c r="Z70" s="147"/>
      <c r="AA70" s="147"/>
      <c r="AB70" s="147"/>
      <c r="AC70" s="147"/>
      <c r="AD70" s="147"/>
      <c r="AE70" s="147"/>
      <c r="AF70" s="147" t="s">
        <v>78</v>
      </c>
      <c r="AG70" s="147"/>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c r="BI70" s="147"/>
    </row>
    <row r="71" spans="1:61" outlineLevel="1" x14ac:dyDescent="0.2">
      <c r="A71" s="148"/>
      <c r="B71" s="148"/>
      <c r="C71" s="154"/>
      <c r="D71" s="227" t="s">
        <v>157</v>
      </c>
      <c r="E71" s="228"/>
      <c r="F71" s="229"/>
      <c r="G71" s="230"/>
      <c r="H71" s="231"/>
      <c r="I71" s="159"/>
      <c r="J71" s="159"/>
      <c r="K71" s="159"/>
      <c r="L71" s="159"/>
      <c r="M71" s="159"/>
      <c r="N71" s="159"/>
      <c r="O71" s="155"/>
      <c r="P71" s="155"/>
      <c r="Q71" s="155"/>
      <c r="R71" s="155"/>
      <c r="S71" s="155"/>
      <c r="T71" s="155"/>
      <c r="U71" s="156"/>
      <c r="V71" s="155"/>
      <c r="W71" s="147"/>
      <c r="X71" s="147"/>
      <c r="Y71" s="147"/>
      <c r="Z71" s="147"/>
      <c r="AA71" s="147"/>
      <c r="AB71" s="147"/>
      <c r="AC71" s="147"/>
      <c r="AD71" s="147"/>
      <c r="AE71" s="147"/>
      <c r="AF71" s="147" t="s">
        <v>80</v>
      </c>
      <c r="AG71" s="147"/>
      <c r="AH71" s="147"/>
      <c r="AI71" s="147"/>
      <c r="AJ71" s="147"/>
      <c r="AK71" s="147"/>
      <c r="AL71" s="147"/>
      <c r="AM71" s="147"/>
      <c r="AN71" s="147"/>
      <c r="AO71" s="147"/>
      <c r="AP71" s="147"/>
      <c r="AQ71" s="147"/>
      <c r="AR71" s="147"/>
      <c r="AS71" s="147"/>
      <c r="AT71" s="147"/>
      <c r="AU71" s="147"/>
      <c r="AV71" s="147"/>
      <c r="AW71" s="147"/>
      <c r="AX71" s="147"/>
      <c r="AY71" s="147"/>
      <c r="AZ71" s="147"/>
      <c r="BA71" s="147"/>
      <c r="BB71" s="149" t="str">
        <f>D71</f>
        <v>Do této položky patří náklady spojené s účastí zhotovitele na předání a převzetí staveniště.</v>
      </c>
      <c r="BC71" s="147"/>
      <c r="BD71" s="147"/>
      <c r="BE71" s="147"/>
      <c r="BF71" s="147"/>
      <c r="BG71" s="147"/>
      <c r="BH71" s="147"/>
      <c r="BI71" s="147"/>
    </row>
    <row r="72" spans="1:61" outlineLevel="1" x14ac:dyDescent="0.2">
      <c r="A72" s="148">
        <v>17</v>
      </c>
      <c r="B72" s="148" t="s">
        <v>170</v>
      </c>
      <c r="C72" s="154" t="s">
        <v>158</v>
      </c>
      <c r="D72" s="177" t="s">
        <v>159</v>
      </c>
      <c r="E72" s="155" t="s">
        <v>83</v>
      </c>
      <c r="F72" s="157">
        <v>1</v>
      </c>
      <c r="G72" s="158"/>
      <c r="H72" s="159">
        <f>ROUND(F72*G72,2)</f>
        <v>0</v>
      </c>
      <c r="I72" s="158"/>
      <c r="J72" s="159">
        <f>ROUND(F72*I72,2)</f>
        <v>0</v>
      </c>
      <c r="K72" s="158"/>
      <c r="L72" s="159">
        <f>ROUND(F72*K72,2)</f>
        <v>0</v>
      </c>
      <c r="M72" s="159">
        <v>21</v>
      </c>
      <c r="N72" s="159">
        <f>H72*(1+M72/100)</f>
        <v>0</v>
      </c>
      <c r="O72" s="155">
        <v>0</v>
      </c>
      <c r="P72" s="155">
        <f>ROUND(F72*O72,5)</f>
        <v>0</v>
      </c>
      <c r="Q72" s="155">
        <v>0</v>
      </c>
      <c r="R72" s="155">
        <f>ROUND(F72*Q72,5)</f>
        <v>0</v>
      </c>
      <c r="S72" s="155"/>
      <c r="T72" s="155"/>
      <c r="U72" s="156">
        <v>0</v>
      </c>
      <c r="V72" s="155">
        <f>ROUND(F72*U72,2)</f>
        <v>0</v>
      </c>
      <c r="W72" s="147"/>
      <c r="X72" s="147"/>
      <c r="Y72" s="147"/>
      <c r="Z72" s="147"/>
      <c r="AA72" s="147"/>
      <c r="AB72" s="147"/>
      <c r="AC72" s="147"/>
      <c r="AD72" s="147"/>
      <c r="AE72" s="147"/>
      <c r="AF72" s="147" t="s">
        <v>78</v>
      </c>
      <c r="AG72" s="147"/>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c r="BI72" s="147"/>
    </row>
    <row r="73" spans="1:61" ht="33.75" outlineLevel="1" x14ac:dyDescent="0.2">
      <c r="A73" s="167"/>
      <c r="B73" s="167"/>
      <c r="C73" s="168"/>
      <c r="D73" s="232" t="s">
        <v>160</v>
      </c>
      <c r="E73" s="233"/>
      <c r="F73" s="234"/>
      <c r="G73" s="235"/>
      <c r="H73" s="236"/>
      <c r="I73" s="169"/>
      <c r="J73" s="169"/>
      <c r="K73" s="169"/>
      <c r="L73" s="169"/>
      <c r="M73" s="169"/>
      <c r="N73" s="169"/>
      <c r="O73" s="170"/>
      <c r="P73" s="170"/>
      <c r="Q73" s="170"/>
      <c r="R73" s="170"/>
      <c r="S73" s="170"/>
      <c r="T73" s="170"/>
      <c r="U73" s="171"/>
      <c r="V73" s="170"/>
      <c r="W73" s="147"/>
      <c r="X73" s="147"/>
      <c r="Y73" s="147"/>
      <c r="Z73" s="147"/>
      <c r="AA73" s="147"/>
      <c r="AB73" s="147"/>
      <c r="AC73" s="147"/>
      <c r="AD73" s="147"/>
      <c r="AE73" s="147"/>
      <c r="AF73" s="147" t="s">
        <v>80</v>
      </c>
      <c r="AG73" s="147"/>
      <c r="AH73" s="147"/>
      <c r="AI73" s="147"/>
      <c r="AJ73" s="147"/>
      <c r="AK73" s="147"/>
      <c r="AL73" s="147"/>
      <c r="AM73" s="147"/>
      <c r="AN73" s="147"/>
      <c r="AO73" s="147"/>
      <c r="AP73" s="147"/>
      <c r="AQ73" s="147"/>
      <c r="AR73" s="147"/>
      <c r="AS73" s="147"/>
      <c r="AT73" s="147"/>
      <c r="AU73" s="147"/>
      <c r="AV73" s="147"/>
      <c r="AW73" s="147"/>
      <c r="AX73" s="147"/>
      <c r="AY73" s="147"/>
      <c r="AZ73" s="147"/>
      <c r="BA73" s="147"/>
      <c r="BB73" s="149" t="str">
        <f>D73</f>
        <v>Do této položky patří náklady spojené s povinnou publicitou, pokud ji objednatel požaduje. Zahrnuje zejména náklady na propagační a informační billboardy, tabule, internetovou propagaci, tiskoviny apod.</v>
      </c>
      <c r="BC73" s="147"/>
      <c r="BD73" s="147"/>
      <c r="BE73" s="147"/>
      <c r="BF73" s="147"/>
      <c r="BG73" s="147"/>
      <c r="BH73" s="147"/>
      <c r="BI73" s="147"/>
    </row>
    <row r="74" spans="1:61" x14ac:dyDescent="0.2">
      <c r="A74" s="6"/>
      <c r="B74" s="175"/>
      <c r="C74" s="7" t="s">
        <v>161</v>
      </c>
      <c r="D74" s="178" t="s">
        <v>161</v>
      </c>
      <c r="E74" s="6"/>
      <c r="F74" s="6"/>
      <c r="G74" s="6"/>
      <c r="H74" s="6"/>
      <c r="I74" s="6"/>
      <c r="J74" s="6"/>
      <c r="K74" s="6"/>
      <c r="L74" s="6"/>
      <c r="M74" s="6"/>
      <c r="N74" s="6"/>
      <c r="O74" s="6"/>
      <c r="P74" s="6"/>
      <c r="Q74" s="6"/>
      <c r="R74" s="6"/>
      <c r="S74" s="6"/>
      <c r="T74" s="6"/>
      <c r="U74" s="6"/>
      <c r="V74" s="6"/>
      <c r="AD74">
        <v>15</v>
      </c>
      <c r="AE74">
        <v>21</v>
      </c>
    </row>
    <row r="75" spans="1:61" x14ac:dyDescent="0.2">
      <c r="A75" s="172"/>
      <c r="B75" s="259"/>
      <c r="C75" s="173">
        <v>26</v>
      </c>
      <c r="D75" s="179" t="s">
        <v>161</v>
      </c>
      <c r="E75" s="174"/>
      <c r="F75" s="174"/>
      <c r="G75" s="174"/>
      <c r="H75" s="176">
        <f>H8</f>
        <v>0</v>
      </c>
      <c r="I75" s="6"/>
      <c r="J75" s="6"/>
      <c r="K75" s="6"/>
      <c r="L75" s="6"/>
      <c r="M75" s="6"/>
      <c r="N75" s="6"/>
      <c r="O75" s="6"/>
      <c r="P75" s="6"/>
      <c r="Q75" s="6"/>
      <c r="R75" s="6"/>
      <c r="S75" s="6"/>
      <c r="T75" s="6"/>
      <c r="U75" s="6"/>
      <c r="V75" s="6"/>
      <c r="AD75">
        <f>SUMIF(M7:M73,AD74,H7:H73)</f>
        <v>0</v>
      </c>
      <c r="AE75">
        <f>SUMIF(M7:M73,AE74,H7:H73)</f>
        <v>0</v>
      </c>
      <c r="AF75" t="s">
        <v>162</v>
      </c>
    </row>
    <row r="76" spans="1:61" x14ac:dyDescent="0.2">
      <c r="A76" s="6"/>
      <c r="B76" s="175"/>
      <c r="C76" s="7" t="s">
        <v>161</v>
      </c>
      <c r="D76" s="178" t="s">
        <v>161</v>
      </c>
      <c r="E76" s="6"/>
      <c r="F76" s="6"/>
      <c r="G76" s="6"/>
      <c r="H76" s="6"/>
      <c r="I76" s="6"/>
      <c r="J76" s="6"/>
      <c r="K76" s="6"/>
      <c r="L76" s="6"/>
      <c r="M76" s="6"/>
      <c r="N76" s="6"/>
      <c r="O76" s="6"/>
      <c r="P76" s="6"/>
      <c r="Q76" s="6"/>
      <c r="R76" s="6"/>
      <c r="S76" s="6"/>
      <c r="T76" s="6"/>
      <c r="U76" s="6"/>
      <c r="V76" s="6"/>
    </row>
    <row r="77" spans="1:61" x14ac:dyDescent="0.2">
      <c r="A77" s="6"/>
      <c r="B77" s="175"/>
      <c r="C77" s="7" t="s">
        <v>161</v>
      </c>
      <c r="D77" s="178" t="s">
        <v>161</v>
      </c>
      <c r="E77" s="6"/>
      <c r="F77" s="6"/>
      <c r="G77" s="6"/>
      <c r="H77" s="6"/>
      <c r="I77" s="6"/>
      <c r="J77" s="6"/>
      <c r="K77" s="6"/>
      <c r="L77" s="6"/>
      <c r="M77" s="6"/>
      <c r="N77" s="6"/>
      <c r="O77" s="6"/>
      <c r="P77" s="6"/>
      <c r="Q77" s="6"/>
      <c r="R77" s="6"/>
      <c r="S77" s="6"/>
      <c r="T77" s="6"/>
      <c r="U77" s="6"/>
      <c r="V77" s="6"/>
    </row>
    <row r="78" spans="1:61" x14ac:dyDescent="0.2">
      <c r="A78" s="237">
        <v>33</v>
      </c>
      <c r="B78" s="237"/>
      <c r="C78" s="237"/>
      <c r="D78" s="238"/>
      <c r="E78" s="6"/>
      <c r="F78" s="6"/>
      <c r="G78" s="6"/>
      <c r="H78" s="6"/>
      <c r="I78" s="6"/>
      <c r="J78" s="6"/>
      <c r="K78" s="6"/>
      <c r="L78" s="6"/>
      <c r="M78" s="6"/>
      <c r="N78" s="6"/>
      <c r="O78" s="6"/>
      <c r="P78" s="6"/>
      <c r="Q78" s="6"/>
      <c r="R78" s="6"/>
      <c r="S78" s="6"/>
      <c r="T78" s="6"/>
      <c r="U78" s="6"/>
      <c r="V78" s="6"/>
    </row>
    <row r="79" spans="1:61" x14ac:dyDescent="0.2">
      <c r="A79" s="239"/>
      <c r="B79" s="240"/>
      <c r="C79" s="240"/>
      <c r="D79" s="241"/>
      <c r="E79" s="240"/>
      <c r="F79" s="240"/>
      <c r="G79" s="240"/>
      <c r="H79" s="242"/>
      <c r="I79" s="6"/>
      <c r="J79" s="6"/>
      <c r="K79" s="6"/>
      <c r="L79" s="6"/>
      <c r="M79" s="6"/>
      <c r="N79" s="6"/>
      <c r="O79" s="6"/>
      <c r="P79" s="6"/>
      <c r="Q79" s="6"/>
      <c r="R79" s="6"/>
      <c r="S79" s="6"/>
      <c r="T79" s="6"/>
      <c r="U79" s="6"/>
      <c r="V79" s="6"/>
      <c r="AF79" t="s">
        <v>163</v>
      </c>
    </row>
    <row r="80" spans="1:61" x14ac:dyDescent="0.2">
      <c r="A80" s="243"/>
      <c r="B80" s="244"/>
      <c r="C80" s="244"/>
      <c r="D80" s="245"/>
      <c r="E80" s="244"/>
      <c r="F80" s="244"/>
      <c r="G80" s="244"/>
      <c r="H80" s="246"/>
      <c r="I80" s="6"/>
      <c r="J80" s="6"/>
      <c r="K80" s="6"/>
      <c r="L80" s="6"/>
      <c r="M80" s="6"/>
      <c r="N80" s="6"/>
      <c r="O80" s="6"/>
      <c r="P80" s="6"/>
      <c r="Q80" s="6"/>
      <c r="R80" s="6"/>
      <c r="S80" s="6"/>
      <c r="T80" s="6"/>
      <c r="U80" s="6"/>
      <c r="V80" s="6"/>
    </row>
    <row r="81" spans="1:32" x14ac:dyDescent="0.2">
      <c r="A81" s="243"/>
      <c r="B81" s="244"/>
      <c r="C81" s="244"/>
      <c r="D81" s="245"/>
      <c r="E81" s="244"/>
      <c r="F81" s="244"/>
      <c r="G81" s="244"/>
      <c r="H81" s="246"/>
      <c r="I81" s="6"/>
      <c r="J81" s="6"/>
      <c r="K81" s="6"/>
      <c r="L81" s="6"/>
      <c r="M81" s="6"/>
      <c r="N81" s="6"/>
      <c r="O81" s="6"/>
      <c r="P81" s="6"/>
      <c r="Q81" s="6"/>
      <c r="R81" s="6"/>
      <c r="S81" s="6"/>
      <c r="T81" s="6"/>
      <c r="U81" s="6"/>
      <c r="V81" s="6"/>
    </row>
    <row r="82" spans="1:32" x14ac:dyDescent="0.2">
      <c r="A82" s="243"/>
      <c r="B82" s="244"/>
      <c r="C82" s="244"/>
      <c r="D82" s="245"/>
      <c r="E82" s="244"/>
      <c r="F82" s="244"/>
      <c r="G82" s="244"/>
      <c r="H82" s="246"/>
      <c r="I82" s="6"/>
      <c r="J82" s="6"/>
      <c r="K82" s="6"/>
      <c r="L82" s="6"/>
      <c r="M82" s="6"/>
      <c r="N82" s="6"/>
      <c r="O82" s="6"/>
      <c r="P82" s="6"/>
      <c r="Q82" s="6"/>
      <c r="R82" s="6"/>
      <c r="S82" s="6"/>
      <c r="T82" s="6"/>
      <c r="U82" s="6"/>
      <c r="V82" s="6"/>
    </row>
    <row r="83" spans="1:32" x14ac:dyDescent="0.2">
      <c r="A83" s="247"/>
      <c r="B83" s="248"/>
      <c r="C83" s="248"/>
      <c r="D83" s="249"/>
      <c r="E83" s="248"/>
      <c r="F83" s="248"/>
      <c r="G83" s="248"/>
      <c r="H83" s="250"/>
      <c r="I83" s="6"/>
      <c r="J83" s="6"/>
      <c r="K83" s="6"/>
      <c r="L83" s="6"/>
      <c r="M83" s="6"/>
      <c r="N83" s="6"/>
      <c r="O83" s="6"/>
      <c r="P83" s="6"/>
      <c r="Q83" s="6"/>
      <c r="R83" s="6"/>
      <c r="S83" s="6"/>
      <c r="T83" s="6"/>
      <c r="U83" s="6"/>
      <c r="V83" s="6"/>
    </row>
    <row r="84" spans="1:32" x14ac:dyDescent="0.2">
      <c r="A84" s="6"/>
      <c r="B84" s="175"/>
      <c r="C84" s="7" t="s">
        <v>161</v>
      </c>
      <c r="D84" s="178" t="s">
        <v>161</v>
      </c>
      <c r="E84" s="6"/>
      <c r="F84" s="6"/>
      <c r="G84" s="6"/>
      <c r="H84" s="6"/>
      <c r="I84" s="6"/>
      <c r="J84" s="6"/>
      <c r="K84" s="6"/>
      <c r="L84" s="6"/>
      <c r="M84" s="6"/>
      <c r="N84" s="6"/>
      <c r="O84" s="6"/>
      <c r="P84" s="6"/>
      <c r="Q84" s="6"/>
      <c r="R84" s="6"/>
      <c r="S84" s="6"/>
      <c r="T84" s="6"/>
      <c r="U84" s="6"/>
      <c r="V84" s="6"/>
    </row>
    <row r="85" spans="1:32" x14ac:dyDescent="0.2">
      <c r="D85" s="180"/>
      <c r="AF85" t="s">
        <v>164</v>
      </c>
    </row>
  </sheetData>
  <mergeCells count="54">
    <mergeCell ref="D12:H12"/>
    <mergeCell ref="A1:H1"/>
    <mergeCell ref="D2:H2"/>
    <mergeCell ref="D3:H3"/>
    <mergeCell ref="D4:H4"/>
    <mergeCell ref="D10:H10"/>
    <mergeCell ref="D33:H33"/>
    <mergeCell ref="D14:H14"/>
    <mergeCell ref="D16:H16"/>
    <mergeCell ref="D18:H18"/>
    <mergeCell ref="D20:H20"/>
    <mergeCell ref="D22:H22"/>
    <mergeCell ref="D24:H24"/>
    <mergeCell ref="D26:H26"/>
    <mergeCell ref="D28:H28"/>
    <mergeCell ref="D30:H30"/>
    <mergeCell ref="D31:H31"/>
    <mergeCell ref="D32:H32"/>
    <mergeCell ref="D45:H45"/>
    <mergeCell ref="D34:H34"/>
    <mergeCell ref="D35:H35"/>
    <mergeCell ref="D36:H36"/>
    <mergeCell ref="D37:H37"/>
    <mergeCell ref="D38:H38"/>
    <mergeCell ref="D39:H39"/>
    <mergeCell ref="D40:H40"/>
    <mergeCell ref="D41:H41"/>
    <mergeCell ref="D42:H42"/>
    <mergeCell ref="D43:H43"/>
    <mergeCell ref="D44:H44"/>
    <mergeCell ref="D57:H57"/>
    <mergeCell ref="D46:H46"/>
    <mergeCell ref="D47:H47"/>
    <mergeCell ref="D48:H48"/>
    <mergeCell ref="D49:H49"/>
    <mergeCell ref="D50:H50"/>
    <mergeCell ref="D51:H51"/>
    <mergeCell ref="D52:H52"/>
    <mergeCell ref="D53:H53"/>
    <mergeCell ref="D54:H54"/>
    <mergeCell ref="D55:H55"/>
    <mergeCell ref="D56:H56"/>
    <mergeCell ref="A79:H83"/>
    <mergeCell ref="D58:H58"/>
    <mergeCell ref="D59:H59"/>
    <mergeCell ref="D60:H60"/>
    <mergeCell ref="D61:H61"/>
    <mergeCell ref="D63:H63"/>
    <mergeCell ref="D65:H65"/>
    <mergeCell ref="D67:H67"/>
    <mergeCell ref="D69:H69"/>
    <mergeCell ref="D71:H71"/>
    <mergeCell ref="D73:H73"/>
    <mergeCell ref="A78:D78"/>
  </mergeCells>
  <pageMargins left="0.59055118110236204" right="0.39370078740157499"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brichta petr</dc:creator>
  <cp:lastModifiedBy>spravce</cp:lastModifiedBy>
  <cp:lastPrinted>2014-02-28T09:52:57Z</cp:lastPrinted>
  <dcterms:created xsi:type="dcterms:W3CDTF">2009-04-08T07:15:50Z</dcterms:created>
  <dcterms:modified xsi:type="dcterms:W3CDTF">2018-11-08T10:44:39Z</dcterms:modified>
</cp:coreProperties>
</file>