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1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list'!$G$2</definedName>
    <definedName name="MJ">'Krycí list'!$G$5</definedName>
    <definedName name="Mont">Rekapitulace!$H$17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Položky!$A$1:$G$217</definedName>
    <definedName name="_xlnm.Print_Area" localSheetId="1">Rekapitulace!$A$1:$I$31</definedName>
    <definedName name="PocetMJ">'Krycí list'!$G$6</definedName>
    <definedName name="Poznamka">'Krycí list'!$B$37</definedName>
    <definedName name="Projektant">'Krycí list'!$C$8</definedName>
    <definedName name="PSV">Rekapitulace!$F$17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216" i="3"/>
  <c r="BC216"/>
  <c r="BB216"/>
  <c r="BA216"/>
  <c r="G216"/>
  <c r="BD216" s="1"/>
  <c r="BE215"/>
  <c r="BC215"/>
  <c r="BB215"/>
  <c r="BA215"/>
  <c r="G215"/>
  <c r="BD215" s="1"/>
  <c r="BE214"/>
  <c r="BC214"/>
  <c r="BB214"/>
  <c r="BA214"/>
  <c r="G214"/>
  <c r="BD214" s="1"/>
  <c r="B16" i="2"/>
  <c r="A16"/>
  <c r="C217" i="3"/>
  <c r="BD211"/>
  <c r="BC211"/>
  <c r="BB211"/>
  <c r="BA211"/>
  <c r="G211"/>
  <c r="BE211" s="1"/>
  <c r="BE210"/>
  <c r="BD210"/>
  <c r="BB210"/>
  <c r="BA210"/>
  <c r="G210"/>
  <c r="BC210" s="1"/>
  <c r="BE209"/>
  <c r="BC209"/>
  <c r="BB209"/>
  <c r="BA209"/>
  <c r="G209"/>
  <c r="BD209" s="1"/>
  <c r="BE208"/>
  <c r="BC208"/>
  <c r="BB208"/>
  <c r="BA208"/>
  <c r="G208"/>
  <c r="BD208" s="1"/>
  <c r="BE207"/>
  <c r="BC207"/>
  <c r="BB207"/>
  <c r="BA207"/>
  <c r="G207"/>
  <c r="BD207" s="1"/>
  <c r="BE206"/>
  <c r="BC206"/>
  <c r="BB206"/>
  <c r="BA206"/>
  <c r="G206"/>
  <c r="BD206" s="1"/>
  <c r="BE205"/>
  <c r="BC205"/>
  <c r="BB205"/>
  <c r="BA205"/>
  <c r="G205"/>
  <c r="BD205" s="1"/>
  <c r="BE204"/>
  <c r="BC204"/>
  <c r="BB204"/>
  <c r="BA204"/>
  <c r="G204"/>
  <c r="BD204" s="1"/>
  <c r="BE203"/>
  <c r="BC203"/>
  <c r="BB203"/>
  <c r="BA203"/>
  <c r="G203"/>
  <c r="BD203" s="1"/>
  <c r="BE202"/>
  <c r="BC202"/>
  <c r="BB202"/>
  <c r="BA202"/>
  <c r="G202"/>
  <c r="B15" i="2"/>
  <c r="A15"/>
  <c r="C212" i="3"/>
  <c r="BD199"/>
  <c r="BC199"/>
  <c r="BB199"/>
  <c r="BA199"/>
  <c r="G199"/>
  <c r="BE199" s="1"/>
  <c r="BD198"/>
  <c r="BC198"/>
  <c r="BB198"/>
  <c r="BA198"/>
  <c r="G198"/>
  <c r="BE198" s="1"/>
  <c r="BE197"/>
  <c r="BD197"/>
  <c r="BB197"/>
  <c r="BA197"/>
  <c r="G197"/>
  <c r="BC197" s="1"/>
  <c r="BE196"/>
  <c r="BD196"/>
  <c r="BB196"/>
  <c r="BA196"/>
  <c r="G196"/>
  <c r="BC196" s="1"/>
  <c r="BE195"/>
  <c r="BD195"/>
  <c r="BB195"/>
  <c r="BA195"/>
  <c r="G195"/>
  <c r="BC195" s="1"/>
  <c r="BE194"/>
  <c r="BD194"/>
  <c r="BB194"/>
  <c r="BA194"/>
  <c r="G194"/>
  <c r="BC194" s="1"/>
  <c r="BE193"/>
  <c r="BD193"/>
  <c r="BB193"/>
  <c r="BA193"/>
  <c r="G193"/>
  <c r="BC193" s="1"/>
  <c r="BE192"/>
  <c r="BD192"/>
  <c r="BB192"/>
  <c r="BA192"/>
  <c r="G192"/>
  <c r="BC192" s="1"/>
  <c r="BE191"/>
  <c r="BD191"/>
  <c r="BB191"/>
  <c r="BA191"/>
  <c r="G191"/>
  <c r="BC191" s="1"/>
  <c r="BE190"/>
  <c r="BD190"/>
  <c r="BB190"/>
  <c r="BA190"/>
  <c r="G190"/>
  <c r="BC190" s="1"/>
  <c r="BE189"/>
  <c r="BD189"/>
  <c r="BB189"/>
  <c r="BA189"/>
  <c r="G189"/>
  <c r="BC189" s="1"/>
  <c r="BE188"/>
  <c r="BD188"/>
  <c r="BB188"/>
  <c r="BA188"/>
  <c r="G188"/>
  <c r="BC188" s="1"/>
  <c r="BE187"/>
  <c r="BD187"/>
  <c r="BB187"/>
  <c r="BA187"/>
  <c r="G187"/>
  <c r="BC187" s="1"/>
  <c r="BE186"/>
  <c r="BD186"/>
  <c r="BB186"/>
  <c r="BA186"/>
  <c r="G186"/>
  <c r="BC186" s="1"/>
  <c r="BE185"/>
  <c r="BD185"/>
  <c r="BB185"/>
  <c r="BA185"/>
  <c r="G185"/>
  <c r="BC185" s="1"/>
  <c r="BE184"/>
  <c r="BD184"/>
  <c r="BB184"/>
  <c r="BA184"/>
  <c r="G184"/>
  <c r="BC184" s="1"/>
  <c r="BE183"/>
  <c r="BD183"/>
  <c r="BB183"/>
  <c r="BA183"/>
  <c r="G183"/>
  <c r="BC183" s="1"/>
  <c r="BE182"/>
  <c r="BD182"/>
  <c r="BC182"/>
  <c r="BB182"/>
  <c r="BA182"/>
  <c r="G182"/>
  <c r="BE181"/>
  <c r="BD181"/>
  <c r="BB181"/>
  <c r="BA181"/>
  <c r="G181"/>
  <c r="BC181" s="1"/>
  <c r="BE180"/>
  <c r="BD180"/>
  <c r="BB180"/>
  <c r="BA180"/>
  <c r="G180"/>
  <c r="BC180" s="1"/>
  <c r="BE179"/>
  <c r="BD179"/>
  <c r="BB179"/>
  <c r="BA179"/>
  <c r="G179"/>
  <c r="BC179" s="1"/>
  <c r="BE178"/>
  <c r="BD178"/>
  <c r="BB178"/>
  <c r="BA178"/>
  <c r="G178"/>
  <c r="BC178" s="1"/>
  <c r="BE177"/>
  <c r="BD177"/>
  <c r="BB177"/>
  <c r="BA177"/>
  <c r="G177"/>
  <c r="BC177" s="1"/>
  <c r="BE176"/>
  <c r="BD176"/>
  <c r="BC176"/>
  <c r="BB176"/>
  <c r="BA176"/>
  <c r="G176"/>
  <c r="BE175"/>
  <c r="BD175"/>
  <c r="BB175"/>
  <c r="BA175"/>
  <c r="G175"/>
  <c r="BC175" s="1"/>
  <c r="BE174"/>
  <c r="BD174"/>
  <c r="BC174"/>
  <c r="BB174"/>
  <c r="BA174"/>
  <c r="G174"/>
  <c r="BE173"/>
  <c r="BD173"/>
  <c r="BB173"/>
  <c r="BA173"/>
  <c r="G173"/>
  <c r="BC173" s="1"/>
  <c r="BE172"/>
  <c r="BD172"/>
  <c r="BB172"/>
  <c r="BA172"/>
  <c r="G172"/>
  <c r="BC172" s="1"/>
  <c r="BE171"/>
  <c r="BD171"/>
  <c r="BB171"/>
  <c r="BA171"/>
  <c r="G171"/>
  <c r="BC171" s="1"/>
  <c r="BE170"/>
  <c r="BD170"/>
  <c r="BC170"/>
  <c r="BB170"/>
  <c r="BA170"/>
  <c r="G170"/>
  <c r="BE169"/>
  <c r="BD169"/>
  <c r="BB169"/>
  <c r="BA169"/>
  <c r="G169"/>
  <c r="BC169" s="1"/>
  <c r="BE168"/>
  <c r="BC168"/>
  <c r="BB168"/>
  <c r="BA168"/>
  <c r="G168"/>
  <c r="BD168" s="1"/>
  <c r="BE167"/>
  <c r="BC167"/>
  <c r="BB167"/>
  <c r="BA167"/>
  <c r="G167"/>
  <c r="BD167" s="1"/>
  <c r="BE166"/>
  <c r="BC166"/>
  <c r="BB166"/>
  <c r="BA166"/>
  <c r="G166"/>
  <c r="BD166" s="1"/>
  <c r="BE165"/>
  <c r="BC165"/>
  <c r="BB165"/>
  <c r="BA165"/>
  <c r="G165"/>
  <c r="BD165" s="1"/>
  <c r="BE164"/>
  <c r="BC164"/>
  <c r="BB164"/>
  <c r="BA164"/>
  <c r="G164"/>
  <c r="BD164" s="1"/>
  <c r="BE163"/>
  <c r="BC163"/>
  <c r="BB163"/>
  <c r="BA163"/>
  <c r="G163"/>
  <c r="BD163" s="1"/>
  <c r="BE162"/>
  <c r="BC162"/>
  <c r="BB162"/>
  <c r="BA162"/>
  <c r="G162"/>
  <c r="BD162" s="1"/>
  <c r="BE161"/>
  <c r="BC161"/>
  <c r="BB161"/>
  <c r="BA161"/>
  <c r="G161"/>
  <c r="BD161" s="1"/>
  <c r="BE160"/>
  <c r="BC160"/>
  <c r="BB160"/>
  <c r="BA160"/>
  <c r="G160"/>
  <c r="BD160" s="1"/>
  <c r="BE159"/>
  <c r="BC159"/>
  <c r="BB159"/>
  <c r="BA159"/>
  <c r="G159"/>
  <c r="BD159" s="1"/>
  <c r="BE158"/>
  <c r="BC158"/>
  <c r="BB158"/>
  <c r="BA158"/>
  <c r="G158"/>
  <c r="BD158" s="1"/>
  <c r="BE157"/>
  <c r="BC157"/>
  <c r="BB157"/>
  <c r="BA157"/>
  <c r="G157"/>
  <c r="BD157" s="1"/>
  <c r="BE156"/>
  <c r="BC156"/>
  <c r="BB156"/>
  <c r="BA156"/>
  <c r="G156"/>
  <c r="BD156" s="1"/>
  <c r="BE155"/>
  <c r="BC155"/>
  <c r="BB155"/>
  <c r="BA155"/>
  <c r="G155"/>
  <c r="BD155" s="1"/>
  <c r="BE154"/>
  <c r="BC154"/>
  <c r="BB154"/>
  <c r="BA154"/>
  <c r="G154"/>
  <c r="BD154" s="1"/>
  <c r="BE153"/>
  <c r="BC153"/>
  <c r="BB153"/>
  <c r="BA153"/>
  <c r="G153"/>
  <c r="BD153" s="1"/>
  <c r="BE152"/>
  <c r="BC152"/>
  <c r="BB152"/>
  <c r="BA152"/>
  <c r="G152"/>
  <c r="BD152" s="1"/>
  <c r="BE151"/>
  <c r="BC151"/>
  <c r="BB151"/>
  <c r="BA151"/>
  <c r="G151"/>
  <c r="BD151" s="1"/>
  <c r="BE150"/>
  <c r="BC150"/>
  <c r="BB150"/>
  <c r="BA150"/>
  <c r="G150"/>
  <c r="BD150" s="1"/>
  <c r="BE149"/>
  <c r="BC149"/>
  <c r="BB149"/>
  <c r="BA149"/>
  <c r="G149"/>
  <c r="BD149" s="1"/>
  <c r="BE148"/>
  <c r="BC148"/>
  <c r="BB148"/>
  <c r="BA148"/>
  <c r="G148"/>
  <c r="BD148" s="1"/>
  <c r="BE147"/>
  <c r="BC147"/>
  <c r="BB147"/>
  <c r="BA147"/>
  <c r="G147"/>
  <c r="BD147" s="1"/>
  <c r="BE146"/>
  <c r="BC146"/>
  <c r="BB146"/>
  <c r="BA146"/>
  <c r="G146"/>
  <c r="BD146" s="1"/>
  <c r="BE145"/>
  <c r="BC145"/>
  <c r="BB145"/>
  <c r="BA145"/>
  <c r="G145"/>
  <c r="BD145" s="1"/>
  <c r="BE144"/>
  <c r="BC144"/>
  <c r="BB144"/>
  <c r="BA144"/>
  <c r="G144"/>
  <c r="BD144" s="1"/>
  <c r="BE143"/>
  <c r="BC143"/>
  <c r="BB143"/>
  <c r="BA143"/>
  <c r="G143"/>
  <c r="BD143" s="1"/>
  <c r="BE142"/>
  <c r="BC142"/>
  <c r="BB142"/>
  <c r="BA142"/>
  <c r="G142"/>
  <c r="BD142" s="1"/>
  <c r="BE141"/>
  <c r="BE200" s="1"/>
  <c r="I14" i="2" s="1"/>
  <c r="BC141" i="3"/>
  <c r="BB141"/>
  <c r="BA141"/>
  <c r="G141"/>
  <c r="BE140"/>
  <c r="BC140"/>
  <c r="BB140"/>
  <c r="BA140"/>
  <c r="G140"/>
  <c r="BD140" s="1"/>
  <c r="B14" i="2"/>
  <c r="A14"/>
  <c r="C200" i="3"/>
  <c r="BD137"/>
  <c r="BC137"/>
  <c r="BB137"/>
  <c r="BA137"/>
  <c r="G137"/>
  <c r="BE137" s="1"/>
  <c r="BD136"/>
  <c r="BC136"/>
  <c r="BB136"/>
  <c r="BA136"/>
  <c r="G136"/>
  <c r="BE136" s="1"/>
  <c r="BD135"/>
  <c r="BC135"/>
  <c r="BB135"/>
  <c r="BA135"/>
  <c r="G135"/>
  <c r="BE135" s="1"/>
  <c r="BD134"/>
  <c r="BC134"/>
  <c r="BB134"/>
  <c r="BA134"/>
  <c r="G134"/>
  <c r="BE134" s="1"/>
  <c r="BD133"/>
  <c r="BC133"/>
  <c r="BB133"/>
  <c r="BA133"/>
  <c r="G133"/>
  <c r="BE133" s="1"/>
  <c r="BD132"/>
  <c r="BC132"/>
  <c r="BB132"/>
  <c r="BA132"/>
  <c r="G132"/>
  <c r="BE132" s="1"/>
  <c r="BD131"/>
  <c r="BC131"/>
  <c r="BB131"/>
  <c r="BA131"/>
  <c r="G131"/>
  <c r="BE131" s="1"/>
  <c r="BE130"/>
  <c r="BD130"/>
  <c r="BB130"/>
  <c r="BA130"/>
  <c r="G130"/>
  <c r="BC130" s="1"/>
  <c r="BE129"/>
  <c r="BD129"/>
  <c r="BB129"/>
  <c r="BA129"/>
  <c r="G129"/>
  <c r="BC129" s="1"/>
  <c r="BE128"/>
  <c r="BD128"/>
  <c r="BB128"/>
  <c r="BA128"/>
  <c r="G128"/>
  <c r="BC128" s="1"/>
  <c r="BE127"/>
  <c r="BD127"/>
  <c r="BB127"/>
  <c r="BA127"/>
  <c r="G127"/>
  <c r="BC127" s="1"/>
  <c r="BE126"/>
  <c r="BC126"/>
  <c r="BB126"/>
  <c r="BA126"/>
  <c r="G126"/>
  <c r="B13" i="2"/>
  <c r="A13"/>
  <c r="C138" i="3"/>
  <c r="BD123"/>
  <c r="BC123"/>
  <c r="BB123"/>
  <c r="BA123"/>
  <c r="G123"/>
  <c r="BE123" s="1"/>
  <c r="BD122"/>
  <c r="BC122"/>
  <c r="BB122"/>
  <c r="BA122"/>
  <c r="G122"/>
  <c r="BE122" s="1"/>
  <c r="BE121"/>
  <c r="BD121"/>
  <c r="BB121"/>
  <c r="BA121"/>
  <c r="G121"/>
  <c r="BC121" s="1"/>
  <c r="BE120"/>
  <c r="BD120"/>
  <c r="BB120"/>
  <c r="BA120"/>
  <c r="G120"/>
  <c r="BC120" s="1"/>
  <c r="BE119"/>
  <c r="BD119"/>
  <c r="BB119"/>
  <c r="BA119"/>
  <c r="G119"/>
  <c r="BC119" s="1"/>
  <c r="BE118"/>
  <c r="BD118"/>
  <c r="BB118"/>
  <c r="BA118"/>
  <c r="G118"/>
  <c r="BC118" s="1"/>
  <c r="BE117"/>
  <c r="BD117"/>
  <c r="BB117"/>
  <c r="BA117"/>
  <c r="G117"/>
  <c r="BC117" s="1"/>
  <c r="BE116"/>
  <c r="BD116"/>
  <c r="BC116"/>
  <c r="BB116"/>
  <c r="BA116"/>
  <c r="G116"/>
  <c r="BE115"/>
  <c r="BD115"/>
  <c r="BB115"/>
  <c r="BA115"/>
  <c r="G115"/>
  <c r="BC115" s="1"/>
  <c r="BE114"/>
  <c r="BD114"/>
  <c r="BB114"/>
  <c r="BA114"/>
  <c r="G114"/>
  <c r="BC114" s="1"/>
  <c r="BE113"/>
  <c r="BD113"/>
  <c r="BB113"/>
  <c r="BA113"/>
  <c r="G113"/>
  <c r="BC113" s="1"/>
  <c r="BE112"/>
  <c r="BD112"/>
  <c r="BC112"/>
  <c r="BB112"/>
  <c r="BA112"/>
  <c r="G112"/>
  <c r="BE111"/>
  <c r="BD111"/>
  <c r="BB111"/>
  <c r="BA111"/>
  <c r="G111"/>
  <c r="BC111" s="1"/>
  <c r="BE110"/>
  <c r="BD110"/>
  <c r="BB110"/>
  <c r="BA110"/>
  <c r="G110"/>
  <c r="BC110" s="1"/>
  <c r="BE109"/>
  <c r="BD109"/>
  <c r="BB109"/>
  <c r="BA109"/>
  <c r="G109"/>
  <c r="BC109" s="1"/>
  <c r="BE108"/>
  <c r="BD108"/>
  <c r="BB108"/>
  <c r="BA108"/>
  <c r="G108"/>
  <c r="BC108" s="1"/>
  <c r="BE107"/>
  <c r="BD107"/>
  <c r="BB107"/>
  <c r="BA107"/>
  <c r="G107"/>
  <c r="BC107" s="1"/>
  <c r="BE106"/>
  <c r="BD106"/>
  <c r="BC106"/>
  <c r="BB106"/>
  <c r="BA106"/>
  <c r="G106"/>
  <c r="BE105"/>
  <c r="BD105"/>
  <c r="BB105"/>
  <c r="BA105"/>
  <c r="G105"/>
  <c r="BC105" s="1"/>
  <c r="BE104"/>
  <c r="BD104"/>
  <c r="BB104"/>
  <c r="BA104"/>
  <c r="G104"/>
  <c r="BC104" s="1"/>
  <c r="BE103"/>
  <c r="BC103"/>
  <c r="BB103"/>
  <c r="BA103"/>
  <c r="G103"/>
  <c r="BD103" s="1"/>
  <c r="BE102"/>
  <c r="BC102"/>
  <c r="BB102"/>
  <c r="BA102"/>
  <c r="G102"/>
  <c r="BD102" s="1"/>
  <c r="BE101"/>
  <c r="BC101"/>
  <c r="BB101"/>
  <c r="BA101"/>
  <c r="G101"/>
  <c r="BD101" s="1"/>
  <c r="BE100"/>
  <c r="BC100"/>
  <c r="BB100"/>
  <c r="BA100"/>
  <c r="G100"/>
  <c r="BD100" s="1"/>
  <c r="BE99"/>
  <c r="BC99"/>
  <c r="BB99"/>
  <c r="BA99"/>
  <c r="G99"/>
  <c r="BD99" s="1"/>
  <c r="BE98"/>
  <c r="BC98"/>
  <c r="BB98"/>
  <c r="BA98"/>
  <c r="G98"/>
  <c r="BD98" s="1"/>
  <c r="BE97"/>
  <c r="BC97"/>
  <c r="BB97"/>
  <c r="BA97"/>
  <c r="G97"/>
  <c r="BD97" s="1"/>
  <c r="BE96"/>
  <c r="BC96"/>
  <c r="BB96"/>
  <c r="BA96"/>
  <c r="G96"/>
  <c r="BD96" s="1"/>
  <c r="BE95"/>
  <c r="BC95"/>
  <c r="BB95"/>
  <c r="BA95"/>
  <c r="G95"/>
  <c r="BD95" s="1"/>
  <c r="BE94"/>
  <c r="BC94"/>
  <c r="BB94"/>
  <c r="BA94"/>
  <c r="G94"/>
  <c r="BD94" s="1"/>
  <c r="BE93"/>
  <c r="BC93"/>
  <c r="BB93"/>
  <c r="BA93"/>
  <c r="G93"/>
  <c r="BD93" s="1"/>
  <c r="BE92"/>
  <c r="BC92"/>
  <c r="BB92"/>
  <c r="BA92"/>
  <c r="G92"/>
  <c r="BD92" s="1"/>
  <c r="BE91"/>
  <c r="BC91"/>
  <c r="BB91"/>
  <c r="BA91"/>
  <c r="G91"/>
  <c r="BD91" s="1"/>
  <c r="BE90"/>
  <c r="BC90"/>
  <c r="BB90"/>
  <c r="BA90"/>
  <c r="G90"/>
  <c r="BD90" s="1"/>
  <c r="BE89"/>
  <c r="BC89"/>
  <c r="BB89"/>
  <c r="BA89"/>
  <c r="G89"/>
  <c r="BD89" s="1"/>
  <c r="BE88"/>
  <c r="BC88"/>
  <c r="BB88"/>
  <c r="BA88"/>
  <c r="G88"/>
  <c r="BD88" s="1"/>
  <c r="BE87"/>
  <c r="BC87"/>
  <c r="BB87"/>
  <c r="BA87"/>
  <c r="G87"/>
  <c r="B12" i="2"/>
  <c r="A12"/>
  <c r="C124" i="3"/>
  <c r="BD84"/>
  <c r="BC84"/>
  <c r="BB84"/>
  <c r="BA84"/>
  <c r="G84"/>
  <c r="BE84" s="1"/>
  <c r="BE83"/>
  <c r="BC83"/>
  <c r="BB83"/>
  <c r="BA83"/>
  <c r="G83"/>
  <c r="BD83" s="1"/>
  <c r="BE82"/>
  <c r="BC82"/>
  <c r="BB82"/>
  <c r="BA82"/>
  <c r="BA85" s="1"/>
  <c r="E11" i="2" s="1"/>
  <c r="G82" i="3"/>
  <c r="B11" i="2"/>
  <c r="A11"/>
  <c r="BB85" i="3"/>
  <c r="F11" i="2" s="1"/>
  <c r="C85" i="3"/>
  <c r="BD79"/>
  <c r="BC79"/>
  <c r="BB79"/>
  <c r="BA79"/>
  <c r="G79"/>
  <c r="BE79" s="1"/>
  <c r="BE78"/>
  <c r="BC78"/>
  <c r="BB78"/>
  <c r="BA78"/>
  <c r="G78"/>
  <c r="BD78" s="1"/>
  <c r="BE77"/>
  <c r="BC77"/>
  <c r="BB77"/>
  <c r="BA77"/>
  <c r="G77"/>
  <c r="BD77" s="1"/>
  <c r="BE76"/>
  <c r="BC76"/>
  <c r="BB76"/>
  <c r="BA76"/>
  <c r="G76"/>
  <c r="BD76" s="1"/>
  <c r="BE75"/>
  <c r="BC75"/>
  <c r="BB75"/>
  <c r="BA75"/>
  <c r="G75"/>
  <c r="BD75" s="1"/>
  <c r="BE74"/>
  <c r="BC74"/>
  <c r="BB74"/>
  <c r="BA74"/>
  <c r="G74"/>
  <c r="BD74" s="1"/>
  <c r="BE73"/>
  <c r="BC73"/>
  <c r="BB73"/>
  <c r="BA73"/>
  <c r="G73"/>
  <c r="BD73" s="1"/>
  <c r="BE72"/>
  <c r="BC72"/>
  <c r="BB72"/>
  <c r="BA72"/>
  <c r="G72"/>
  <c r="BD72" s="1"/>
  <c r="BE71"/>
  <c r="BC71"/>
  <c r="BB71"/>
  <c r="BA71"/>
  <c r="G71"/>
  <c r="BD71" s="1"/>
  <c r="BE70"/>
  <c r="BC70"/>
  <c r="BB70"/>
  <c r="BA70"/>
  <c r="G70"/>
  <c r="BD70" s="1"/>
  <c r="BE69"/>
  <c r="BE80" s="1"/>
  <c r="I10" i="2" s="1"/>
  <c r="BC69" i="3"/>
  <c r="BB69"/>
  <c r="BA69"/>
  <c r="G69"/>
  <c r="B10" i="2"/>
  <c r="A10"/>
  <c r="C80" i="3"/>
  <c r="BE66"/>
  <c r="BD66"/>
  <c r="BB66"/>
  <c r="BA66"/>
  <c r="G66"/>
  <c r="BC66" s="1"/>
  <c r="BE65"/>
  <c r="BD65"/>
  <c r="BB65"/>
  <c r="BA65"/>
  <c r="G65"/>
  <c r="BC65" s="1"/>
  <c r="BE64"/>
  <c r="BC64"/>
  <c r="BB64"/>
  <c r="BA64"/>
  <c r="G64"/>
  <c r="BE63"/>
  <c r="BC63"/>
  <c r="BB63"/>
  <c r="BA63"/>
  <c r="G63"/>
  <c r="BD63" s="1"/>
  <c r="B9" i="2"/>
  <c r="A9"/>
  <c r="C67" i="3"/>
  <c r="BD60"/>
  <c r="BC60"/>
  <c r="BB60"/>
  <c r="BA60"/>
  <c r="G60"/>
  <c r="BE60" s="1"/>
  <c r="BE59"/>
  <c r="BD59"/>
  <c r="BB59"/>
  <c r="BA59"/>
  <c r="G59"/>
  <c r="BC59" s="1"/>
  <c r="BE58"/>
  <c r="BD58"/>
  <c r="BC58"/>
  <c r="BB58"/>
  <c r="BA58"/>
  <c r="G58"/>
  <c r="BE57"/>
  <c r="BD57"/>
  <c r="BB57"/>
  <c r="BA57"/>
  <c r="G57"/>
  <c r="BC57" s="1"/>
  <c r="BE56"/>
  <c r="BD56"/>
  <c r="BB56"/>
  <c r="BA56"/>
  <c r="G56"/>
  <c r="BC56" s="1"/>
  <c r="BE55"/>
  <c r="BD55"/>
  <c r="BB55"/>
  <c r="BA55"/>
  <c r="G55"/>
  <c r="BC55" s="1"/>
  <c r="BE54"/>
  <c r="BD54"/>
  <c r="BB54"/>
  <c r="BA54"/>
  <c r="G54"/>
  <c r="BC54" s="1"/>
  <c r="BE53"/>
  <c r="BD53"/>
  <c r="BB53"/>
  <c r="BA53"/>
  <c r="G53"/>
  <c r="BC53" s="1"/>
  <c r="BE52"/>
  <c r="BD52"/>
  <c r="BC52"/>
  <c r="BB52"/>
  <c r="BA52"/>
  <c r="G52"/>
  <c r="BE51"/>
  <c r="BD51"/>
  <c r="BB51"/>
  <c r="BA51"/>
  <c r="G51"/>
  <c r="BC51" s="1"/>
  <c r="BE50"/>
  <c r="BD50"/>
  <c r="BB50"/>
  <c r="BA50"/>
  <c r="G50"/>
  <c r="BC50" s="1"/>
  <c r="BE49"/>
  <c r="BD49"/>
  <c r="BB49"/>
  <c r="BA49"/>
  <c r="G49"/>
  <c r="BC49" s="1"/>
  <c r="BE48"/>
  <c r="BD48"/>
  <c r="BC48"/>
  <c r="BB48"/>
  <c r="BA48"/>
  <c r="G48"/>
  <c r="BE47"/>
  <c r="BD47"/>
  <c r="BB47"/>
  <c r="BA47"/>
  <c r="G47"/>
  <c r="BC47" s="1"/>
  <c r="BE46"/>
  <c r="BD46"/>
  <c r="BB46"/>
  <c r="BA46"/>
  <c r="G46"/>
  <c r="BC46" s="1"/>
  <c r="BE45"/>
  <c r="BD45"/>
  <c r="BB45"/>
  <c r="BA45"/>
  <c r="G45"/>
  <c r="BC45" s="1"/>
  <c r="BE44"/>
  <c r="BD44"/>
  <c r="BB44"/>
  <c r="BA44"/>
  <c r="G44"/>
  <c r="BC44" s="1"/>
  <c r="BE43"/>
  <c r="BD43"/>
  <c r="BB43"/>
  <c r="BA43"/>
  <c r="G43"/>
  <c r="BC43" s="1"/>
  <c r="BE42"/>
  <c r="BD42"/>
  <c r="BC42"/>
  <c r="BB42"/>
  <c r="BA42"/>
  <c r="G42"/>
  <c r="BE41"/>
  <c r="BC41"/>
  <c r="BB41"/>
  <c r="BA41"/>
  <c r="G41"/>
  <c r="BD41" s="1"/>
  <c r="BE40"/>
  <c r="BC40"/>
  <c r="BB40"/>
  <c r="BA40"/>
  <c r="G40"/>
  <c r="BD40" s="1"/>
  <c r="BE39"/>
  <c r="BC39"/>
  <c r="BB39"/>
  <c r="BB61" s="1"/>
  <c r="F8" i="2" s="1"/>
  <c r="BA39" i="3"/>
  <c r="G39"/>
  <c r="B8" i="2"/>
  <c r="A8"/>
  <c r="C61" i="3"/>
  <c r="BE36"/>
  <c r="BD36"/>
  <c r="BB36"/>
  <c r="BA36"/>
  <c r="G36"/>
  <c r="BC36" s="1"/>
  <c r="BE35"/>
  <c r="BD35"/>
  <c r="BB35"/>
  <c r="BA35"/>
  <c r="G35"/>
  <c r="BC35" s="1"/>
  <c r="BE34"/>
  <c r="BD34"/>
  <c r="BB34"/>
  <c r="BA34"/>
  <c r="G34"/>
  <c r="BC34" s="1"/>
  <c r="BE33"/>
  <c r="BD33"/>
  <c r="BC33"/>
  <c r="BB33"/>
  <c r="BA33"/>
  <c r="G33"/>
  <c r="BE32"/>
  <c r="BD32"/>
  <c r="BB32"/>
  <c r="BA32"/>
  <c r="G32"/>
  <c r="BC32" s="1"/>
  <c r="BE31"/>
  <c r="BD31"/>
  <c r="BC31"/>
  <c r="BB31"/>
  <c r="BA31"/>
  <c r="G31"/>
  <c r="BE30"/>
  <c r="BD30"/>
  <c r="BB30"/>
  <c r="BA30"/>
  <c r="G30"/>
  <c r="BC30" s="1"/>
  <c r="BE29"/>
  <c r="BD29"/>
  <c r="BB29"/>
  <c r="BA29"/>
  <c r="G29"/>
  <c r="BC29" s="1"/>
  <c r="BE28"/>
  <c r="BD28"/>
  <c r="BB28"/>
  <c r="BA28"/>
  <c r="G28"/>
  <c r="BC28" s="1"/>
  <c r="BE27"/>
  <c r="BD27"/>
  <c r="BB27"/>
  <c r="BA27"/>
  <c r="G27"/>
  <c r="BC27" s="1"/>
  <c r="BE26"/>
  <c r="BD26"/>
  <c r="BB26"/>
  <c r="BA26"/>
  <c r="G26"/>
  <c r="BC26" s="1"/>
  <c r="BE25"/>
  <c r="BD25"/>
  <c r="BB25"/>
  <c r="BA25"/>
  <c r="G25"/>
  <c r="BC25" s="1"/>
  <c r="BE24"/>
  <c r="BD24"/>
  <c r="BB24"/>
  <c r="BA24"/>
  <c r="G24"/>
  <c r="BC24" s="1"/>
  <c r="BE23"/>
  <c r="BC23"/>
  <c r="BB23"/>
  <c r="BA23"/>
  <c r="G23"/>
  <c r="BD23" s="1"/>
  <c r="BE22"/>
  <c r="BC22"/>
  <c r="BB22"/>
  <c r="BA22"/>
  <c r="G22"/>
  <c r="BD22" s="1"/>
  <c r="BE21"/>
  <c r="BC21"/>
  <c r="BB21"/>
  <c r="BA21"/>
  <c r="G21"/>
  <c r="BD21" s="1"/>
  <c r="BE20"/>
  <c r="BC20"/>
  <c r="BB20"/>
  <c r="BA20"/>
  <c r="G20"/>
  <c r="BD20" s="1"/>
  <c r="BE19"/>
  <c r="BC19"/>
  <c r="BB19"/>
  <c r="BA19"/>
  <c r="G19"/>
  <c r="BD19" s="1"/>
  <c r="BE18"/>
  <c r="BC18"/>
  <c r="BB18"/>
  <c r="BA18"/>
  <c r="G18"/>
  <c r="BD18" s="1"/>
  <c r="BE17"/>
  <c r="BC17"/>
  <c r="BB17"/>
  <c r="BA17"/>
  <c r="G17"/>
  <c r="BD17" s="1"/>
  <c r="BE16"/>
  <c r="BC16"/>
  <c r="BB16"/>
  <c r="BA16"/>
  <c r="G16"/>
  <c r="BD16" s="1"/>
  <c r="BE15"/>
  <c r="BC15"/>
  <c r="BB15"/>
  <c r="BA15"/>
  <c r="G15"/>
  <c r="BD15" s="1"/>
  <c r="BE14"/>
  <c r="BC14"/>
  <c r="BB14"/>
  <c r="BA14"/>
  <c r="G14"/>
  <c r="BD14" s="1"/>
  <c r="BE13"/>
  <c r="BC13"/>
  <c r="BB13"/>
  <c r="BA13"/>
  <c r="G13"/>
  <c r="BD13" s="1"/>
  <c r="BE12"/>
  <c r="BC12"/>
  <c r="BB12"/>
  <c r="BA12"/>
  <c r="G12"/>
  <c r="BE11"/>
  <c r="BC11"/>
  <c r="BB11"/>
  <c r="BA11"/>
  <c r="G11"/>
  <c r="BD11" s="1"/>
  <c r="BE10"/>
  <c r="BC10"/>
  <c r="BB10"/>
  <c r="BA10"/>
  <c r="G10"/>
  <c r="BD10" s="1"/>
  <c r="BE9"/>
  <c r="BC9"/>
  <c r="BB9"/>
  <c r="BA9"/>
  <c r="G9"/>
  <c r="BD9" s="1"/>
  <c r="BE8"/>
  <c r="BE37" s="1"/>
  <c r="I7" i="2" s="1"/>
  <c r="BC8" i="3"/>
  <c r="BB8"/>
  <c r="BA8"/>
  <c r="G8"/>
  <c r="BD8" s="1"/>
  <c r="B7" i="2"/>
  <c r="A7"/>
  <c r="C37" i="3"/>
  <c r="E4"/>
  <c r="C4"/>
  <c r="F3"/>
  <c r="C3"/>
  <c r="C2" i="2"/>
  <c r="C1"/>
  <c r="C33" i="1"/>
  <c r="F33" s="1"/>
  <c r="C31"/>
  <c r="G7"/>
  <c r="D2"/>
  <c r="BC217" i="3" l="1"/>
  <c r="G16" i="2" s="1"/>
  <c r="BA212" i="3"/>
  <c r="E15" i="2" s="1"/>
  <c r="BC67" i="3"/>
  <c r="G9" i="2" s="1"/>
  <c r="BA124" i="3"/>
  <c r="E12" i="2" s="1"/>
  <c r="G67" i="3"/>
  <c r="BC200"/>
  <c r="G14" i="2" s="1"/>
  <c r="BC37" i="3"/>
  <c r="G7" i="2" s="1"/>
  <c r="G37" i="3"/>
  <c r="BE61"/>
  <c r="I8" i="2" s="1"/>
  <c r="BA67" i="3"/>
  <c r="E9" i="2" s="1"/>
  <c r="BB200" i="3"/>
  <c r="F14" i="2" s="1"/>
  <c r="BA200" i="3"/>
  <c r="E14" i="2" s="1"/>
  <c r="BE212" i="3"/>
  <c r="I15" i="2" s="1"/>
  <c r="G217" i="3"/>
  <c r="BE124"/>
  <c r="I12" i="2" s="1"/>
  <c r="BC124" i="3"/>
  <c r="G12" i="2" s="1"/>
  <c r="BA138" i="3"/>
  <c r="E13" i="2" s="1"/>
  <c r="BD217" i="3"/>
  <c r="H16" i="2" s="1"/>
  <c r="BE217" i="3"/>
  <c r="I16" i="2" s="1"/>
  <c r="BA80" i="3"/>
  <c r="E10" i="2" s="1"/>
  <c r="BB80" i="3"/>
  <c r="F10" i="2" s="1"/>
  <c r="BE85" i="3"/>
  <c r="I11" i="2" s="1"/>
  <c r="BC85" i="3"/>
  <c r="G11" i="2" s="1"/>
  <c r="BA217" i="3"/>
  <c r="E16" i="2" s="1"/>
  <c r="BD12" i="3"/>
  <c r="BD37" s="1"/>
  <c r="H7" i="2" s="1"/>
  <c r="BA37" i="3"/>
  <c r="E7" i="2" s="1"/>
  <c r="BB37" i="3"/>
  <c r="F7" i="2" s="1"/>
  <c r="BA61" i="3"/>
  <c r="E8" i="2" s="1"/>
  <c r="BD64" i="3"/>
  <c r="BD67" s="1"/>
  <c r="H9" i="2" s="1"/>
  <c r="G138" i="3"/>
  <c r="BD126"/>
  <c r="BD138" s="1"/>
  <c r="H13" i="2" s="1"/>
  <c r="BB138" i="3"/>
  <c r="F13" i="2" s="1"/>
  <c r="G124" i="3"/>
  <c r="BD87"/>
  <c r="BD124" s="1"/>
  <c r="H12" i="2" s="1"/>
  <c r="BB124" i="3"/>
  <c r="F12" i="2" s="1"/>
  <c r="BE138" i="3"/>
  <c r="I13" i="2" s="1"/>
  <c r="BC138" i="3"/>
  <c r="G13" i="2" s="1"/>
  <c r="G200" i="3"/>
  <c r="BD141"/>
  <c r="BD200" s="1"/>
  <c r="H14" i="2" s="1"/>
  <c r="G212" i="3"/>
  <c r="BD202"/>
  <c r="BD212" s="1"/>
  <c r="H15" i="2" s="1"/>
  <c r="BB212" i="3"/>
  <c r="F15" i="2" s="1"/>
  <c r="G61" i="3"/>
  <c r="BD39"/>
  <c r="BD61" s="1"/>
  <c r="H8" i="2" s="1"/>
  <c r="BB67" i="3"/>
  <c r="F9" i="2" s="1"/>
  <c r="BE67" i="3"/>
  <c r="I9" i="2" s="1"/>
  <c r="G80" i="3"/>
  <c r="BD69"/>
  <c r="BD80" s="1"/>
  <c r="H10" i="2" s="1"/>
  <c r="BB217" i="3"/>
  <c r="F16" i="2" s="1"/>
  <c r="BC61" i="3"/>
  <c r="G8" i="2" s="1"/>
  <c r="BC80" i="3"/>
  <c r="G10" i="2" s="1"/>
  <c r="G85" i="3"/>
  <c r="BD82"/>
  <c r="BD85" s="1"/>
  <c r="H11" i="2" s="1"/>
  <c r="BC212" i="3"/>
  <c r="G15" i="2" s="1"/>
  <c r="G17" l="1"/>
  <c r="C18" i="1" s="1"/>
  <c r="I17" i="2"/>
  <c r="C21" i="1" s="1"/>
  <c r="E17" i="2"/>
  <c r="C15" i="1" s="1"/>
  <c r="H17" i="2"/>
  <c r="C17" i="1" s="1"/>
  <c r="F17" i="2"/>
  <c r="C16" i="1" s="1"/>
  <c r="G25" i="2" l="1"/>
  <c r="I25" s="1"/>
  <c r="G18" i="1" s="1"/>
  <c r="G23" i="2"/>
  <c r="I23" s="1"/>
  <c r="G16" i="1" s="1"/>
  <c r="C19"/>
  <c r="C22" s="1"/>
  <c r="G29" i="2"/>
  <c r="I29" s="1"/>
  <c r="G26"/>
  <c r="I26" s="1"/>
  <c r="G19" i="1" s="1"/>
  <c r="G24" i="2"/>
  <c r="I24" s="1"/>
  <c r="G17" i="1" s="1"/>
  <c r="G27" i="2"/>
  <c r="I27" s="1"/>
  <c r="G20" i="1" s="1"/>
  <c r="G28" i="2"/>
  <c r="I28" s="1"/>
  <c r="G21" i="1" s="1"/>
  <c r="G22" i="2"/>
  <c r="I22" s="1"/>
  <c r="H30" l="1"/>
  <c r="G23" i="1" s="1"/>
  <c r="G15"/>
  <c r="G22" l="1"/>
  <c r="C23"/>
  <c r="F30" s="1"/>
  <c r="F31" l="1"/>
  <c r="F34" s="1"/>
</calcChain>
</file>

<file path=xl/sharedStrings.xml><?xml version="1.0" encoding="utf-8"?>
<sst xmlns="http://schemas.openxmlformats.org/spreadsheetml/2006/main" count="722" uniqueCount="475">
  <si>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</si>
  <si>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</si>
  <si>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</si>
  <si>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</si>
  <si>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</si>
  <si>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</si>
  <si>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</si>
  <si>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</si>
  <si>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</si>
  <si>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</si>
  <si>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</si>
  <si>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</si>
  <si>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</si>
  <si>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</si>
  <si>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</si>
  <si>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</si>
  <si>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</si>
  <si>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</si>
  <si>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</si>
  <si>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</si>
  <si>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</si>
  <si>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</si>
  <si>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</si>
  <si>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</si>
  <si>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</si>
  <si>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</si>
  <si>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</si>
  <si>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</si>
  <si>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</si>
  <si>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</si>
  <si>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</si>
  <si>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</si>
  <si>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</si>
  <si>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</si>
  <si>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</si>
  <si>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</si>
  <si>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</si>
  <si>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</si>
  <si>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</si>
  <si>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</si>
  <si>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</si>
  <si>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</si>
  <si>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</si>
  <si>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</si>
  <si>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</si>
  <si>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</si>
  <si>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</si>
  <si>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</si>
  <si>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</si>
  <si>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</si>
  <si>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</si>
  <si>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</si>
  <si>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</si>
  <si>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</si>
  <si>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</si>
  <si>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</si>
  <si>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</si>
  <si>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</si>
  <si>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</si>
  <si>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</si>
  <si>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</si>
  <si>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</si>
  <si>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</si>
  <si>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</si>
  <si>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</si>
  <si>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</si>
  <si>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</si>
  <si>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</si>
  <si>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</si>
  <si>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</si>
  <si>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</si>
  <si>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</si>
  <si>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</si>
  <si>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</si>
  <si>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</si>
  <si>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</si>
  <si>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</si>
  <si>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00001</t>
  </si>
  <si>
    <t>Technoprojekt</t>
  </si>
  <si>
    <t>20</t>
  </si>
  <si>
    <t>DPO</t>
  </si>
  <si>
    <t>SO - 02 . vč.doplnění</t>
  </si>
  <si>
    <t>M02</t>
  </si>
  <si>
    <t>Kabely</t>
  </si>
  <si>
    <t>210100001R00</t>
  </si>
  <si>
    <t xml:space="preserve">Ukončení vodičů v rozvaděči + zapojení do 2,5 mm2 </t>
  </si>
  <si>
    <t>kus</t>
  </si>
  <si>
    <t>210800547R00</t>
  </si>
  <si>
    <t xml:space="preserve">Vodič nn a vn CY 6 mm2 uložený pevně </t>
  </si>
  <si>
    <t>m</t>
  </si>
  <si>
    <t>210800548R00</t>
  </si>
  <si>
    <t xml:space="preserve">Vodič nn a vn CY 10 mm2 uložený pevně </t>
  </si>
  <si>
    <t>210800550R00</t>
  </si>
  <si>
    <t xml:space="preserve">Vodič nn a vn CY 25 mm2 uložený pevně </t>
  </si>
  <si>
    <t>210810045R00</t>
  </si>
  <si>
    <t xml:space="preserve">Kabel CYKY-m 750 V 3 x 1,5 mm2 pevně uložený </t>
  </si>
  <si>
    <t>210810046R00</t>
  </si>
  <si>
    <t xml:space="preserve">Kabel CYKY-m 750 V 3 x 2,5 mm2 pevně uložený </t>
  </si>
  <si>
    <t>210810055R00</t>
  </si>
  <si>
    <t xml:space="preserve">Kabel CYKY-m 750 V 5 x 1,5 mm2 pevně uložený </t>
  </si>
  <si>
    <t>210810056R00</t>
  </si>
  <si>
    <t xml:space="preserve">Kabel CYKY-m 750 V 5 x 2,5 mm2 pevně uložený </t>
  </si>
  <si>
    <t>210810057R00</t>
  </si>
  <si>
    <t xml:space="preserve">Kabel CYKY-m 750 V 5 x 4 mm2 pevně uložený </t>
  </si>
  <si>
    <t>210810057RT1</t>
  </si>
  <si>
    <t xml:space="preserve">Kabel CYKY-m 750 V 5 x 6 mm2 pevně uložený </t>
  </si>
  <si>
    <t>210810110R00</t>
  </si>
  <si>
    <t xml:space="preserve">Kabel CYKY-m 1 kV 5x35 pevně uložený </t>
  </si>
  <si>
    <t>210950101R00</t>
  </si>
  <si>
    <t xml:space="preserve">Štítek označovací na kabel </t>
  </si>
  <si>
    <t>973031616R00</t>
  </si>
  <si>
    <t xml:space="preserve">Vysekání kapes zeď cih. špalíky, krabice 10x10x5cm </t>
  </si>
  <si>
    <t>974031121R00</t>
  </si>
  <si>
    <t xml:space="preserve">Vysekání rýh ve zdi cihelné 3 x 3 cm </t>
  </si>
  <si>
    <t>974031122R00</t>
  </si>
  <si>
    <t xml:space="preserve">Vysekání rýh ve zdi cihelné 3 x 7 cm </t>
  </si>
  <si>
    <t>01000970</t>
  </si>
  <si>
    <t>vodič H07V-K 10 černý (CYA)</t>
  </si>
  <si>
    <t>01000980</t>
  </si>
  <si>
    <t>vodič H07V-K 10 zelenožlutý (CYA)</t>
  </si>
  <si>
    <t>01001160</t>
  </si>
  <si>
    <t>vodič H07V-K 25 zelenožlutý (CYA)</t>
  </si>
  <si>
    <t>1000860</t>
  </si>
  <si>
    <t>vodič H07V-K 6 zelenožlutý (CYA)</t>
  </si>
  <si>
    <t>12050532</t>
  </si>
  <si>
    <t>štítek označovací WKM 8/30 (16319100</t>
  </si>
  <si>
    <t>30000370</t>
  </si>
  <si>
    <t>kabel CYKY-J 5x4</t>
  </si>
  <si>
    <t>30000375</t>
  </si>
  <si>
    <t>kabel CYKY-J 5x6</t>
  </si>
  <si>
    <t>30000640</t>
  </si>
  <si>
    <t>kabel CYKY-J 5x35</t>
  </si>
  <si>
    <t>3000165</t>
  </si>
  <si>
    <t>kabel CYKY-O 3x1,5</t>
  </si>
  <si>
    <t>3000175</t>
  </si>
  <si>
    <t>kabel CYKY-J 3x1,5</t>
  </si>
  <si>
    <t>3000195</t>
  </si>
  <si>
    <t>kabel CYKY-J 3x2,5</t>
  </si>
  <si>
    <t>3000360</t>
  </si>
  <si>
    <t>kabel CYKY-J 5x1,5</t>
  </si>
  <si>
    <t>3000365</t>
  </si>
  <si>
    <t>kabel CYKY-J 5x2,5</t>
  </si>
  <si>
    <t>M03</t>
  </si>
  <si>
    <t>Svítidla</t>
  </si>
  <si>
    <t>210200006R00</t>
  </si>
  <si>
    <t xml:space="preserve">Svítidlo LED nouzové </t>
  </si>
  <si>
    <t>210200013R00</t>
  </si>
  <si>
    <t xml:space="preserve">Svítidlo LED průmyslové </t>
  </si>
  <si>
    <t>210200015R00</t>
  </si>
  <si>
    <t xml:space="preserve">Svítidlo LED průmyslové nevýbušné prostředí </t>
  </si>
  <si>
    <t>309000120000</t>
  </si>
  <si>
    <t>Svítidlo označené "2"</t>
  </si>
  <si>
    <t>309000130000</t>
  </si>
  <si>
    <t>Svítidlo označené "3"</t>
  </si>
  <si>
    <t>309000140000</t>
  </si>
  <si>
    <t>Svítidlo označené "4"</t>
  </si>
  <si>
    <t>309000150000</t>
  </si>
  <si>
    <t>Svítidlo označené "5"</t>
  </si>
  <si>
    <t>309000160000</t>
  </si>
  <si>
    <t>Svítidlo označené "6"</t>
  </si>
  <si>
    <t>309000170000</t>
  </si>
  <si>
    <t>Svítidlo označené "7"</t>
  </si>
  <si>
    <t>309000180000</t>
  </si>
  <si>
    <t>Svítidlo označené "8"</t>
  </si>
  <si>
    <t>309000190000</t>
  </si>
  <si>
    <t>Svítidlo označené "9"</t>
  </si>
  <si>
    <t>309000520000</t>
  </si>
  <si>
    <t>Svítidlo označené "10"</t>
  </si>
  <si>
    <t>309000520012</t>
  </si>
  <si>
    <t>Svítidlo označené "12"</t>
  </si>
  <si>
    <t>309000520013</t>
  </si>
  <si>
    <t>Svítidlo označené "13"</t>
  </si>
  <si>
    <t>309000520014</t>
  </si>
  <si>
    <t>Svítidlo označené "14"</t>
  </si>
  <si>
    <t>309001100000</t>
  </si>
  <si>
    <t>Svítidlo označené "11"</t>
  </si>
  <si>
    <t>309001160000</t>
  </si>
  <si>
    <t>Svítidlo označené "17"</t>
  </si>
  <si>
    <t>309001250000</t>
  </si>
  <si>
    <t>Svítidlo označené "N1"</t>
  </si>
  <si>
    <t>309001260000</t>
  </si>
  <si>
    <t>Svítidlo označené "N2"</t>
  </si>
  <si>
    <t>31010005</t>
  </si>
  <si>
    <t>svítidlo TrEx,zóna 1,21 a 2,22, průmyslové LED IP66 , 2,4FT 10000/840</t>
  </si>
  <si>
    <t>31010010</t>
  </si>
  <si>
    <t>svítidlo TrEx zóna 1,21 a 2,22, průmyslové LED IP66 , 1,4FT 5000/840</t>
  </si>
  <si>
    <t>901      R00</t>
  </si>
  <si>
    <t xml:space="preserve">Hzs - demontáž stávajících svítidel vč.likvidace </t>
  </si>
  <si>
    <t>M04</t>
  </si>
  <si>
    <t>Kabelové trasy</t>
  </si>
  <si>
    <t>210020305R00</t>
  </si>
  <si>
    <t xml:space="preserve">Žlab kabelový Mars s přísluš., 125/50 mm s víkem </t>
  </si>
  <si>
    <t>95330920</t>
  </si>
  <si>
    <t>Nosný žlab svítidel, žárově zinkovaný, 75/60mm (žlab, víko, spojky, kolena, přepážky, podpěry atd</t>
  </si>
  <si>
    <t>95330975</t>
  </si>
  <si>
    <t>Kabelový žlab žárově zinkovaný, 100/60mm (žlab, víko, spojky, kolena, přepážky, podpěry atd</t>
  </si>
  <si>
    <t>M17</t>
  </si>
  <si>
    <t>Demontáže</t>
  </si>
  <si>
    <t>210010351R00</t>
  </si>
  <si>
    <t xml:space="preserve">Rozvodka krabicová z lis. izol. 6455-11 do 4 mm2 </t>
  </si>
  <si>
    <t>210110001R00</t>
  </si>
  <si>
    <t xml:space="preserve">Spínač nástěnný jednopól.- řaz. 1, obyč.prostředí </t>
  </si>
  <si>
    <t>210110003R00</t>
  </si>
  <si>
    <t xml:space="preserve">Spínač nástěnný seriový - řaz. 5, obyč.prostředí </t>
  </si>
  <si>
    <t>210110004R00</t>
  </si>
  <si>
    <t xml:space="preserve">Spínač nástěnný střídavý - řaz. 6, obyč.prostředí </t>
  </si>
  <si>
    <t>210201097R00</t>
  </si>
  <si>
    <t xml:space="preserve">Svítidlo zářivkové str. 5313101 2x36 W </t>
  </si>
  <si>
    <t>210201100R00</t>
  </si>
  <si>
    <t xml:space="preserve">Svítidlo nouzové </t>
  </si>
  <si>
    <t>210202021R00</t>
  </si>
  <si>
    <t xml:space="preserve">Svítidlo výbojkové 5410104 150W SHC stropní </t>
  </si>
  <si>
    <t>210255082R00</t>
  </si>
  <si>
    <t xml:space="preserve">Lano nosné 35-70 - ve stanici </t>
  </si>
  <si>
    <t>900      RT1</t>
  </si>
  <si>
    <t xml:space="preserve">Hzs - nespecifikované práce </t>
  </si>
  <si>
    <t>hod</t>
  </si>
  <si>
    <t>M17-1</t>
  </si>
  <si>
    <t>Demontáže hromosvod</t>
  </si>
  <si>
    <t>210220101R00</t>
  </si>
  <si>
    <t xml:space="preserve">Vodiče svodové FeZn D do 10,Al 10,Cu 8 +podpěry </t>
  </si>
  <si>
    <t>210220121R00</t>
  </si>
  <si>
    <t xml:space="preserve">Svorka na jímacím vedení </t>
  </si>
  <si>
    <t>M18</t>
  </si>
  <si>
    <t>Hromosvod a uzemnění</t>
  </si>
  <si>
    <t>113106121R00</t>
  </si>
  <si>
    <t xml:space="preserve">Rozebrání dlažeb z betonových dlaždic na sucho </t>
  </si>
  <si>
    <t>m2</t>
  </si>
  <si>
    <t>132411518U00</t>
  </si>
  <si>
    <t xml:space="preserve">Rýhy ručně š 50cm, hl 80cm, tř.4 </t>
  </si>
  <si>
    <t>132411821U00</t>
  </si>
  <si>
    <t xml:space="preserve">Rýha š 65cm hl 110cm ručně hor tř 4 </t>
  </si>
  <si>
    <t>174411518U00</t>
  </si>
  <si>
    <t xml:space="preserve">Zásyp rýh ručně š 50cm,hl 80cm,tř.4 </t>
  </si>
  <si>
    <t>174411821U00</t>
  </si>
  <si>
    <t xml:space="preserve">Zásyp rýh š 65cm hl 110cm ručně tř4 </t>
  </si>
  <si>
    <t>210220002R00</t>
  </si>
  <si>
    <t xml:space="preserve">Vedení uzemňovací na povrchu FeZn D 10 mm </t>
  </si>
  <si>
    <t>210220021R00</t>
  </si>
  <si>
    <t xml:space="preserve">Vedení uzemňovací v zemi FeZn do 120 mm2 </t>
  </si>
  <si>
    <t>210220231R00</t>
  </si>
  <si>
    <t xml:space="preserve">Tyč jímací s upev. na stř.hřeben do 5 m, na stojan </t>
  </si>
  <si>
    <t>210220301R00</t>
  </si>
  <si>
    <t xml:space="preserve">Svorka hromosvodová do 2 šroubů /SS, SZ, SO/ </t>
  </si>
  <si>
    <t>210220302R00</t>
  </si>
  <si>
    <t xml:space="preserve">Svorka hromosvodová nad 2 šrouby /ST, SJ, atd/ </t>
  </si>
  <si>
    <t>210220361R00</t>
  </si>
  <si>
    <t xml:space="preserve">Zemnič tyčový, zaražení a připojení, do 2 m </t>
  </si>
  <si>
    <t>210220372R00</t>
  </si>
  <si>
    <t xml:space="preserve">Úhelník ochranný nebo trubka s držáky do zdiva </t>
  </si>
  <si>
    <t>210220401R00</t>
  </si>
  <si>
    <t xml:space="preserve">Označení svodu štítky, smaltované, umělá hmota </t>
  </si>
  <si>
    <t>210220421R00</t>
  </si>
  <si>
    <t xml:space="preserve">Svařovaný spoj uzemnění </t>
  </si>
  <si>
    <t>210220431R00</t>
  </si>
  <si>
    <t xml:space="preserve">Tvarování montážního dílu jímače, ochr.trubky,úhel </t>
  </si>
  <si>
    <t>210220458R00</t>
  </si>
  <si>
    <t xml:space="preserve">Nátěr spoje uzemnění asfaltem </t>
  </si>
  <si>
    <t>16010040</t>
  </si>
  <si>
    <t>svorka SS spojovací</t>
  </si>
  <si>
    <t>16010060</t>
  </si>
  <si>
    <t>svorka SZa zkušební</t>
  </si>
  <si>
    <t>16010085</t>
  </si>
  <si>
    <t>svorka SPb připojovací</t>
  </si>
  <si>
    <t>16010100</t>
  </si>
  <si>
    <t>svorka SK křížová</t>
  </si>
  <si>
    <t>16010110</t>
  </si>
  <si>
    <t>svorka SJ 1 k jímací tyči</t>
  </si>
  <si>
    <t>16010150</t>
  </si>
  <si>
    <t>svorka SOa okapová</t>
  </si>
  <si>
    <t>16010340</t>
  </si>
  <si>
    <t>svorka SR 3a páska/drát</t>
  </si>
  <si>
    <t>16010720</t>
  </si>
  <si>
    <t>držák DOUa-15 ochr. úhelníku</t>
  </si>
  <si>
    <t>16010880</t>
  </si>
  <si>
    <t>úhelník OU 1,7 ochranný</t>
  </si>
  <si>
    <t>16010920</t>
  </si>
  <si>
    <t>tyč JR 1,0 jímací s rovným koncem,stojanem vč.betonového závaží</t>
  </si>
  <si>
    <t>16010950</t>
  </si>
  <si>
    <t>tyč JR 3,0 jímací s rovným koncem,stojanem vč.betonového závaží</t>
  </si>
  <si>
    <t>16010956</t>
  </si>
  <si>
    <t>tyč JR 5,0 jímací s rovným koncem,stojanem vč.betonového závaží</t>
  </si>
  <si>
    <t>16011150</t>
  </si>
  <si>
    <t>drát FeZn 10mm (0,62kg/m)</t>
  </si>
  <si>
    <t>kg</t>
  </si>
  <si>
    <t>16011180</t>
  </si>
  <si>
    <t>pásek FeZn 30x4 zemnící (0,95kg/m)</t>
  </si>
  <si>
    <t>16011340</t>
  </si>
  <si>
    <t>štítek označení</t>
  </si>
  <si>
    <t>16021150</t>
  </si>
  <si>
    <t>tyč  ZTP 2m zemnící</t>
  </si>
  <si>
    <t>18042388</t>
  </si>
  <si>
    <t>gumoasfalt</t>
  </si>
  <si>
    <t>95330494</t>
  </si>
  <si>
    <t>drát 8mm - AlMgSi/ PVC (0,20kg/m)</t>
  </si>
  <si>
    <t>910      R00</t>
  </si>
  <si>
    <t xml:space="preserve">Hzs - drobné nespecifikované práce </t>
  </si>
  <si>
    <t>911      R00</t>
  </si>
  <si>
    <t xml:space="preserve">Hzs - měření celkového zemního odporu </t>
  </si>
  <si>
    <t>M19</t>
  </si>
  <si>
    <t>Rozvaděče</t>
  </si>
  <si>
    <t>210190003R00</t>
  </si>
  <si>
    <t xml:space="preserve">Montáž celoplechových rozvodnic do váhy 100 kg </t>
  </si>
  <si>
    <t>30902650</t>
  </si>
  <si>
    <t>Rozvaděč RS/II: Zapuštěná OCEP s dveřmi, 50M , krytí IP40/IP20,schéma viz v.č. 540-32501-116-05.</t>
  </si>
  <si>
    <t>45040025</t>
  </si>
  <si>
    <t>rozvodnice IP66 Ex vč. SPD 1+2 st.</t>
  </si>
  <si>
    <t>kmpl</t>
  </si>
  <si>
    <t>47030060</t>
  </si>
  <si>
    <t>rozvaděč R-VZT</t>
  </si>
  <si>
    <t>47030070</t>
  </si>
  <si>
    <t>rozvaděč HR-2</t>
  </si>
  <si>
    <t>904      R00</t>
  </si>
  <si>
    <t>Hzs- Úpravy v rozvaděčích RS2/II, RMS3/II, RMS4/II RMS5/II, RMS7/II,odpojení stáv.vývodů a napojení</t>
  </si>
  <si>
    <t>904      R01</t>
  </si>
  <si>
    <t>Hzs - Doplnění stávajícího rozvaděče RMS3/II 2x jistič 10B/1 + 3 hod. HZS na práce v rozvaděči</t>
  </si>
  <si>
    <t>kompl</t>
  </si>
  <si>
    <t>904      R02</t>
  </si>
  <si>
    <t>Hzs - Doplnění stávajícího rozvaděče RMS4/II 1x jistič 10B/1 + 2 hod. HZS na práce v rozvaděči</t>
  </si>
  <si>
    <t>904      R05</t>
  </si>
  <si>
    <t>Hzs - Doplnění stávajícího rozvaděče RMS5/II 1x jistič 10B/1 + 2 hod. HZS na práce v rozvaděči</t>
  </si>
  <si>
    <t>904      R06</t>
  </si>
  <si>
    <t>Hzs - Doplnění stávajícího rozvaděče RS2/II 2x jistič 10B/1 + 3 hod. HZS na práce v rozvaděči</t>
  </si>
  <si>
    <t>904      R07</t>
  </si>
  <si>
    <t>Hzs - Doplnění stávajícího rozvaděče RMS7/II 3x jistič 10B/1 + 4 hod. HZS na práce v rozvaděči</t>
  </si>
  <si>
    <t>905      R01</t>
  </si>
  <si>
    <t xml:space="preserve">Hzs - demontáž rozvaděčů </t>
  </si>
  <si>
    <t>M21.</t>
  </si>
  <si>
    <t>Specifikace</t>
  </si>
  <si>
    <t>210010003R00</t>
  </si>
  <si>
    <t xml:space="preserve">Trubka ohebná pod omítku, typ 23.. 23 mm </t>
  </si>
  <si>
    <t>210010043R00</t>
  </si>
  <si>
    <t xml:space="preserve">Trubka ohebná Kopex, uložená pevně, 23 mm </t>
  </si>
  <si>
    <t>210010063R00</t>
  </si>
  <si>
    <t xml:space="preserve">Trubka ocelová závitová uložená pevně, 21 mm </t>
  </si>
  <si>
    <t>210010134R00</t>
  </si>
  <si>
    <t xml:space="preserve">Trubka ochranná z PE, uložená pevně, DN do 47 mm </t>
  </si>
  <si>
    <t>210010301R00</t>
  </si>
  <si>
    <t xml:space="preserve">Krabice přístrojová KP 68, KZ 3, bez zapojení </t>
  </si>
  <si>
    <t>210010321R00</t>
  </si>
  <si>
    <t xml:space="preserve">Krabice odbočná KR 68, se zapojením-kruhová </t>
  </si>
  <si>
    <t>210010432R00</t>
  </si>
  <si>
    <t xml:space="preserve">Krabice odbočná kovo.AA2,4hran.+zapoj. 4xPZ 16 </t>
  </si>
  <si>
    <t>210010453R00</t>
  </si>
  <si>
    <t xml:space="preserve">Krabice pancéřová z PH 8111,odbočná se zapojením </t>
  </si>
  <si>
    <t>210010454R00</t>
  </si>
  <si>
    <t xml:space="preserve">Krabice pancéřová Ex , odbočná se zapojením </t>
  </si>
  <si>
    <t>210011003R00</t>
  </si>
  <si>
    <t xml:space="preserve">Mtž EPS svorkovnice </t>
  </si>
  <si>
    <t>210020651R00</t>
  </si>
  <si>
    <t xml:space="preserve">Konstrukce ocelová nosná pro zařízení do 5 kg </t>
  </si>
  <si>
    <t>210020652R00</t>
  </si>
  <si>
    <t xml:space="preserve">Konstrukce ocelová nosná pro zařízení do 10 kg </t>
  </si>
  <si>
    <t>210020661R00</t>
  </si>
  <si>
    <t xml:space="preserve">Konstrukce ocel. pro rozvodny Jockl, všeobecná </t>
  </si>
  <si>
    <t>210110005R00</t>
  </si>
  <si>
    <t xml:space="preserve">Spínač nástěnný křížový - řaz. 7, obyč.prostředí </t>
  </si>
  <si>
    <t>210110006R00</t>
  </si>
  <si>
    <t xml:space="preserve">Spínač nástěnný trojpól.25A - řaz. 3, obyč.prostř. </t>
  </si>
  <si>
    <t>210110021R00</t>
  </si>
  <si>
    <t xml:space="preserve">Spínač nástěnný jednopól.- řaz. 1, venkovní </t>
  </si>
  <si>
    <t>210110040R00</t>
  </si>
  <si>
    <t xml:space="preserve">Spínač zapuštěný jednopólový + doutnavka </t>
  </si>
  <si>
    <t>210110041R00</t>
  </si>
  <si>
    <t xml:space="preserve">Spínač zapuštěný jednopólový </t>
  </si>
  <si>
    <t>210110043R00</t>
  </si>
  <si>
    <t xml:space="preserve">Spínač zapuštěný seriový </t>
  </si>
  <si>
    <t>210110045R00</t>
  </si>
  <si>
    <t xml:space="preserve">Spínač zapuštěný střídavý </t>
  </si>
  <si>
    <t>210110158U00</t>
  </si>
  <si>
    <t xml:space="preserve">Mtž spínač č.1 (6)  nevýbušné prostředí </t>
  </si>
  <si>
    <t>210110181U00</t>
  </si>
  <si>
    <t xml:space="preserve">Mtž vyrážecího tlaítka , nevýbušné provedení </t>
  </si>
  <si>
    <t>210111132R00</t>
  </si>
  <si>
    <t xml:space="preserve">Zásuvka průmyslová 230V , provedení EX </t>
  </si>
  <si>
    <t>210111133R00</t>
  </si>
  <si>
    <t xml:space="preserve">Zásuvka průmyslová 400V provedení EX </t>
  </si>
  <si>
    <t>14090430</t>
  </si>
  <si>
    <t>svorkovnice ekvipotenciální EPS 1 s krytem l223407</t>
  </si>
  <si>
    <t>14090440</t>
  </si>
  <si>
    <t>svorkovnice ekvipotenciální EPS 2 s krytem EX</t>
  </si>
  <si>
    <t>21010310</t>
  </si>
  <si>
    <t>trubka 3323 Kopex</t>
  </si>
  <si>
    <t>21010455</t>
  </si>
  <si>
    <t>trubka 6025 ZNM-S ocelová zinek</t>
  </si>
  <si>
    <t>21010750</t>
  </si>
  <si>
    <t>trubka tuhá 8020-FA</t>
  </si>
  <si>
    <t>21011140</t>
  </si>
  <si>
    <t>trubka ohebná 1232-L25 super monoflex 750N</t>
  </si>
  <si>
    <t>21011505</t>
  </si>
  <si>
    <t>trubka KF 09040-BA kopoflex červená</t>
  </si>
  <si>
    <t>24011330</t>
  </si>
  <si>
    <t>krabice povrchová IP66 , 80x80</t>
  </si>
  <si>
    <t>24011340</t>
  </si>
  <si>
    <t>krabice povrchová IP66 , 100x100</t>
  </si>
  <si>
    <t>24012995</t>
  </si>
  <si>
    <t>krabice ocelová 120x120</t>
  </si>
  <si>
    <t>24013105</t>
  </si>
  <si>
    <t>krabice rozvodná Ex</t>
  </si>
  <si>
    <t>24020200</t>
  </si>
  <si>
    <t>krabice 6455-11 rozvodná</t>
  </si>
  <si>
    <t>24030010</t>
  </si>
  <si>
    <t>spínač nástěnný č.1 IP44</t>
  </si>
  <si>
    <t>24030011</t>
  </si>
  <si>
    <t>spínač nástěnný č.5 IP44</t>
  </si>
  <si>
    <t>24030012</t>
  </si>
  <si>
    <t>spínač nástěnný č.6 IP44</t>
  </si>
  <si>
    <t>24030013</t>
  </si>
  <si>
    <t>spínač nástěnný č.7 IP44</t>
  </si>
  <si>
    <t>24030014</t>
  </si>
  <si>
    <t>spínač nástěnný č.1 IP66</t>
  </si>
  <si>
    <t>24030060</t>
  </si>
  <si>
    <t>spínač nástěnný 400V/25A</t>
  </si>
  <si>
    <t>24037008</t>
  </si>
  <si>
    <t>spínač zapuštěný č.1</t>
  </si>
  <si>
    <t>24040315</t>
  </si>
  <si>
    <t>spínač zapuštěný č.5</t>
  </si>
  <si>
    <t>24040320</t>
  </si>
  <si>
    <t>spínač zapuštěný č.6</t>
  </si>
  <si>
    <t>24040640</t>
  </si>
  <si>
    <t>spínač tlačítkový zapuštěný</t>
  </si>
  <si>
    <t>24050230</t>
  </si>
  <si>
    <t>vypínač č.1(6) provedení EX</t>
  </si>
  <si>
    <t>24050245</t>
  </si>
  <si>
    <t>tlačítko nouzové vyrážecí , provedení EX</t>
  </si>
  <si>
    <t>24060050</t>
  </si>
  <si>
    <t>ocelová konstrukce - železo</t>
  </si>
  <si>
    <t>24098070</t>
  </si>
  <si>
    <t>krabice KP68/2</t>
  </si>
  <si>
    <t>24098085</t>
  </si>
  <si>
    <t>krabice KU68</t>
  </si>
  <si>
    <t>30011245</t>
  </si>
  <si>
    <t>zásuvka 400V/16A , provedení EX box s vypínačem</t>
  </si>
  <si>
    <t>30011255</t>
  </si>
  <si>
    <t>zásuvka 230V/16A , provedení EX box s vypínačem</t>
  </si>
  <si>
    <t>902      R00</t>
  </si>
  <si>
    <t>Hzs - demontáž stávající elektroinstalace vč.odvozu a likvidace</t>
  </si>
  <si>
    <t>M99</t>
  </si>
  <si>
    <t>Ostatní práce "M"</t>
  </si>
  <si>
    <t>210020691R00</t>
  </si>
  <si>
    <t xml:space="preserve">vyhledání vývodů a krabic </t>
  </si>
  <si>
    <t>210020701R00</t>
  </si>
  <si>
    <t xml:space="preserve">zhotovení průrazů a prostupů </t>
  </si>
  <si>
    <t>210020711R00</t>
  </si>
  <si>
    <t xml:space="preserve">protipožární přepážky / utěsnění </t>
  </si>
  <si>
    <t>210020721R00</t>
  </si>
  <si>
    <t xml:space="preserve">pronájem lešení - plošiny </t>
  </si>
  <si>
    <t>210020731R00</t>
  </si>
  <si>
    <t xml:space="preserve">Dokumentace výrobní / realizační </t>
  </si>
  <si>
    <t>210020741R00</t>
  </si>
  <si>
    <t xml:space="preserve">Dokumentace skutečného provedení stavby </t>
  </si>
  <si>
    <t>210020751R00</t>
  </si>
  <si>
    <t xml:space="preserve">Nepředvídané práce v rozsahu 24 hod. </t>
  </si>
  <si>
    <t>210020801R00</t>
  </si>
  <si>
    <t xml:space="preserve">Stavební výpomoci, doprava </t>
  </si>
  <si>
    <t>24060580</t>
  </si>
  <si>
    <t>podružný materiál ( příchytky,pásky,svorky atd. )</t>
  </si>
  <si>
    <t>905      R02</t>
  </si>
  <si>
    <t xml:space="preserve">Hzs - demontážní práce </t>
  </si>
  <si>
    <t>M999</t>
  </si>
  <si>
    <t>Zkoušky</t>
  </si>
  <si>
    <t>210020761R00</t>
  </si>
  <si>
    <t xml:space="preserve">Výchozí revizní zpráva </t>
  </si>
  <si>
    <t>210110502R00</t>
  </si>
  <si>
    <t xml:space="preserve">prohlídka el.zařízení do 500.000,-Kč </t>
  </si>
  <si>
    <t>210110503R00</t>
  </si>
  <si>
    <t xml:space="preserve">prohlídka a posouzení TIČR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</si>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</sst>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0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3" fillId="2" borderId="10" xfId="1" applyFont="1" applyFill="1" applyBorder="1" applyAlignment="1">
      <alignment horizontal="center"/>
    </xf>
    <xf numFmtId="49" fontId="17" fillId="2" borderId="10" xfId="1" applyNumberFormat="1" applyFont="1" applyFill="1" applyBorder="1" applyAlignment="1">
      <alignment horizontal="left"/>
    </xf>
    <xf numFmtId="0" fontId="17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18" fillId="0" borderId="0" xfId="1" applyFont="1" applyAlignment="1"/>
    <xf numFmtId="0" fontId="1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Q17" sqref="Q17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/>
      <c r="D2" s="5" t="str">
        <f>Rekapitulace!G2</f>
        <v>SO - 02 . vč.doplnění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>
      <c r="A5" s="15" t="s">
        <v>79</v>
      </c>
      <c r="B5" s="16"/>
      <c r="C5" s="17" t="s">
        <v>80</v>
      </c>
      <c r="D5" s="18"/>
      <c r="E5" s="19"/>
      <c r="F5" s="11" t="s">
        <v>7</v>
      </c>
      <c r="G5" s="12"/>
    </row>
    <row r="6" spans="1:57" ht="12.95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>
      <c r="A7" s="23" t="s">
        <v>77</v>
      </c>
      <c r="B7" s="24"/>
      <c r="C7" s="25" t="s">
        <v>78</v>
      </c>
      <c r="D7" s="26"/>
      <c r="E7" s="26"/>
      <c r="F7" s="27" t="s">
        <v>11</v>
      </c>
      <c r="G7" s="21">
        <f>IF(PocetMJ=0,,ROUND((F30+F32)/PocetMJ,1))</f>
        <v>0</v>
      </c>
    </row>
    <row r="8" spans="1:57">
      <c r="A8" s="28" t="s">
        <v>12</v>
      </c>
      <c r="B8" s="11"/>
      <c r="C8" s="195"/>
      <c r="D8" s="195"/>
      <c r="E8" s="196"/>
      <c r="F8" s="29" t="s">
        <v>13</v>
      </c>
      <c r="G8" s="30"/>
      <c r="H8" s="31"/>
      <c r="I8" s="32"/>
    </row>
    <row r="9" spans="1:57">
      <c r="A9" s="28" t="s">
        <v>14</v>
      </c>
      <c r="B9" s="11"/>
      <c r="C9" s="195"/>
      <c r="D9" s="195"/>
      <c r="E9" s="196"/>
      <c r="F9" s="11"/>
      <c r="G9" s="33"/>
      <c r="H9" s="34"/>
    </row>
    <row r="10" spans="1:57">
      <c r="A10" s="28" t="s">
        <v>15</v>
      </c>
      <c r="B10" s="11"/>
      <c r="C10" s="195"/>
      <c r="D10" s="195"/>
      <c r="E10" s="195"/>
      <c r="F10" s="35"/>
      <c r="G10" s="36"/>
      <c r="H10" s="37"/>
    </row>
    <row r="11" spans="1:57" ht="13.5" customHeight="1">
      <c r="A11" s="28" t="s">
        <v>16</v>
      </c>
      <c r="B11" s="11"/>
      <c r="C11" s="195"/>
      <c r="D11" s="195"/>
      <c r="E11" s="195"/>
      <c r="F11" s="38" t="s">
        <v>17</v>
      </c>
      <c r="G11" s="39"/>
      <c r="H11" s="34"/>
      <c r="BA11" s="40"/>
      <c r="BB11" s="40"/>
      <c r="BC11" s="40"/>
      <c r="BD11" s="40"/>
      <c r="BE11" s="40"/>
    </row>
    <row r="12" spans="1:57" ht="12.75" customHeight="1">
      <c r="A12" s="41" t="s">
        <v>18</v>
      </c>
      <c r="B12" s="9"/>
      <c r="C12" s="197"/>
      <c r="D12" s="197"/>
      <c r="E12" s="197"/>
      <c r="F12" s="42" t="s">
        <v>19</v>
      </c>
      <c r="G12" s="43"/>
      <c r="H12" s="34"/>
    </row>
    <row r="13" spans="1:57" ht="28.5" customHeight="1" thickBot="1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>
      <c r="A15" s="53"/>
      <c r="B15" s="54" t="s">
        <v>23</v>
      </c>
      <c r="C15" s="55">
        <f>HSV</f>
        <v>0</v>
      </c>
      <c r="D15" s="56" t="str">
        <f>Rekapitulace!A22</f>
        <v>Ztížené výrobní podmínky</v>
      </c>
      <c r="E15" s="57"/>
      <c r="F15" s="58"/>
      <c r="G15" s="55">
        <f>Rekapitulace!I22</f>
        <v>0</v>
      </c>
    </row>
    <row r="16" spans="1:57" ht="15.95" customHeight="1">
      <c r="A16" s="53" t="s">
        <v>24</v>
      </c>
      <c r="B16" s="54" t="s">
        <v>25</v>
      </c>
      <c r="C16" s="55">
        <f>PSV</f>
        <v>0</v>
      </c>
      <c r="D16" s="8" t="str">
        <f>Rekapitulace!A23</f>
        <v>Oborová přirážka</v>
      </c>
      <c r="E16" s="59"/>
      <c r="F16" s="60"/>
      <c r="G16" s="55">
        <f>Rekapitulace!I23</f>
        <v>0</v>
      </c>
    </row>
    <row r="17" spans="1:7" ht="15.95" customHeight="1">
      <c r="A17" s="53" t="s">
        <v>26</v>
      </c>
      <c r="B17" s="54" t="s">
        <v>27</v>
      </c>
      <c r="C17" s="55">
        <f>Mont</f>
        <v>0</v>
      </c>
      <c r="D17" s="8" t="str">
        <f>Rekapitulace!A24</f>
        <v>Přesun stavebních kapacit</v>
      </c>
      <c r="E17" s="59"/>
      <c r="F17" s="60"/>
      <c r="G17" s="55">
        <f>Rekapitulace!I24</f>
        <v>0</v>
      </c>
    </row>
    <row r="18" spans="1:7" ht="15.95" customHeight="1">
      <c r="A18" s="61" t="s">
        <v>28</v>
      </c>
      <c r="B18" s="62" t="s">
        <v>29</v>
      </c>
      <c r="C18" s="55">
        <f>Dodavka</f>
        <v>0</v>
      </c>
      <c r="D18" s="8" t="str">
        <f>Rekapitulace!A25</f>
        <v>Mimostaveništní doprava</v>
      </c>
      <c r="E18" s="59"/>
      <c r="F18" s="60"/>
      <c r="G18" s="55">
        <f>Rekapitulace!I25</f>
        <v>0</v>
      </c>
    </row>
    <row r="19" spans="1:7" ht="15.95" customHeight="1">
      <c r="A19" s="63" t="s">
        <v>30</v>
      </c>
      <c r="B19" s="54"/>
      <c r="C19" s="55">
        <f>SUM(C15:C18)</f>
        <v>0</v>
      </c>
      <c r="D19" s="8" t="str">
        <f>Rekapitulace!A26</f>
        <v>Zařízení staveniště</v>
      </c>
      <c r="E19" s="59"/>
      <c r="F19" s="60"/>
      <c r="G19" s="55">
        <f>Rekapitulace!I26</f>
        <v>0</v>
      </c>
    </row>
    <row r="20" spans="1:7" ht="15.95" customHeight="1">
      <c r="A20" s="63"/>
      <c r="B20" s="54"/>
      <c r="C20" s="55"/>
      <c r="D20" s="8" t="str">
        <f>Rekapitulace!A27</f>
        <v>Provoz investora</v>
      </c>
      <c r="E20" s="59"/>
      <c r="F20" s="60"/>
      <c r="G20" s="55">
        <f>Rekapitulace!I27</f>
        <v>0</v>
      </c>
    </row>
    <row r="21" spans="1:7" ht="15.95" customHeight="1">
      <c r="A21" s="63" t="s">
        <v>31</v>
      </c>
      <c r="B21" s="54"/>
      <c r="C21" s="55">
        <f>HZS</f>
        <v>0</v>
      </c>
      <c r="D21" s="8" t="str">
        <f>Rekapitulace!A28</f>
        <v>Kompletační činnost (IČD)</v>
      </c>
      <c r="E21" s="59"/>
      <c r="F21" s="60"/>
      <c r="G21" s="55">
        <f>Rekapitulace!I28</f>
        <v>0</v>
      </c>
    </row>
    <row r="22" spans="1:7" ht="15.95" customHeight="1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5" customHeight="1" thickBot="1">
      <c r="A23" s="198" t="s">
        <v>34</v>
      </c>
      <c r="B23" s="199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43</v>
      </c>
      <c r="B30" s="85"/>
      <c r="C30" s="86">
        <v>21</v>
      </c>
      <c r="D30" s="85" t="s">
        <v>44</v>
      </c>
      <c r="E30" s="87"/>
      <c r="F30" s="200">
        <f>C23-F32</f>
        <v>0</v>
      </c>
      <c r="G30" s="201"/>
    </row>
    <row r="31" spans="1:7">
      <c r="A31" s="84" t="s">
        <v>45</v>
      </c>
      <c r="B31" s="85"/>
      <c r="C31" s="86">
        <f>SazbaDPH1</f>
        <v>21</v>
      </c>
      <c r="D31" s="85" t="s">
        <v>46</v>
      </c>
      <c r="E31" s="87"/>
      <c r="F31" s="200">
        <f>ROUND(PRODUCT(F30,C31/100),0)</f>
        <v>0</v>
      </c>
      <c r="G31" s="201"/>
    </row>
    <row r="32" spans="1:7">
      <c r="A32" s="84" t="s">
        <v>43</v>
      </c>
      <c r="B32" s="85"/>
      <c r="C32" s="86">
        <v>0</v>
      </c>
      <c r="D32" s="85" t="s">
        <v>46</v>
      </c>
      <c r="E32" s="87"/>
      <c r="F32" s="200">
        <v>0</v>
      </c>
      <c r="G32" s="201"/>
    </row>
    <row r="33" spans="1:8">
      <c r="A33" s="84" t="s">
        <v>45</v>
      </c>
      <c r="B33" s="88"/>
      <c r="C33" s="89">
        <f>SazbaDPH2</f>
        <v>0</v>
      </c>
      <c r="D33" s="85" t="s">
        <v>46</v>
      </c>
      <c r="E33" s="60"/>
      <c r="F33" s="200">
        <f>ROUND(PRODUCT(F32,C33/100),0)</f>
        <v>0</v>
      </c>
      <c r="G33" s="201"/>
    </row>
    <row r="34" spans="1:8" s="93" customFormat="1" ht="19.5" customHeight="1" thickBot="1">
      <c r="A34" s="90" t="s">
        <v>47</v>
      </c>
      <c r="B34" s="91"/>
      <c r="C34" s="91"/>
      <c r="D34" s="91"/>
      <c r="E34" s="92"/>
      <c r="F34" s="202">
        <f>ROUND(SUM(F30:F33),0)</f>
        <v>0</v>
      </c>
      <c r="G34" s="203"/>
    </row>
    <row r="36" spans="1:8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>
      <c r="A37" s="94"/>
      <c r="B37" s="194"/>
      <c r="C37" s="194"/>
      <c r="D37" s="194"/>
      <c r="E37" s="194"/>
      <c r="F37" s="194"/>
      <c r="G37" s="194"/>
      <c r="H37" t="s">
        <v>6</v>
      </c>
    </row>
    <row r="38" spans="1:8" ht="12.75" customHeight="1">
      <c r="A38" s="95"/>
      <c r="B38" s="194"/>
      <c r="C38" s="194"/>
      <c r="D38" s="194"/>
      <c r="E38" s="194"/>
      <c r="F38" s="194"/>
      <c r="G38" s="194"/>
      <c r="H38" t="s">
        <v>6</v>
      </c>
    </row>
    <row r="39" spans="1:8">
      <c r="A39" s="95"/>
      <c r="B39" s="194"/>
      <c r="C39" s="194"/>
      <c r="D39" s="194"/>
      <c r="E39" s="194"/>
      <c r="F39" s="194"/>
      <c r="G39" s="194"/>
      <c r="H39" t="s">
        <v>6</v>
      </c>
    </row>
    <row r="40" spans="1:8">
      <c r="A40" s="95"/>
      <c r="B40" s="194"/>
      <c r="C40" s="194"/>
      <c r="D40" s="194"/>
      <c r="E40" s="194"/>
      <c r="F40" s="194"/>
      <c r="G40" s="194"/>
      <c r="H40" t="s">
        <v>6</v>
      </c>
    </row>
    <row r="41" spans="1:8">
      <c r="A41" s="95"/>
      <c r="B41" s="194"/>
      <c r="C41" s="194"/>
      <c r="D41" s="194"/>
      <c r="E41" s="194"/>
      <c r="F41" s="194"/>
      <c r="G41" s="194"/>
      <c r="H41" t="s">
        <v>6</v>
      </c>
    </row>
    <row r="42" spans="1:8">
      <c r="A42" s="95"/>
      <c r="B42" s="194"/>
      <c r="C42" s="194"/>
      <c r="D42" s="194"/>
      <c r="E42" s="194"/>
      <c r="F42" s="194"/>
      <c r="G42" s="194"/>
      <c r="H42" t="s">
        <v>6</v>
      </c>
    </row>
    <row r="43" spans="1:8">
      <c r="A43" s="95"/>
      <c r="B43" s="194"/>
      <c r="C43" s="194"/>
      <c r="D43" s="194"/>
      <c r="E43" s="194"/>
      <c r="F43" s="194"/>
      <c r="G43" s="194"/>
      <c r="H43" t="s">
        <v>6</v>
      </c>
    </row>
    <row r="44" spans="1:8">
      <c r="A44" s="95"/>
      <c r="B44" s="194"/>
      <c r="C44" s="194"/>
      <c r="D44" s="194"/>
      <c r="E44" s="194"/>
      <c r="F44" s="194"/>
      <c r="G44" s="194"/>
      <c r="H44" t="s">
        <v>6</v>
      </c>
    </row>
    <row r="45" spans="1:8" ht="0.75" customHeight="1">
      <c r="A45" s="95"/>
      <c r="B45" s="194"/>
      <c r="C45" s="194"/>
      <c r="D45" s="194"/>
      <c r="E45" s="194"/>
      <c r="F45" s="194"/>
      <c r="G45" s="194"/>
      <c r="H45" t="s">
        <v>6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  <row r="52" spans="2:7">
      <c r="B52" s="204"/>
      <c r="C52" s="204"/>
      <c r="D52" s="204"/>
      <c r="E52" s="204"/>
      <c r="F52" s="204"/>
      <c r="G52" s="204"/>
    </row>
    <row r="53" spans="2:7">
      <c r="B53" s="204"/>
      <c r="C53" s="204"/>
      <c r="D53" s="204"/>
      <c r="E53" s="204"/>
      <c r="F53" s="204"/>
      <c r="G53" s="204"/>
    </row>
    <row r="54" spans="2:7">
      <c r="B54" s="204"/>
      <c r="C54" s="204"/>
      <c r="D54" s="204"/>
      <c r="E54" s="204"/>
      <c r="F54" s="204"/>
      <c r="G54" s="204"/>
    </row>
    <row r="55" spans="2:7">
      <c r="B55" s="204"/>
      <c r="C55" s="204"/>
      <c r="D55" s="204"/>
      <c r="E55" s="204"/>
      <c r="F55" s="204"/>
      <c r="G55" s="204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1"/>
  <sheetViews>
    <sheetView workbookViewId="0">
      <selection activeCell="H30" sqref="H30:I30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05" t="s">
        <v>49</v>
      </c>
      <c r="B1" s="206"/>
      <c r="C1" s="96" t="str">
        <f>CONCATENATE(cislostavby," ",nazevstavby)</f>
        <v>00001 Technoprojekt</v>
      </c>
      <c r="D1" s="97"/>
      <c r="E1" s="98"/>
      <c r="F1" s="97"/>
      <c r="G1" s="99" t="s">
        <v>50</v>
      </c>
      <c r="H1" s="100"/>
      <c r="I1" s="101"/>
    </row>
    <row r="2" spans="1:9" ht="13.5" thickBot="1">
      <c r="A2" s="207" t="s">
        <v>51</v>
      </c>
      <c r="B2" s="208"/>
      <c r="C2" s="102" t="str">
        <f>CONCATENATE(cisloobjektu," ",nazevobjektu)</f>
        <v>20 DPO</v>
      </c>
      <c r="D2" s="103"/>
      <c r="E2" s="104"/>
      <c r="F2" s="103"/>
      <c r="G2" s="209" t="s">
        <v>81</v>
      </c>
      <c r="H2" s="210"/>
      <c r="I2" s="211"/>
    </row>
    <row r="3" spans="1:9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9" s="34" customFormat="1">
      <c r="A7" s="190" t="str">
        <f>Položky!B7</f>
        <v>M02</v>
      </c>
      <c r="B7" s="114" t="str">
        <f>Položky!C7</f>
        <v>Kabely</v>
      </c>
      <c r="C7" s="65"/>
      <c r="D7" s="115"/>
      <c r="E7" s="191">
        <f>Položky!BA37</f>
        <v>0</v>
      </c>
      <c r="F7" s="192">
        <f>Položky!BB37</f>
        <v>0</v>
      </c>
      <c r="G7" s="192">
        <f>Položky!BC37</f>
        <v>0</v>
      </c>
      <c r="H7" s="192">
        <f>Položky!BD37</f>
        <v>0</v>
      </c>
      <c r="I7" s="193">
        <f>Položky!BE37</f>
        <v>0</v>
      </c>
    </row>
    <row r="8" spans="1:9" s="34" customFormat="1">
      <c r="A8" s="190" t="str">
        <f>Položky!B38</f>
        <v>M03</v>
      </c>
      <c r="B8" s="114" t="str">
        <f>Položky!C38</f>
        <v>Svítidla</v>
      </c>
      <c r="C8" s="65"/>
      <c r="D8" s="115"/>
      <c r="E8" s="191">
        <f>Položky!BA61</f>
        <v>0</v>
      </c>
      <c r="F8" s="192">
        <f>Položky!BB61</f>
        <v>0</v>
      </c>
      <c r="G8" s="192">
        <f>Položky!BC61</f>
        <v>0</v>
      </c>
      <c r="H8" s="192">
        <f>Položky!BD61</f>
        <v>0</v>
      </c>
      <c r="I8" s="193">
        <f>Položky!BE61</f>
        <v>0</v>
      </c>
    </row>
    <row r="9" spans="1:9" s="34" customFormat="1">
      <c r="A9" s="190" t="str">
        <f>Položky!B62</f>
        <v>M04</v>
      </c>
      <c r="B9" s="114" t="str">
        <f>Položky!C62</f>
        <v>Kabelové trasy</v>
      </c>
      <c r="C9" s="65"/>
      <c r="D9" s="115"/>
      <c r="E9" s="191">
        <f>Položky!BA67</f>
        <v>0</v>
      </c>
      <c r="F9" s="192">
        <f>Položky!BB67</f>
        <v>0</v>
      </c>
      <c r="G9" s="192">
        <f>Položky!BC67</f>
        <v>0</v>
      </c>
      <c r="H9" s="192">
        <f>Položky!BD67</f>
        <v>0</v>
      </c>
      <c r="I9" s="193">
        <f>Položky!BE67</f>
        <v>0</v>
      </c>
    </row>
    <row r="10" spans="1:9" s="34" customFormat="1">
      <c r="A10" s="190" t="str">
        <f>Položky!B68</f>
        <v>M17</v>
      </c>
      <c r="B10" s="114" t="str">
        <f>Položky!C68</f>
        <v>Demontáže</v>
      </c>
      <c r="C10" s="65"/>
      <c r="D10" s="115"/>
      <c r="E10" s="191">
        <f>Položky!BA80</f>
        <v>0</v>
      </c>
      <c r="F10" s="192">
        <f>Položky!BB80</f>
        <v>0</v>
      </c>
      <c r="G10" s="192">
        <f>Položky!BC80</f>
        <v>0</v>
      </c>
      <c r="H10" s="192">
        <f>Položky!BD80</f>
        <v>0</v>
      </c>
      <c r="I10" s="193">
        <f>Položky!BE80</f>
        <v>0</v>
      </c>
    </row>
    <row r="11" spans="1:9" s="34" customFormat="1">
      <c r="A11" s="190" t="str">
        <f>Položky!B81</f>
        <v>M17-1</v>
      </c>
      <c r="B11" s="114" t="str">
        <f>Položky!C81</f>
        <v>Demontáže hromosvod</v>
      </c>
      <c r="C11" s="65"/>
      <c r="D11" s="115"/>
      <c r="E11" s="191">
        <f>Položky!BA85</f>
        <v>0</v>
      </c>
      <c r="F11" s="192">
        <f>Položky!BB85</f>
        <v>0</v>
      </c>
      <c r="G11" s="192">
        <f>Položky!BC85</f>
        <v>0</v>
      </c>
      <c r="H11" s="192">
        <f>Položky!BD85</f>
        <v>0</v>
      </c>
      <c r="I11" s="193">
        <f>Položky!BE85</f>
        <v>0</v>
      </c>
    </row>
    <row r="12" spans="1:9" s="34" customFormat="1">
      <c r="A12" s="190" t="str">
        <f>Položky!B86</f>
        <v>M18</v>
      </c>
      <c r="B12" s="114" t="str">
        <f>Položky!C86</f>
        <v>Hromosvod a uzemnění</v>
      </c>
      <c r="C12" s="65"/>
      <c r="D12" s="115"/>
      <c r="E12" s="191">
        <f>Položky!BA124</f>
        <v>0</v>
      </c>
      <c r="F12" s="192">
        <f>Položky!BB124</f>
        <v>0</v>
      </c>
      <c r="G12" s="192">
        <f>Položky!BC124</f>
        <v>0</v>
      </c>
      <c r="H12" s="192">
        <f>Položky!BD124</f>
        <v>0</v>
      </c>
      <c r="I12" s="193">
        <f>Položky!BE124</f>
        <v>0</v>
      </c>
    </row>
    <row r="13" spans="1:9" s="34" customFormat="1">
      <c r="A13" s="190" t="str">
        <f>Položky!B125</f>
        <v>M19</v>
      </c>
      <c r="B13" s="114" t="str">
        <f>Položky!C125</f>
        <v>Rozvaděče</v>
      </c>
      <c r="C13" s="65"/>
      <c r="D13" s="115"/>
      <c r="E13" s="191">
        <f>Položky!BA138</f>
        <v>0</v>
      </c>
      <c r="F13" s="192">
        <f>Položky!BB138</f>
        <v>0</v>
      </c>
      <c r="G13" s="192">
        <f>Položky!BC138</f>
        <v>0</v>
      </c>
      <c r="H13" s="192">
        <f>Položky!BD138</f>
        <v>0</v>
      </c>
      <c r="I13" s="193">
        <f>Položky!BE138</f>
        <v>0</v>
      </c>
    </row>
    <row r="14" spans="1:9" s="34" customFormat="1">
      <c r="A14" s="190" t="str">
        <f>Položky!B139</f>
        <v>M21.</v>
      </c>
      <c r="B14" s="114" t="str">
        <f>Položky!C139</f>
        <v>Specifikace</v>
      </c>
      <c r="C14" s="65"/>
      <c r="D14" s="115"/>
      <c r="E14" s="191">
        <f>Položky!BA200</f>
        <v>0</v>
      </c>
      <c r="F14" s="192">
        <f>Položky!BB200</f>
        <v>0</v>
      </c>
      <c r="G14" s="192">
        <f>Položky!BC200</f>
        <v>0</v>
      </c>
      <c r="H14" s="192">
        <f>Položky!BD200</f>
        <v>0</v>
      </c>
      <c r="I14" s="193">
        <f>Položky!BE200</f>
        <v>0</v>
      </c>
    </row>
    <row r="15" spans="1:9" s="34" customFormat="1">
      <c r="A15" s="190" t="str">
        <f>Položky!B201</f>
        <v>M99</v>
      </c>
      <c r="B15" s="114" t="str">
        <f>Položky!C201</f>
        <v>Ostatní práce "M"</v>
      </c>
      <c r="C15" s="65"/>
      <c r="D15" s="115"/>
      <c r="E15" s="191">
        <f>Položky!BA212</f>
        <v>0</v>
      </c>
      <c r="F15" s="192">
        <f>Položky!BB212</f>
        <v>0</v>
      </c>
      <c r="G15" s="192">
        <f>Položky!BC212</f>
        <v>0</v>
      </c>
      <c r="H15" s="192">
        <f>Položky!BD212</f>
        <v>0</v>
      </c>
      <c r="I15" s="193">
        <f>Položky!BE212</f>
        <v>0</v>
      </c>
    </row>
    <row r="16" spans="1:9" s="34" customFormat="1" ht="13.5" thickBot="1">
      <c r="A16" s="190" t="str">
        <f>Položky!B213</f>
        <v>M999</v>
      </c>
      <c r="B16" s="114" t="str">
        <f>Položky!C213</f>
        <v>Zkoušky</v>
      </c>
      <c r="C16" s="65"/>
      <c r="D16" s="115"/>
      <c r="E16" s="191">
        <f>Položky!BA217</f>
        <v>0</v>
      </c>
      <c r="F16" s="192">
        <f>Položky!BB217</f>
        <v>0</v>
      </c>
      <c r="G16" s="192">
        <f>Položky!BC217</f>
        <v>0</v>
      </c>
      <c r="H16" s="192">
        <f>Položky!BD217</f>
        <v>0</v>
      </c>
      <c r="I16" s="193">
        <f>Položky!BE217</f>
        <v>0</v>
      </c>
    </row>
    <row r="17" spans="1:57" s="122" customFormat="1" ht="13.5" thickBot="1">
      <c r="A17" s="116"/>
      <c r="B17" s="117" t="s">
        <v>58</v>
      </c>
      <c r="C17" s="117"/>
      <c r="D17" s="118"/>
      <c r="E17" s="119">
        <f>SUM(E7:E16)</f>
        <v>0</v>
      </c>
      <c r="F17" s="120">
        <f>SUM(F7:F16)</f>
        <v>0</v>
      </c>
      <c r="G17" s="120">
        <f>SUM(G7:G16)</f>
        <v>0</v>
      </c>
      <c r="H17" s="120">
        <f>SUM(H7:H16)</f>
        <v>0</v>
      </c>
      <c r="I17" s="121">
        <f>SUM(I7:I16)</f>
        <v>0</v>
      </c>
    </row>
    <row r="18" spans="1:57">
      <c r="A18" s="65"/>
      <c r="B18" s="65"/>
      <c r="C18" s="65"/>
      <c r="D18" s="65"/>
      <c r="E18" s="65"/>
      <c r="F18" s="65"/>
      <c r="G18" s="65"/>
      <c r="H18" s="65"/>
      <c r="I18" s="65"/>
    </row>
    <row r="19" spans="1:57" ht="19.5" customHeight="1">
      <c r="A19" s="106" t="s">
        <v>59</v>
      </c>
      <c r="B19" s="106"/>
      <c r="C19" s="106"/>
      <c r="D19" s="106"/>
      <c r="E19" s="106"/>
      <c r="F19" s="106"/>
      <c r="G19" s="123"/>
      <c r="H19" s="106"/>
      <c r="I19" s="106"/>
      <c r="BA19" s="40"/>
      <c r="BB19" s="40"/>
      <c r="BC19" s="40"/>
      <c r="BD19" s="40"/>
      <c r="BE19" s="40"/>
    </row>
    <row r="20" spans="1:57" ht="13.5" thickBot="1">
      <c r="A20" s="76"/>
      <c r="B20" s="76"/>
      <c r="C20" s="76"/>
      <c r="D20" s="76"/>
      <c r="E20" s="76"/>
      <c r="F20" s="76"/>
      <c r="G20" s="76"/>
      <c r="H20" s="76"/>
      <c r="I20" s="76"/>
    </row>
    <row r="21" spans="1:57">
      <c r="A21" s="70" t="s">
        <v>60</v>
      </c>
      <c r="B21" s="71"/>
      <c r="C21" s="71"/>
      <c r="D21" s="124"/>
      <c r="E21" s="125" t="s">
        <v>61</v>
      </c>
      <c r="F21" s="126" t="s">
        <v>62</v>
      </c>
      <c r="G21" s="127" t="s">
        <v>63</v>
      </c>
      <c r="H21" s="128"/>
      <c r="I21" s="129" t="s">
        <v>61</v>
      </c>
    </row>
    <row r="22" spans="1:57">
      <c r="A22" s="63" t="s">
        <v>467</v>
      </c>
      <c r="B22" s="54"/>
      <c r="C22" s="54"/>
      <c r="D22" s="130"/>
      <c r="E22" s="131">
        <v>0</v>
      </c>
      <c r="F22" s="132">
        <v>0</v>
      </c>
      <c r="G22" s="133">
        <f t="shared" ref="G22:G29" si="0">CHOOSE(BA22+1,HSV+PSV,HSV+PSV+Mont,HSV+PSV+Dodavka+Mont,HSV,PSV,Mont,Dodavka,Mont+Dodavka,0)</f>
        <v>0</v>
      </c>
      <c r="H22" s="134"/>
      <c r="I22" s="135">
        <f t="shared" ref="I22:I29" si="1">E22+F22*G22/100</f>
        <v>0</v>
      </c>
      <c r="BA22">
        <v>0</v>
      </c>
    </row>
    <row r="23" spans="1:57">
      <c r="A23" s="63" t="s">
        <v>468</v>
      </c>
      <c r="B23" s="54"/>
      <c r="C23" s="54"/>
      <c r="D23" s="130"/>
      <c r="E23" s="131">
        <v>0</v>
      </c>
      <c r="F23" s="132">
        <v>0</v>
      </c>
      <c r="G23" s="133">
        <f t="shared" si="0"/>
        <v>0</v>
      </c>
      <c r="H23" s="134"/>
      <c r="I23" s="135">
        <f t="shared" si="1"/>
        <v>0</v>
      </c>
      <c r="BA23">
        <v>0</v>
      </c>
    </row>
    <row r="24" spans="1:57">
      <c r="A24" s="63" t="s">
        <v>469</v>
      </c>
      <c r="B24" s="54"/>
      <c r="C24" s="54"/>
      <c r="D24" s="130"/>
      <c r="E24" s="131">
        <v>0</v>
      </c>
      <c r="F24" s="132">
        <v>0</v>
      </c>
      <c r="G24" s="133">
        <f t="shared" si="0"/>
        <v>0</v>
      </c>
      <c r="H24" s="134"/>
      <c r="I24" s="135">
        <f t="shared" si="1"/>
        <v>0</v>
      </c>
      <c r="BA24">
        <v>0</v>
      </c>
    </row>
    <row r="25" spans="1:57">
      <c r="A25" s="63" t="s">
        <v>470</v>
      </c>
      <c r="B25" s="54"/>
      <c r="C25" s="54"/>
      <c r="D25" s="130"/>
      <c r="E25" s="131">
        <v>0</v>
      </c>
      <c r="F25" s="132">
        <v>0</v>
      </c>
      <c r="G25" s="133">
        <f t="shared" si="0"/>
        <v>0</v>
      </c>
      <c r="H25" s="134"/>
      <c r="I25" s="135">
        <f t="shared" si="1"/>
        <v>0</v>
      </c>
      <c r="BA25">
        <v>0</v>
      </c>
    </row>
    <row r="26" spans="1:57">
      <c r="A26" s="63" t="s">
        <v>471</v>
      </c>
      <c r="B26" s="54"/>
      <c r="C26" s="54"/>
      <c r="D26" s="130"/>
      <c r="E26" s="131">
        <v>0</v>
      </c>
      <c r="F26" s="132">
        <v>0</v>
      </c>
      <c r="G26" s="133">
        <f t="shared" si="0"/>
        <v>0</v>
      </c>
      <c r="H26" s="134"/>
      <c r="I26" s="135">
        <f t="shared" si="1"/>
        <v>0</v>
      </c>
      <c r="BA26">
        <v>1</v>
      </c>
    </row>
    <row r="27" spans="1:57">
      <c r="A27" s="63" t="s">
        <v>472</v>
      </c>
      <c r="B27" s="54"/>
      <c r="C27" s="54"/>
      <c r="D27" s="130"/>
      <c r="E27" s="131">
        <v>0</v>
      </c>
      <c r="F27" s="132">
        <v>0</v>
      </c>
      <c r="G27" s="133">
        <f t="shared" si="0"/>
        <v>0</v>
      </c>
      <c r="H27" s="134"/>
      <c r="I27" s="135">
        <f t="shared" si="1"/>
        <v>0</v>
      </c>
      <c r="BA27">
        <v>1</v>
      </c>
    </row>
    <row r="28" spans="1:57">
      <c r="A28" s="63" t="s">
        <v>473</v>
      </c>
      <c r="B28" s="54"/>
      <c r="C28" s="54"/>
      <c r="D28" s="130"/>
      <c r="E28" s="131">
        <v>0</v>
      </c>
      <c r="F28" s="132">
        <v>0</v>
      </c>
      <c r="G28" s="133">
        <f t="shared" si="0"/>
        <v>0</v>
      </c>
      <c r="H28" s="134"/>
      <c r="I28" s="135">
        <f t="shared" si="1"/>
        <v>0</v>
      </c>
      <c r="BA28">
        <v>2</v>
      </c>
    </row>
    <row r="29" spans="1:57">
      <c r="A29" s="63" t="s">
        <v>474</v>
      </c>
      <c r="B29" s="54"/>
      <c r="C29" s="54"/>
      <c r="D29" s="130"/>
      <c r="E29" s="131">
        <v>0</v>
      </c>
      <c r="F29" s="132">
        <v>0</v>
      </c>
      <c r="G29" s="133">
        <f t="shared" si="0"/>
        <v>0</v>
      </c>
      <c r="H29" s="134"/>
      <c r="I29" s="135">
        <f t="shared" si="1"/>
        <v>0</v>
      </c>
      <c r="BA29">
        <v>2</v>
      </c>
    </row>
    <row r="30" spans="1:57" ht="13.5" thickBot="1">
      <c r="A30" s="136"/>
      <c r="B30" s="137" t="s">
        <v>64</v>
      </c>
      <c r="C30" s="138"/>
      <c r="D30" s="139"/>
      <c r="E30" s="140"/>
      <c r="F30" s="141"/>
      <c r="G30" s="141"/>
      <c r="H30" s="212">
        <f>SUM(I22:I29)</f>
        <v>0</v>
      </c>
      <c r="I30" s="213"/>
    </row>
    <row r="32" spans="1:57">
      <c r="B32" s="122"/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  <row r="73" spans="6:9">
      <c r="F73" s="142"/>
      <c r="G73" s="143"/>
      <c r="H73" s="143"/>
      <c r="I73" s="144"/>
    </row>
    <row r="74" spans="6:9">
      <c r="F74" s="142"/>
      <c r="G74" s="143"/>
      <c r="H74" s="143"/>
      <c r="I74" s="144"/>
    </row>
    <row r="75" spans="6:9">
      <c r="F75" s="142"/>
      <c r="G75" s="143"/>
      <c r="H75" s="143"/>
      <c r="I75" s="144"/>
    </row>
    <row r="76" spans="6:9">
      <c r="F76" s="142"/>
      <c r="G76" s="143"/>
      <c r="H76" s="143"/>
      <c r="I76" s="144"/>
    </row>
    <row r="77" spans="6:9">
      <c r="F77" s="142"/>
      <c r="G77" s="143"/>
      <c r="H77" s="143"/>
      <c r="I77" s="144"/>
    </row>
    <row r="78" spans="6:9">
      <c r="F78" s="142"/>
      <c r="G78" s="143"/>
      <c r="H78" s="143"/>
      <c r="I78" s="144"/>
    </row>
    <row r="79" spans="6:9">
      <c r="F79" s="142"/>
      <c r="G79" s="143"/>
      <c r="H79" s="143"/>
      <c r="I79" s="144"/>
    </row>
    <row r="80" spans="6:9">
      <c r="F80" s="142"/>
      <c r="G80" s="143"/>
      <c r="H80" s="143"/>
      <c r="I80" s="144"/>
    </row>
    <row r="81" spans="6:9">
      <c r="F81" s="142"/>
      <c r="G81" s="143"/>
      <c r="H81" s="143"/>
      <c r="I81" s="144"/>
    </row>
  </sheetData>
  <mergeCells count="4">
    <mergeCell ref="A1:B1"/>
    <mergeCell ref="A2:B2"/>
    <mergeCell ref="G2:I2"/>
    <mergeCell ref="H30:I3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90"/>
  <sheetViews>
    <sheetView showGridLines="0" showZeros="0" topLeftCell="A172" zoomScaleNormal="100" workbookViewId="0">
      <selection activeCell="F214" sqref="F214:F216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84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14" t="s">
        <v>65</v>
      </c>
      <c r="B1" s="214"/>
      <c r="C1" s="214"/>
      <c r="D1" s="214"/>
      <c r="E1" s="214"/>
      <c r="F1" s="214"/>
      <c r="G1" s="214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05" t="s">
        <v>49</v>
      </c>
      <c r="B3" s="206"/>
      <c r="C3" s="96" t="str">
        <f>CONCATENATE(cislostavby," ",nazevstavby)</f>
        <v>00001 Technoprojekt</v>
      </c>
      <c r="D3" s="97"/>
      <c r="E3" s="150" t="s">
        <v>66</v>
      </c>
      <c r="F3" s="151">
        <f>Rekapitulace!H1</f>
        <v>0</v>
      </c>
      <c r="G3" s="152"/>
    </row>
    <row r="4" spans="1:104" ht="13.5" thickBot="1">
      <c r="A4" s="215" t="s">
        <v>51</v>
      </c>
      <c r="B4" s="208"/>
      <c r="C4" s="102" t="str">
        <f>CONCATENATE(cisloobjektu," ",nazevobjektu)</f>
        <v>20 DPO</v>
      </c>
      <c r="D4" s="103"/>
      <c r="E4" s="216" t="str">
        <f>Rekapitulace!G2</f>
        <v>SO - 02 . vč.doplnění</v>
      </c>
      <c r="F4" s="217"/>
      <c r="G4" s="218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67</v>
      </c>
      <c r="B6" s="157" t="s">
        <v>68</v>
      </c>
      <c r="C6" s="157" t="s">
        <v>69</v>
      </c>
      <c r="D6" s="157" t="s">
        <v>70</v>
      </c>
      <c r="E6" s="158" t="s">
        <v>71</v>
      </c>
      <c r="F6" s="157" t="s">
        <v>72</v>
      </c>
      <c r="G6" s="159" t="s">
        <v>73</v>
      </c>
    </row>
    <row r="7" spans="1:104">
      <c r="A7" s="160" t="s">
        <v>74</v>
      </c>
      <c r="B7" s="161" t="s">
        <v>82</v>
      </c>
      <c r="C7" s="162" t="s">
        <v>83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84</v>
      </c>
      <c r="C8" s="170" t="s">
        <v>85</v>
      </c>
      <c r="D8" s="171" t="s">
        <v>86</v>
      </c>
      <c r="E8" s="172">
        <v>86</v>
      </c>
      <c r="F8" s="172"/>
      <c r="G8" s="173">
        <f t="shared" ref="G8:G36" si="0">E8*F8</f>
        <v>0</v>
      </c>
      <c r="O8" s="167">
        <v>2</v>
      </c>
      <c r="AA8" s="145">
        <v>1</v>
      </c>
      <c r="AB8" s="145">
        <v>9</v>
      </c>
      <c r="AC8" s="145">
        <v>9</v>
      </c>
      <c r="AZ8" s="145">
        <v>4</v>
      </c>
      <c r="BA8" s="145">
        <f t="shared" ref="BA8:BA36" si="1">IF(AZ8=1,G8,0)</f>
        <v>0</v>
      </c>
      <c r="BB8" s="145">
        <f t="shared" ref="BB8:BB36" si="2">IF(AZ8=2,G8,0)</f>
        <v>0</v>
      </c>
      <c r="BC8" s="145">
        <f t="shared" ref="BC8:BC36" si="3">IF(AZ8=3,G8,0)</f>
        <v>0</v>
      </c>
      <c r="BD8" s="145">
        <f t="shared" ref="BD8:BD36" si="4">IF(AZ8=4,G8,0)</f>
        <v>0</v>
      </c>
      <c r="BE8" s="145">
        <f t="shared" ref="BE8:BE36" si="5">IF(AZ8=5,G8,0)</f>
        <v>0</v>
      </c>
      <c r="CA8" s="167">
        <v>1</v>
      </c>
      <c r="CB8" s="167">
        <v>9</v>
      </c>
      <c r="CZ8" s="145">
        <v>0</v>
      </c>
    </row>
    <row r="9" spans="1:104">
      <c r="A9" s="168">
        <v>2</v>
      </c>
      <c r="B9" s="169" t="s">
        <v>87</v>
      </c>
      <c r="C9" s="170" t="s">
        <v>88</v>
      </c>
      <c r="D9" s="171" t="s">
        <v>89</v>
      </c>
      <c r="E9" s="172">
        <v>200</v>
      </c>
      <c r="F9" s="172"/>
      <c r="G9" s="173">
        <f t="shared" si="0"/>
        <v>0</v>
      </c>
      <c r="O9" s="167">
        <v>2</v>
      </c>
      <c r="AA9" s="145">
        <v>1</v>
      </c>
      <c r="AB9" s="145">
        <v>9</v>
      </c>
      <c r="AC9" s="145">
        <v>9</v>
      </c>
      <c r="AZ9" s="145">
        <v>4</v>
      </c>
      <c r="BA9" s="145">
        <f t="shared" si="1"/>
        <v>0</v>
      </c>
      <c r="BB9" s="145">
        <f t="shared" si="2"/>
        <v>0</v>
      </c>
      <c r="BC9" s="145">
        <f t="shared" si="3"/>
        <v>0</v>
      </c>
      <c r="BD9" s="145">
        <f t="shared" si="4"/>
        <v>0</v>
      </c>
      <c r="BE9" s="145">
        <f t="shared" si="5"/>
        <v>0</v>
      </c>
      <c r="CA9" s="167">
        <v>1</v>
      </c>
      <c r="CB9" s="167">
        <v>9</v>
      </c>
      <c r="CZ9" s="145">
        <v>0</v>
      </c>
    </row>
    <row r="10" spans="1:104">
      <c r="A10" s="168">
        <v>3</v>
      </c>
      <c r="B10" s="169" t="s">
        <v>90</v>
      </c>
      <c r="C10" s="170" t="s">
        <v>91</v>
      </c>
      <c r="D10" s="171" t="s">
        <v>89</v>
      </c>
      <c r="E10" s="172">
        <v>90</v>
      </c>
      <c r="F10" s="172"/>
      <c r="G10" s="173">
        <f t="shared" si="0"/>
        <v>0</v>
      </c>
      <c r="O10" s="167">
        <v>2</v>
      </c>
      <c r="AA10" s="145">
        <v>1</v>
      </c>
      <c r="AB10" s="145">
        <v>9</v>
      </c>
      <c r="AC10" s="145">
        <v>9</v>
      </c>
      <c r="AZ10" s="145">
        <v>4</v>
      </c>
      <c r="BA10" s="145">
        <f t="shared" si="1"/>
        <v>0</v>
      </c>
      <c r="BB10" s="145">
        <f t="shared" si="2"/>
        <v>0</v>
      </c>
      <c r="BC10" s="145">
        <f t="shared" si="3"/>
        <v>0</v>
      </c>
      <c r="BD10" s="145">
        <f t="shared" si="4"/>
        <v>0</v>
      </c>
      <c r="BE10" s="145">
        <f t="shared" si="5"/>
        <v>0</v>
      </c>
      <c r="CA10" s="167">
        <v>1</v>
      </c>
      <c r="CB10" s="167">
        <v>9</v>
      </c>
      <c r="CZ10" s="145">
        <v>0</v>
      </c>
    </row>
    <row r="11" spans="1:104">
      <c r="A11" s="168">
        <v>4</v>
      </c>
      <c r="B11" s="169" t="s">
        <v>92</v>
      </c>
      <c r="C11" s="170" t="s">
        <v>93</v>
      </c>
      <c r="D11" s="171" t="s">
        <v>89</v>
      </c>
      <c r="E11" s="172">
        <v>180</v>
      </c>
      <c r="F11" s="172"/>
      <c r="G11" s="173">
        <f t="shared" si="0"/>
        <v>0</v>
      </c>
      <c r="O11" s="167">
        <v>2</v>
      </c>
      <c r="AA11" s="145">
        <v>1</v>
      </c>
      <c r="AB11" s="145">
        <v>9</v>
      </c>
      <c r="AC11" s="145">
        <v>9</v>
      </c>
      <c r="AZ11" s="145">
        <v>4</v>
      </c>
      <c r="BA11" s="145">
        <f t="shared" si="1"/>
        <v>0</v>
      </c>
      <c r="BB11" s="145">
        <f t="shared" si="2"/>
        <v>0</v>
      </c>
      <c r="BC11" s="145">
        <f t="shared" si="3"/>
        <v>0</v>
      </c>
      <c r="BD11" s="145">
        <f t="shared" si="4"/>
        <v>0</v>
      </c>
      <c r="BE11" s="145">
        <f t="shared" si="5"/>
        <v>0</v>
      </c>
      <c r="CA11" s="167">
        <v>1</v>
      </c>
      <c r="CB11" s="167">
        <v>9</v>
      </c>
      <c r="CZ11" s="145">
        <v>0</v>
      </c>
    </row>
    <row r="12" spans="1:104">
      <c r="A12" s="168">
        <v>5</v>
      </c>
      <c r="B12" s="169" t="s">
        <v>94</v>
      </c>
      <c r="C12" s="170" t="s">
        <v>95</v>
      </c>
      <c r="D12" s="171" t="s">
        <v>89</v>
      </c>
      <c r="E12" s="172">
        <v>60</v>
      </c>
      <c r="F12" s="172"/>
      <c r="G12" s="173">
        <f t="shared" si="0"/>
        <v>0</v>
      </c>
      <c r="O12" s="167">
        <v>2</v>
      </c>
      <c r="AA12" s="145">
        <v>1</v>
      </c>
      <c r="AB12" s="145">
        <v>9</v>
      </c>
      <c r="AC12" s="145">
        <v>9</v>
      </c>
      <c r="AZ12" s="145">
        <v>4</v>
      </c>
      <c r="BA12" s="145">
        <f t="shared" si="1"/>
        <v>0</v>
      </c>
      <c r="BB12" s="145">
        <f t="shared" si="2"/>
        <v>0</v>
      </c>
      <c r="BC12" s="145">
        <f t="shared" si="3"/>
        <v>0</v>
      </c>
      <c r="BD12" s="145">
        <f t="shared" si="4"/>
        <v>0</v>
      </c>
      <c r="BE12" s="145">
        <f t="shared" si="5"/>
        <v>0</v>
      </c>
      <c r="CA12" s="167">
        <v>1</v>
      </c>
      <c r="CB12" s="167">
        <v>9</v>
      </c>
      <c r="CZ12" s="145">
        <v>0</v>
      </c>
    </row>
    <row r="13" spans="1:104">
      <c r="A13" s="168">
        <v>6</v>
      </c>
      <c r="B13" s="169" t="s">
        <v>94</v>
      </c>
      <c r="C13" s="170" t="s">
        <v>95</v>
      </c>
      <c r="D13" s="171" t="s">
        <v>89</v>
      </c>
      <c r="E13" s="172">
        <v>1470</v>
      </c>
      <c r="F13" s="172"/>
      <c r="G13" s="173">
        <f t="shared" si="0"/>
        <v>0</v>
      </c>
      <c r="O13" s="167">
        <v>2</v>
      </c>
      <c r="AA13" s="145">
        <v>1</v>
      </c>
      <c r="AB13" s="145">
        <v>9</v>
      </c>
      <c r="AC13" s="145">
        <v>9</v>
      </c>
      <c r="AZ13" s="145">
        <v>4</v>
      </c>
      <c r="BA13" s="145">
        <f t="shared" si="1"/>
        <v>0</v>
      </c>
      <c r="BB13" s="145">
        <f t="shared" si="2"/>
        <v>0</v>
      </c>
      <c r="BC13" s="145">
        <f t="shared" si="3"/>
        <v>0</v>
      </c>
      <c r="BD13" s="145">
        <f t="shared" si="4"/>
        <v>0</v>
      </c>
      <c r="BE13" s="145">
        <f t="shared" si="5"/>
        <v>0</v>
      </c>
      <c r="CA13" s="167">
        <v>1</v>
      </c>
      <c r="CB13" s="167">
        <v>9</v>
      </c>
      <c r="CZ13" s="145">
        <v>0</v>
      </c>
    </row>
    <row r="14" spans="1:104">
      <c r="A14" s="168">
        <v>7</v>
      </c>
      <c r="B14" s="169" t="s">
        <v>96</v>
      </c>
      <c r="C14" s="170" t="s">
        <v>97</v>
      </c>
      <c r="D14" s="171" t="s">
        <v>89</v>
      </c>
      <c r="E14" s="172">
        <v>90</v>
      </c>
      <c r="F14" s="172"/>
      <c r="G14" s="173">
        <f t="shared" si="0"/>
        <v>0</v>
      </c>
      <c r="O14" s="167">
        <v>2</v>
      </c>
      <c r="AA14" s="145">
        <v>1</v>
      </c>
      <c r="AB14" s="145">
        <v>9</v>
      </c>
      <c r="AC14" s="145">
        <v>9</v>
      </c>
      <c r="AZ14" s="145">
        <v>4</v>
      </c>
      <c r="BA14" s="145">
        <f t="shared" si="1"/>
        <v>0</v>
      </c>
      <c r="BB14" s="145">
        <f t="shared" si="2"/>
        <v>0</v>
      </c>
      <c r="BC14" s="145">
        <f t="shared" si="3"/>
        <v>0</v>
      </c>
      <c r="BD14" s="145">
        <f t="shared" si="4"/>
        <v>0</v>
      </c>
      <c r="BE14" s="145">
        <f t="shared" si="5"/>
        <v>0</v>
      </c>
      <c r="CA14" s="167">
        <v>1</v>
      </c>
      <c r="CB14" s="167">
        <v>9</v>
      </c>
      <c r="CZ14" s="145">
        <v>0</v>
      </c>
    </row>
    <row r="15" spans="1:104">
      <c r="A15" s="168">
        <v>8</v>
      </c>
      <c r="B15" s="169" t="s">
        <v>98</v>
      </c>
      <c r="C15" s="170" t="s">
        <v>99</v>
      </c>
      <c r="D15" s="171" t="s">
        <v>89</v>
      </c>
      <c r="E15" s="172">
        <v>400</v>
      </c>
      <c r="F15" s="172"/>
      <c r="G15" s="173">
        <f t="shared" si="0"/>
        <v>0</v>
      </c>
      <c r="O15" s="167">
        <v>2</v>
      </c>
      <c r="AA15" s="145">
        <v>1</v>
      </c>
      <c r="AB15" s="145">
        <v>9</v>
      </c>
      <c r="AC15" s="145">
        <v>9</v>
      </c>
      <c r="AZ15" s="145">
        <v>4</v>
      </c>
      <c r="BA15" s="145">
        <f t="shared" si="1"/>
        <v>0</v>
      </c>
      <c r="BB15" s="145">
        <f t="shared" si="2"/>
        <v>0</v>
      </c>
      <c r="BC15" s="145">
        <f t="shared" si="3"/>
        <v>0</v>
      </c>
      <c r="BD15" s="145">
        <f t="shared" si="4"/>
        <v>0</v>
      </c>
      <c r="BE15" s="145">
        <f t="shared" si="5"/>
        <v>0</v>
      </c>
      <c r="CA15" s="167">
        <v>1</v>
      </c>
      <c r="CB15" s="167">
        <v>9</v>
      </c>
      <c r="CZ15" s="145">
        <v>0</v>
      </c>
    </row>
    <row r="16" spans="1:104">
      <c r="A16" s="168">
        <v>9</v>
      </c>
      <c r="B16" s="169" t="s">
        <v>100</v>
      </c>
      <c r="C16" s="170" t="s">
        <v>101</v>
      </c>
      <c r="D16" s="171" t="s">
        <v>89</v>
      </c>
      <c r="E16" s="172">
        <v>600</v>
      </c>
      <c r="F16" s="172"/>
      <c r="G16" s="173">
        <f t="shared" si="0"/>
        <v>0</v>
      </c>
      <c r="O16" s="167">
        <v>2</v>
      </c>
      <c r="AA16" s="145">
        <v>1</v>
      </c>
      <c r="AB16" s="145">
        <v>9</v>
      </c>
      <c r="AC16" s="145">
        <v>9</v>
      </c>
      <c r="AZ16" s="145">
        <v>4</v>
      </c>
      <c r="BA16" s="145">
        <f t="shared" si="1"/>
        <v>0</v>
      </c>
      <c r="BB16" s="145">
        <f t="shared" si="2"/>
        <v>0</v>
      </c>
      <c r="BC16" s="145">
        <f t="shared" si="3"/>
        <v>0</v>
      </c>
      <c r="BD16" s="145">
        <f t="shared" si="4"/>
        <v>0</v>
      </c>
      <c r="BE16" s="145">
        <f t="shared" si="5"/>
        <v>0</v>
      </c>
      <c r="CA16" s="167">
        <v>1</v>
      </c>
      <c r="CB16" s="167">
        <v>9</v>
      </c>
      <c r="CZ16" s="145">
        <v>0</v>
      </c>
    </row>
    <row r="17" spans="1:104">
      <c r="A17" s="168">
        <v>10</v>
      </c>
      <c r="B17" s="169" t="s">
        <v>102</v>
      </c>
      <c r="C17" s="170" t="s">
        <v>103</v>
      </c>
      <c r="D17" s="171" t="s">
        <v>89</v>
      </c>
      <c r="E17" s="172">
        <v>60</v>
      </c>
      <c r="F17" s="172"/>
      <c r="G17" s="173">
        <f t="shared" si="0"/>
        <v>0</v>
      </c>
      <c r="O17" s="167">
        <v>2</v>
      </c>
      <c r="AA17" s="145">
        <v>1</v>
      </c>
      <c r="AB17" s="145">
        <v>9</v>
      </c>
      <c r="AC17" s="145">
        <v>9</v>
      </c>
      <c r="AZ17" s="145">
        <v>4</v>
      </c>
      <c r="BA17" s="145">
        <f t="shared" si="1"/>
        <v>0</v>
      </c>
      <c r="BB17" s="145">
        <f t="shared" si="2"/>
        <v>0</v>
      </c>
      <c r="BC17" s="145">
        <f t="shared" si="3"/>
        <v>0</v>
      </c>
      <c r="BD17" s="145">
        <f t="shared" si="4"/>
        <v>0</v>
      </c>
      <c r="BE17" s="145">
        <f t="shared" si="5"/>
        <v>0</v>
      </c>
      <c r="CA17" s="167">
        <v>1</v>
      </c>
      <c r="CB17" s="167">
        <v>9</v>
      </c>
      <c r="CZ17" s="145">
        <v>0</v>
      </c>
    </row>
    <row r="18" spans="1:104">
      <c r="A18" s="168">
        <v>11</v>
      </c>
      <c r="B18" s="169" t="s">
        <v>104</v>
      </c>
      <c r="C18" s="170" t="s">
        <v>105</v>
      </c>
      <c r="D18" s="171" t="s">
        <v>89</v>
      </c>
      <c r="E18" s="172">
        <v>40</v>
      </c>
      <c r="F18" s="172"/>
      <c r="G18" s="173">
        <f t="shared" si="0"/>
        <v>0</v>
      </c>
      <c r="O18" s="167">
        <v>2</v>
      </c>
      <c r="AA18" s="145">
        <v>1</v>
      </c>
      <c r="AB18" s="145">
        <v>9</v>
      </c>
      <c r="AC18" s="145">
        <v>9</v>
      </c>
      <c r="AZ18" s="145">
        <v>4</v>
      </c>
      <c r="BA18" s="145">
        <f t="shared" si="1"/>
        <v>0</v>
      </c>
      <c r="BB18" s="145">
        <f t="shared" si="2"/>
        <v>0</v>
      </c>
      <c r="BC18" s="145">
        <f t="shared" si="3"/>
        <v>0</v>
      </c>
      <c r="BD18" s="145">
        <f t="shared" si="4"/>
        <v>0</v>
      </c>
      <c r="BE18" s="145">
        <f t="shared" si="5"/>
        <v>0</v>
      </c>
      <c r="CA18" s="167">
        <v>1</v>
      </c>
      <c r="CB18" s="167">
        <v>9</v>
      </c>
      <c r="CZ18" s="145">
        <v>4.2999999999999999E-4</v>
      </c>
    </row>
    <row r="19" spans="1:104">
      <c r="A19" s="168">
        <v>12</v>
      </c>
      <c r="B19" s="169" t="s">
        <v>106</v>
      </c>
      <c r="C19" s="170" t="s">
        <v>107</v>
      </c>
      <c r="D19" s="171" t="s">
        <v>89</v>
      </c>
      <c r="E19" s="172">
        <v>120</v>
      </c>
      <c r="F19" s="172"/>
      <c r="G19" s="173">
        <f t="shared" si="0"/>
        <v>0</v>
      </c>
      <c r="O19" s="167">
        <v>2</v>
      </c>
      <c r="AA19" s="145">
        <v>1</v>
      </c>
      <c r="AB19" s="145">
        <v>9</v>
      </c>
      <c r="AC19" s="145">
        <v>9</v>
      </c>
      <c r="AZ19" s="145">
        <v>4</v>
      </c>
      <c r="BA19" s="145">
        <f t="shared" si="1"/>
        <v>0</v>
      </c>
      <c r="BB19" s="145">
        <f t="shared" si="2"/>
        <v>0</v>
      </c>
      <c r="BC19" s="145">
        <f t="shared" si="3"/>
        <v>0</v>
      </c>
      <c r="BD19" s="145">
        <f t="shared" si="4"/>
        <v>0</v>
      </c>
      <c r="BE19" s="145">
        <f t="shared" si="5"/>
        <v>0</v>
      </c>
      <c r="CA19" s="167">
        <v>1</v>
      </c>
      <c r="CB19" s="167">
        <v>9</v>
      </c>
      <c r="CZ19" s="145">
        <v>0</v>
      </c>
    </row>
    <row r="20" spans="1:104">
      <c r="A20" s="168">
        <v>13</v>
      </c>
      <c r="B20" s="169" t="s">
        <v>108</v>
      </c>
      <c r="C20" s="170" t="s">
        <v>109</v>
      </c>
      <c r="D20" s="171" t="s">
        <v>86</v>
      </c>
      <c r="E20" s="172">
        <v>45</v>
      </c>
      <c r="F20" s="172"/>
      <c r="G20" s="173">
        <f t="shared" si="0"/>
        <v>0</v>
      </c>
      <c r="O20" s="167">
        <v>2</v>
      </c>
      <c r="AA20" s="145">
        <v>1</v>
      </c>
      <c r="AB20" s="145">
        <v>9</v>
      </c>
      <c r="AC20" s="145">
        <v>9</v>
      </c>
      <c r="AZ20" s="145">
        <v>4</v>
      </c>
      <c r="BA20" s="145">
        <f t="shared" si="1"/>
        <v>0</v>
      </c>
      <c r="BB20" s="145">
        <f t="shared" si="2"/>
        <v>0</v>
      </c>
      <c r="BC20" s="145">
        <f t="shared" si="3"/>
        <v>0</v>
      </c>
      <c r="BD20" s="145">
        <f t="shared" si="4"/>
        <v>0</v>
      </c>
      <c r="BE20" s="145">
        <f t="shared" si="5"/>
        <v>0</v>
      </c>
      <c r="CA20" s="167">
        <v>1</v>
      </c>
      <c r="CB20" s="167">
        <v>9</v>
      </c>
      <c r="CZ20" s="145">
        <v>0</v>
      </c>
    </row>
    <row r="21" spans="1:104">
      <c r="A21" s="168">
        <v>14</v>
      </c>
      <c r="B21" s="169" t="s">
        <v>110</v>
      </c>
      <c r="C21" s="170" t="s">
        <v>111</v>
      </c>
      <c r="D21" s="171" t="s">
        <v>86</v>
      </c>
      <c r="E21" s="172">
        <v>10</v>
      </c>
      <c r="F21" s="172"/>
      <c r="G21" s="173">
        <f t="shared" si="0"/>
        <v>0</v>
      </c>
      <c r="O21" s="167">
        <v>2</v>
      </c>
      <c r="AA21" s="145">
        <v>1</v>
      </c>
      <c r="AB21" s="145">
        <v>1</v>
      </c>
      <c r="AC21" s="145">
        <v>1</v>
      </c>
      <c r="AZ21" s="145">
        <v>4</v>
      </c>
      <c r="BA21" s="145">
        <f t="shared" si="1"/>
        <v>0</v>
      </c>
      <c r="BB21" s="145">
        <f t="shared" si="2"/>
        <v>0</v>
      </c>
      <c r="BC21" s="145">
        <f t="shared" si="3"/>
        <v>0</v>
      </c>
      <c r="BD21" s="145">
        <f t="shared" si="4"/>
        <v>0</v>
      </c>
      <c r="BE21" s="145">
        <f t="shared" si="5"/>
        <v>0</v>
      </c>
      <c r="CA21" s="167">
        <v>1</v>
      </c>
      <c r="CB21" s="167">
        <v>1</v>
      </c>
      <c r="CZ21" s="145">
        <v>8.0000000000000007E-5</v>
      </c>
    </row>
    <row r="22" spans="1:104">
      <c r="A22" s="168">
        <v>15</v>
      </c>
      <c r="B22" s="169" t="s">
        <v>112</v>
      </c>
      <c r="C22" s="170" t="s">
        <v>113</v>
      </c>
      <c r="D22" s="171" t="s">
        <v>89</v>
      </c>
      <c r="E22" s="172">
        <v>40</v>
      </c>
      <c r="F22" s="172"/>
      <c r="G22" s="173">
        <f t="shared" si="0"/>
        <v>0</v>
      </c>
      <c r="O22" s="167">
        <v>2</v>
      </c>
      <c r="AA22" s="145">
        <v>1</v>
      </c>
      <c r="AB22" s="145">
        <v>1</v>
      </c>
      <c r="AC22" s="145">
        <v>1</v>
      </c>
      <c r="AZ22" s="145">
        <v>4</v>
      </c>
      <c r="BA22" s="145">
        <f t="shared" si="1"/>
        <v>0</v>
      </c>
      <c r="BB22" s="145">
        <f t="shared" si="2"/>
        <v>0</v>
      </c>
      <c r="BC22" s="145">
        <f t="shared" si="3"/>
        <v>0</v>
      </c>
      <c r="BD22" s="145">
        <f t="shared" si="4"/>
        <v>0</v>
      </c>
      <c r="BE22" s="145">
        <f t="shared" si="5"/>
        <v>0</v>
      </c>
      <c r="CA22" s="167">
        <v>1</v>
      </c>
      <c r="CB22" s="167">
        <v>1</v>
      </c>
      <c r="CZ22" s="145">
        <v>4.8999999999999998E-4</v>
      </c>
    </row>
    <row r="23" spans="1:104">
      <c r="A23" s="168">
        <v>16</v>
      </c>
      <c r="B23" s="169" t="s">
        <v>114</v>
      </c>
      <c r="C23" s="170" t="s">
        <v>115</v>
      </c>
      <c r="D23" s="171" t="s">
        <v>89</v>
      </c>
      <c r="E23" s="172">
        <v>20</v>
      </c>
      <c r="F23" s="172"/>
      <c r="G23" s="173">
        <f t="shared" si="0"/>
        <v>0</v>
      </c>
      <c r="O23" s="167">
        <v>2</v>
      </c>
      <c r="AA23" s="145">
        <v>1</v>
      </c>
      <c r="AB23" s="145">
        <v>1</v>
      </c>
      <c r="AC23" s="145">
        <v>1</v>
      </c>
      <c r="AZ23" s="145">
        <v>4</v>
      </c>
      <c r="BA23" s="145">
        <f t="shared" si="1"/>
        <v>0</v>
      </c>
      <c r="BB23" s="145">
        <f t="shared" si="2"/>
        <v>0</v>
      </c>
      <c r="BC23" s="145">
        <f t="shared" si="3"/>
        <v>0</v>
      </c>
      <c r="BD23" s="145">
        <f t="shared" si="4"/>
        <v>0</v>
      </c>
      <c r="BE23" s="145">
        <f t="shared" si="5"/>
        <v>0</v>
      </c>
      <c r="CA23" s="167">
        <v>1</v>
      </c>
      <c r="CB23" s="167">
        <v>1</v>
      </c>
      <c r="CZ23" s="145">
        <v>4.8999999999999998E-4</v>
      </c>
    </row>
    <row r="24" spans="1:104">
      <c r="A24" s="168">
        <v>17</v>
      </c>
      <c r="B24" s="169" t="s">
        <v>116</v>
      </c>
      <c r="C24" s="170" t="s">
        <v>117</v>
      </c>
      <c r="D24" s="171" t="s">
        <v>89</v>
      </c>
      <c r="E24" s="172">
        <v>30</v>
      </c>
      <c r="F24" s="172"/>
      <c r="G24" s="173">
        <f t="shared" si="0"/>
        <v>0</v>
      </c>
      <c r="O24" s="167">
        <v>2</v>
      </c>
      <c r="AA24" s="145">
        <v>3</v>
      </c>
      <c r="AB24" s="145">
        <v>9</v>
      </c>
      <c r="AC24" s="145">
        <v>1000970</v>
      </c>
      <c r="AZ24" s="145">
        <v>3</v>
      </c>
      <c r="BA24" s="145">
        <f t="shared" si="1"/>
        <v>0</v>
      </c>
      <c r="BB24" s="145">
        <f t="shared" si="2"/>
        <v>0</v>
      </c>
      <c r="BC24" s="145">
        <f t="shared" si="3"/>
        <v>0</v>
      </c>
      <c r="BD24" s="145">
        <f t="shared" si="4"/>
        <v>0</v>
      </c>
      <c r="BE24" s="145">
        <f t="shared" si="5"/>
        <v>0</v>
      </c>
      <c r="CA24" s="167">
        <v>3</v>
      </c>
      <c r="CB24" s="167">
        <v>9</v>
      </c>
      <c r="CZ24" s="145">
        <v>0</v>
      </c>
    </row>
    <row r="25" spans="1:104">
      <c r="A25" s="168">
        <v>18</v>
      </c>
      <c r="B25" s="169" t="s">
        <v>118</v>
      </c>
      <c r="C25" s="170" t="s">
        <v>119</v>
      </c>
      <c r="D25" s="171" t="s">
        <v>89</v>
      </c>
      <c r="E25" s="172">
        <v>60</v>
      </c>
      <c r="F25" s="172"/>
      <c r="G25" s="173">
        <f t="shared" si="0"/>
        <v>0</v>
      </c>
      <c r="O25" s="167">
        <v>2</v>
      </c>
      <c r="AA25" s="145">
        <v>3</v>
      </c>
      <c r="AB25" s="145">
        <v>9</v>
      </c>
      <c r="AC25" s="145">
        <v>1000980</v>
      </c>
      <c r="AZ25" s="145">
        <v>3</v>
      </c>
      <c r="BA25" s="145">
        <f t="shared" si="1"/>
        <v>0</v>
      </c>
      <c r="BB25" s="145">
        <f t="shared" si="2"/>
        <v>0</v>
      </c>
      <c r="BC25" s="145">
        <f t="shared" si="3"/>
        <v>0</v>
      </c>
      <c r="BD25" s="145">
        <f t="shared" si="4"/>
        <v>0</v>
      </c>
      <c r="BE25" s="145">
        <f t="shared" si="5"/>
        <v>0</v>
      </c>
      <c r="CA25" s="167">
        <v>3</v>
      </c>
      <c r="CB25" s="167">
        <v>9</v>
      </c>
      <c r="CZ25" s="145">
        <v>0</v>
      </c>
    </row>
    <row r="26" spans="1:104">
      <c r="A26" s="168">
        <v>19</v>
      </c>
      <c r="B26" s="169" t="s">
        <v>120</v>
      </c>
      <c r="C26" s="170" t="s">
        <v>121</v>
      </c>
      <c r="D26" s="171" t="s">
        <v>89</v>
      </c>
      <c r="E26" s="172">
        <v>180</v>
      </c>
      <c r="F26" s="172"/>
      <c r="G26" s="173">
        <f t="shared" si="0"/>
        <v>0</v>
      </c>
      <c r="O26" s="167">
        <v>2</v>
      </c>
      <c r="AA26" s="145">
        <v>3</v>
      </c>
      <c r="AB26" s="145">
        <v>9</v>
      </c>
      <c r="AC26" s="145">
        <v>1001160</v>
      </c>
      <c r="AZ26" s="145">
        <v>3</v>
      </c>
      <c r="BA26" s="145">
        <f t="shared" si="1"/>
        <v>0</v>
      </c>
      <c r="BB26" s="145">
        <f t="shared" si="2"/>
        <v>0</v>
      </c>
      <c r="BC26" s="145">
        <f t="shared" si="3"/>
        <v>0</v>
      </c>
      <c r="BD26" s="145">
        <f t="shared" si="4"/>
        <v>0</v>
      </c>
      <c r="BE26" s="145">
        <f t="shared" si="5"/>
        <v>0</v>
      </c>
      <c r="CA26" s="167">
        <v>3</v>
      </c>
      <c r="CB26" s="167">
        <v>9</v>
      </c>
      <c r="CZ26" s="145">
        <v>0</v>
      </c>
    </row>
    <row r="27" spans="1:104">
      <c r="A27" s="168">
        <v>20</v>
      </c>
      <c r="B27" s="169" t="s">
        <v>122</v>
      </c>
      <c r="C27" s="170" t="s">
        <v>123</v>
      </c>
      <c r="D27" s="171" t="s">
        <v>89</v>
      </c>
      <c r="E27" s="172">
        <v>200</v>
      </c>
      <c r="F27" s="172"/>
      <c r="G27" s="173">
        <f t="shared" si="0"/>
        <v>0</v>
      </c>
      <c r="O27" s="167">
        <v>2</v>
      </c>
      <c r="AA27" s="145">
        <v>3</v>
      </c>
      <c r="AB27" s="145">
        <v>9</v>
      </c>
      <c r="AC27" s="145">
        <v>1000860</v>
      </c>
      <c r="AZ27" s="145">
        <v>3</v>
      </c>
      <c r="BA27" s="145">
        <f t="shared" si="1"/>
        <v>0</v>
      </c>
      <c r="BB27" s="145">
        <f t="shared" si="2"/>
        <v>0</v>
      </c>
      <c r="BC27" s="145">
        <f t="shared" si="3"/>
        <v>0</v>
      </c>
      <c r="BD27" s="145">
        <f t="shared" si="4"/>
        <v>0</v>
      </c>
      <c r="BE27" s="145">
        <f t="shared" si="5"/>
        <v>0</v>
      </c>
      <c r="CA27" s="167">
        <v>3</v>
      </c>
      <c r="CB27" s="167">
        <v>9</v>
      </c>
      <c r="CZ27" s="145">
        <v>0</v>
      </c>
    </row>
    <row r="28" spans="1:104">
      <c r="A28" s="168">
        <v>21</v>
      </c>
      <c r="B28" s="169" t="s">
        <v>124</v>
      </c>
      <c r="C28" s="170" t="s">
        <v>125</v>
      </c>
      <c r="D28" s="171" t="s">
        <v>86</v>
      </c>
      <c r="E28" s="172">
        <v>45</v>
      </c>
      <c r="F28" s="172"/>
      <c r="G28" s="173">
        <f t="shared" si="0"/>
        <v>0</v>
      </c>
      <c r="O28" s="167">
        <v>2</v>
      </c>
      <c r="AA28" s="145">
        <v>3</v>
      </c>
      <c r="AB28" s="145">
        <v>9</v>
      </c>
      <c r="AC28" s="145">
        <v>12050532</v>
      </c>
      <c r="AZ28" s="145">
        <v>3</v>
      </c>
      <c r="BA28" s="145">
        <f t="shared" si="1"/>
        <v>0</v>
      </c>
      <c r="BB28" s="145">
        <f t="shared" si="2"/>
        <v>0</v>
      </c>
      <c r="BC28" s="145">
        <f t="shared" si="3"/>
        <v>0</v>
      </c>
      <c r="BD28" s="145">
        <f t="shared" si="4"/>
        <v>0</v>
      </c>
      <c r="BE28" s="145">
        <f t="shared" si="5"/>
        <v>0</v>
      </c>
      <c r="CA28" s="167">
        <v>3</v>
      </c>
      <c r="CB28" s="167">
        <v>9</v>
      </c>
      <c r="CZ28" s="145">
        <v>0</v>
      </c>
    </row>
    <row r="29" spans="1:104">
      <c r="A29" s="168">
        <v>22</v>
      </c>
      <c r="B29" s="169" t="s">
        <v>126</v>
      </c>
      <c r="C29" s="170" t="s">
        <v>127</v>
      </c>
      <c r="D29" s="171" t="s">
        <v>89</v>
      </c>
      <c r="E29" s="172">
        <v>60</v>
      </c>
      <c r="F29" s="172"/>
      <c r="G29" s="173">
        <f t="shared" si="0"/>
        <v>0</v>
      </c>
      <c r="O29" s="167">
        <v>2</v>
      </c>
      <c r="AA29" s="145">
        <v>3</v>
      </c>
      <c r="AB29" s="145">
        <v>9</v>
      </c>
      <c r="AC29" s="145">
        <v>30000370</v>
      </c>
      <c r="AZ29" s="145">
        <v>3</v>
      </c>
      <c r="BA29" s="145">
        <f t="shared" si="1"/>
        <v>0</v>
      </c>
      <c r="BB29" s="145">
        <f t="shared" si="2"/>
        <v>0</v>
      </c>
      <c r="BC29" s="145">
        <f t="shared" si="3"/>
        <v>0</v>
      </c>
      <c r="BD29" s="145">
        <f t="shared" si="4"/>
        <v>0</v>
      </c>
      <c r="BE29" s="145">
        <f t="shared" si="5"/>
        <v>0</v>
      </c>
      <c r="CA29" s="167">
        <v>3</v>
      </c>
      <c r="CB29" s="167">
        <v>9</v>
      </c>
      <c r="CZ29" s="145">
        <v>0</v>
      </c>
    </row>
    <row r="30" spans="1:104">
      <c r="A30" s="168">
        <v>23</v>
      </c>
      <c r="B30" s="169" t="s">
        <v>128</v>
      </c>
      <c r="C30" s="170" t="s">
        <v>129</v>
      </c>
      <c r="D30" s="171" t="s">
        <v>89</v>
      </c>
      <c r="E30" s="172">
        <v>40</v>
      </c>
      <c r="F30" s="172"/>
      <c r="G30" s="173">
        <f t="shared" si="0"/>
        <v>0</v>
      </c>
      <c r="O30" s="167">
        <v>2</v>
      </c>
      <c r="AA30" s="145">
        <v>3</v>
      </c>
      <c r="AB30" s="145">
        <v>9</v>
      </c>
      <c r="AC30" s="145">
        <v>30000375</v>
      </c>
      <c r="AZ30" s="145">
        <v>3</v>
      </c>
      <c r="BA30" s="145">
        <f t="shared" si="1"/>
        <v>0</v>
      </c>
      <c r="BB30" s="145">
        <f t="shared" si="2"/>
        <v>0</v>
      </c>
      <c r="BC30" s="145">
        <f t="shared" si="3"/>
        <v>0</v>
      </c>
      <c r="BD30" s="145">
        <f t="shared" si="4"/>
        <v>0</v>
      </c>
      <c r="BE30" s="145">
        <f t="shared" si="5"/>
        <v>0</v>
      </c>
      <c r="CA30" s="167">
        <v>3</v>
      </c>
      <c r="CB30" s="167">
        <v>9</v>
      </c>
      <c r="CZ30" s="145">
        <v>0</v>
      </c>
    </row>
    <row r="31" spans="1:104">
      <c r="A31" s="168">
        <v>24</v>
      </c>
      <c r="B31" s="169" t="s">
        <v>130</v>
      </c>
      <c r="C31" s="170" t="s">
        <v>131</v>
      </c>
      <c r="D31" s="171" t="s">
        <v>89</v>
      </c>
      <c r="E31" s="172">
        <v>120</v>
      </c>
      <c r="F31" s="172"/>
      <c r="G31" s="173">
        <f t="shared" si="0"/>
        <v>0</v>
      </c>
      <c r="O31" s="167">
        <v>2</v>
      </c>
      <c r="AA31" s="145">
        <v>3</v>
      </c>
      <c r="AB31" s="145">
        <v>9</v>
      </c>
      <c r="AC31" s="145">
        <v>30000640</v>
      </c>
      <c r="AZ31" s="145">
        <v>3</v>
      </c>
      <c r="BA31" s="145">
        <f t="shared" si="1"/>
        <v>0</v>
      </c>
      <c r="BB31" s="145">
        <f t="shared" si="2"/>
        <v>0</v>
      </c>
      <c r="BC31" s="145">
        <f t="shared" si="3"/>
        <v>0</v>
      </c>
      <c r="BD31" s="145">
        <f t="shared" si="4"/>
        <v>0</v>
      </c>
      <c r="BE31" s="145">
        <f t="shared" si="5"/>
        <v>0</v>
      </c>
      <c r="CA31" s="167">
        <v>3</v>
      </c>
      <c r="CB31" s="167">
        <v>9</v>
      </c>
      <c r="CZ31" s="145">
        <v>0</v>
      </c>
    </row>
    <row r="32" spans="1:104">
      <c r="A32" s="168">
        <v>25</v>
      </c>
      <c r="B32" s="169" t="s">
        <v>132</v>
      </c>
      <c r="C32" s="170" t="s">
        <v>133</v>
      </c>
      <c r="D32" s="171" t="s">
        <v>89</v>
      </c>
      <c r="E32" s="172">
        <v>60</v>
      </c>
      <c r="F32" s="172"/>
      <c r="G32" s="173">
        <f t="shared" si="0"/>
        <v>0</v>
      </c>
      <c r="O32" s="167">
        <v>2</v>
      </c>
      <c r="AA32" s="145">
        <v>3</v>
      </c>
      <c r="AB32" s="145">
        <v>9</v>
      </c>
      <c r="AC32" s="145">
        <v>3000165</v>
      </c>
      <c r="AZ32" s="145">
        <v>3</v>
      </c>
      <c r="BA32" s="145">
        <f t="shared" si="1"/>
        <v>0</v>
      </c>
      <c r="BB32" s="145">
        <f t="shared" si="2"/>
        <v>0</v>
      </c>
      <c r="BC32" s="145">
        <f t="shared" si="3"/>
        <v>0</v>
      </c>
      <c r="BD32" s="145">
        <f t="shared" si="4"/>
        <v>0</v>
      </c>
      <c r="BE32" s="145">
        <f t="shared" si="5"/>
        <v>0</v>
      </c>
      <c r="CA32" s="167">
        <v>3</v>
      </c>
      <c r="CB32" s="167">
        <v>9</v>
      </c>
      <c r="CZ32" s="145">
        <v>0</v>
      </c>
    </row>
    <row r="33" spans="1:104">
      <c r="A33" s="168">
        <v>26</v>
      </c>
      <c r="B33" s="169" t="s">
        <v>134</v>
      </c>
      <c r="C33" s="170" t="s">
        <v>135</v>
      </c>
      <c r="D33" s="171" t="s">
        <v>89</v>
      </c>
      <c r="E33" s="172">
        <v>1470</v>
      </c>
      <c r="F33" s="172"/>
      <c r="G33" s="173">
        <f t="shared" si="0"/>
        <v>0</v>
      </c>
      <c r="O33" s="167">
        <v>2</v>
      </c>
      <c r="AA33" s="145">
        <v>3</v>
      </c>
      <c r="AB33" s="145">
        <v>9</v>
      </c>
      <c r="AC33" s="145">
        <v>3000175</v>
      </c>
      <c r="AZ33" s="145">
        <v>3</v>
      </c>
      <c r="BA33" s="145">
        <f t="shared" si="1"/>
        <v>0</v>
      </c>
      <c r="BB33" s="145">
        <f t="shared" si="2"/>
        <v>0</v>
      </c>
      <c r="BC33" s="145">
        <f t="shared" si="3"/>
        <v>0</v>
      </c>
      <c r="BD33" s="145">
        <f t="shared" si="4"/>
        <v>0</v>
      </c>
      <c r="BE33" s="145">
        <f t="shared" si="5"/>
        <v>0</v>
      </c>
      <c r="CA33" s="167">
        <v>3</v>
      </c>
      <c r="CB33" s="167">
        <v>9</v>
      </c>
      <c r="CZ33" s="145">
        <v>0</v>
      </c>
    </row>
    <row r="34" spans="1:104">
      <c r="A34" s="168">
        <v>27</v>
      </c>
      <c r="B34" s="169" t="s">
        <v>136</v>
      </c>
      <c r="C34" s="170" t="s">
        <v>137</v>
      </c>
      <c r="D34" s="171" t="s">
        <v>89</v>
      </c>
      <c r="E34" s="172">
        <v>90</v>
      </c>
      <c r="F34" s="172"/>
      <c r="G34" s="173">
        <f t="shared" si="0"/>
        <v>0</v>
      </c>
      <c r="O34" s="167">
        <v>2</v>
      </c>
      <c r="AA34" s="145">
        <v>3</v>
      </c>
      <c r="AB34" s="145">
        <v>9</v>
      </c>
      <c r="AC34" s="145">
        <v>3000195</v>
      </c>
      <c r="AZ34" s="145">
        <v>3</v>
      </c>
      <c r="BA34" s="145">
        <f t="shared" si="1"/>
        <v>0</v>
      </c>
      <c r="BB34" s="145">
        <f t="shared" si="2"/>
        <v>0</v>
      </c>
      <c r="BC34" s="145">
        <f t="shared" si="3"/>
        <v>0</v>
      </c>
      <c r="BD34" s="145">
        <f t="shared" si="4"/>
        <v>0</v>
      </c>
      <c r="BE34" s="145">
        <f t="shared" si="5"/>
        <v>0</v>
      </c>
      <c r="CA34" s="167">
        <v>3</v>
      </c>
      <c r="CB34" s="167">
        <v>9</v>
      </c>
      <c r="CZ34" s="145">
        <v>0</v>
      </c>
    </row>
    <row r="35" spans="1:104">
      <c r="A35" s="168">
        <v>28</v>
      </c>
      <c r="B35" s="169" t="s">
        <v>138</v>
      </c>
      <c r="C35" s="170" t="s">
        <v>139</v>
      </c>
      <c r="D35" s="171" t="s">
        <v>89</v>
      </c>
      <c r="E35" s="172">
        <v>400</v>
      </c>
      <c r="F35" s="172"/>
      <c r="G35" s="173">
        <f t="shared" si="0"/>
        <v>0</v>
      </c>
      <c r="O35" s="167">
        <v>2</v>
      </c>
      <c r="AA35" s="145">
        <v>3</v>
      </c>
      <c r="AB35" s="145">
        <v>9</v>
      </c>
      <c r="AC35" s="145">
        <v>3000360</v>
      </c>
      <c r="AZ35" s="145">
        <v>3</v>
      </c>
      <c r="BA35" s="145">
        <f t="shared" si="1"/>
        <v>0</v>
      </c>
      <c r="BB35" s="145">
        <f t="shared" si="2"/>
        <v>0</v>
      </c>
      <c r="BC35" s="145">
        <f t="shared" si="3"/>
        <v>0</v>
      </c>
      <c r="BD35" s="145">
        <f t="shared" si="4"/>
        <v>0</v>
      </c>
      <c r="BE35" s="145">
        <f t="shared" si="5"/>
        <v>0</v>
      </c>
      <c r="CA35" s="167">
        <v>3</v>
      </c>
      <c r="CB35" s="167">
        <v>9</v>
      </c>
      <c r="CZ35" s="145">
        <v>0</v>
      </c>
    </row>
    <row r="36" spans="1:104">
      <c r="A36" s="168">
        <v>29</v>
      </c>
      <c r="B36" s="169" t="s">
        <v>140</v>
      </c>
      <c r="C36" s="170" t="s">
        <v>141</v>
      </c>
      <c r="D36" s="171" t="s">
        <v>89</v>
      </c>
      <c r="E36" s="172">
        <v>600</v>
      </c>
      <c r="F36" s="172"/>
      <c r="G36" s="173">
        <f t="shared" si="0"/>
        <v>0</v>
      </c>
      <c r="O36" s="167">
        <v>2</v>
      </c>
      <c r="AA36" s="145">
        <v>3</v>
      </c>
      <c r="AB36" s="145">
        <v>9</v>
      </c>
      <c r="AC36" s="145">
        <v>3000365</v>
      </c>
      <c r="AZ36" s="145">
        <v>3</v>
      </c>
      <c r="BA36" s="145">
        <f t="shared" si="1"/>
        <v>0</v>
      </c>
      <c r="BB36" s="145">
        <f t="shared" si="2"/>
        <v>0</v>
      </c>
      <c r="BC36" s="145">
        <f t="shared" si="3"/>
        <v>0</v>
      </c>
      <c r="BD36" s="145">
        <f t="shared" si="4"/>
        <v>0</v>
      </c>
      <c r="BE36" s="145">
        <f t="shared" si="5"/>
        <v>0</v>
      </c>
      <c r="CA36" s="167">
        <v>3</v>
      </c>
      <c r="CB36" s="167">
        <v>9</v>
      </c>
      <c r="CZ36" s="145">
        <v>0</v>
      </c>
    </row>
    <row r="37" spans="1:104">
      <c r="A37" s="174"/>
      <c r="B37" s="175" t="s">
        <v>76</v>
      </c>
      <c r="C37" s="176" t="str">
        <f>CONCATENATE(B7," ",C7)</f>
        <v>M02 Kabely</v>
      </c>
      <c r="D37" s="177"/>
      <c r="E37" s="178"/>
      <c r="F37" s="179"/>
      <c r="G37" s="180">
        <f>SUM(G7:G36)</f>
        <v>0</v>
      </c>
      <c r="O37" s="167">
        <v>4</v>
      </c>
      <c r="BA37" s="181">
        <f>SUM(BA7:BA36)</f>
        <v>0</v>
      </c>
      <c r="BB37" s="181">
        <f>SUM(BB7:BB36)</f>
        <v>0</v>
      </c>
      <c r="BC37" s="181">
        <f>SUM(BC7:BC36)</f>
        <v>0</v>
      </c>
      <c r="BD37" s="181">
        <f>SUM(BD7:BD36)</f>
        <v>0</v>
      </c>
      <c r="BE37" s="181">
        <f>SUM(BE7:BE36)</f>
        <v>0</v>
      </c>
    </row>
    <row r="38" spans="1:104">
      <c r="A38" s="160" t="s">
        <v>74</v>
      </c>
      <c r="B38" s="161" t="s">
        <v>142</v>
      </c>
      <c r="C38" s="162" t="s">
        <v>143</v>
      </c>
      <c r="D38" s="163"/>
      <c r="E38" s="164"/>
      <c r="F38" s="164"/>
      <c r="G38" s="165"/>
      <c r="H38" s="166"/>
      <c r="I38" s="166"/>
      <c r="O38" s="167">
        <v>1</v>
      </c>
    </row>
    <row r="39" spans="1:104">
      <c r="A39" s="168">
        <v>30</v>
      </c>
      <c r="B39" s="169" t="s">
        <v>144</v>
      </c>
      <c r="C39" s="170" t="s">
        <v>145</v>
      </c>
      <c r="D39" s="171" t="s">
        <v>86</v>
      </c>
      <c r="E39" s="172">
        <v>30</v>
      </c>
      <c r="F39" s="172"/>
      <c r="G39" s="173">
        <f t="shared" ref="G39:G60" si="6">E39*F39</f>
        <v>0</v>
      </c>
      <c r="O39" s="167">
        <v>2</v>
      </c>
      <c r="AA39" s="145">
        <v>1</v>
      </c>
      <c r="AB39" s="145">
        <v>9</v>
      </c>
      <c r="AC39" s="145">
        <v>9</v>
      </c>
      <c r="AZ39" s="145">
        <v>4</v>
      </c>
      <c r="BA39" s="145">
        <f t="shared" ref="BA39:BA60" si="7">IF(AZ39=1,G39,0)</f>
        <v>0</v>
      </c>
      <c r="BB39" s="145">
        <f t="shared" ref="BB39:BB60" si="8">IF(AZ39=2,G39,0)</f>
        <v>0</v>
      </c>
      <c r="BC39" s="145">
        <f t="shared" ref="BC39:BC60" si="9">IF(AZ39=3,G39,0)</f>
        <v>0</v>
      </c>
      <c r="BD39" s="145">
        <f t="shared" ref="BD39:BD60" si="10">IF(AZ39=4,G39,0)</f>
        <v>0</v>
      </c>
      <c r="BE39" s="145">
        <f t="shared" ref="BE39:BE60" si="11">IF(AZ39=5,G39,0)</f>
        <v>0</v>
      </c>
      <c r="CA39" s="167">
        <v>1</v>
      </c>
      <c r="CB39" s="167">
        <v>9</v>
      </c>
      <c r="CZ39" s="145">
        <v>0</v>
      </c>
    </row>
    <row r="40" spans="1:104">
      <c r="A40" s="168">
        <v>31</v>
      </c>
      <c r="B40" s="169" t="s">
        <v>146</v>
      </c>
      <c r="C40" s="170" t="s">
        <v>147</v>
      </c>
      <c r="D40" s="171" t="s">
        <v>86</v>
      </c>
      <c r="E40" s="172">
        <v>152</v>
      </c>
      <c r="F40" s="172"/>
      <c r="G40" s="173">
        <f t="shared" si="6"/>
        <v>0</v>
      </c>
      <c r="O40" s="167">
        <v>2</v>
      </c>
      <c r="AA40" s="145">
        <v>1</v>
      </c>
      <c r="AB40" s="145">
        <v>9</v>
      </c>
      <c r="AC40" s="145">
        <v>9</v>
      </c>
      <c r="AZ40" s="145">
        <v>4</v>
      </c>
      <c r="BA40" s="145">
        <f t="shared" si="7"/>
        <v>0</v>
      </c>
      <c r="BB40" s="145">
        <f t="shared" si="8"/>
        <v>0</v>
      </c>
      <c r="BC40" s="145">
        <f t="shared" si="9"/>
        <v>0</v>
      </c>
      <c r="BD40" s="145">
        <f t="shared" si="10"/>
        <v>0</v>
      </c>
      <c r="BE40" s="145">
        <f t="shared" si="11"/>
        <v>0</v>
      </c>
      <c r="CA40" s="167">
        <v>1</v>
      </c>
      <c r="CB40" s="167">
        <v>9</v>
      </c>
      <c r="CZ40" s="145">
        <v>0</v>
      </c>
    </row>
    <row r="41" spans="1:104">
      <c r="A41" s="168">
        <v>32</v>
      </c>
      <c r="B41" s="169" t="s">
        <v>148</v>
      </c>
      <c r="C41" s="170" t="s">
        <v>149</v>
      </c>
      <c r="D41" s="171" t="s">
        <v>86</v>
      </c>
      <c r="E41" s="172">
        <v>11</v>
      </c>
      <c r="F41" s="172"/>
      <c r="G41" s="173">
        <f t="shared" si="6"/>
        <v>0</v>
      </c>
      <c r="O41" s="167">
        <v>2</v>
      </c>
      <c r="AA41" s="145">
        <v>1</v>
      </c>
      <c r="AB41" s="145">
        <v>9</v>
      </c>
      <c r="AC41" s="145">
        <v>9</v>
      </c>
      <c r="AZ41" s="145">
        <v>4</v>
      </c>
      <c r="BA41" s="145">
        <f t="shared" si="7"/>
        <v>0</v>
      </c>
      <c r="BB41" s="145">
        <f t="shared" si="8"/>
        <v>0</v>
      </c>
      <c r="BC41" s="145">
        <f t="shared" si="9"/>
        <v>0</v>
      </c>
      <c r="BD41" s="145">
        <f t="shared" si="10"/>
        <v>0</v>
      </c>
      <c r="BE41" s="145">
        <f t="shared" si="11"/>
        <v>0</v>
      </c>
      <c r="CA41" s="167">
        <v>1</v>
      </c>
      <c r="CB41" s="167">
        <v>9</v>
      </c>
      <c r="CZ41" s="145">
        <v>0</v>
      </c>
    </row>
    <row r="42" spans="1:104">
      <c r="A42" s="168">
        <v>33</v>
      </c>
      <c r="B42" s="169" t="s">
        <v>150</v>
      </c>
      <c r="C42" s="170" t="s">
        <v>151</v>
      </c>
      <c r="D42" s="171" t="s">
        <v>86</v>
      </c>
      <c r="E42" s="172">
        <v>13</v>
      </c>
      <c r="F42" s="172"/>
      <c r="G42" s="173">
        <f t="shared" si="6"/>
        <v>0</v>
      </c>
      <c r="O42" s="167">
        <v>2</v>
      </c>
      <c r="AA42" s="145">
        <v>3</v>
      </c>
      <c r="AB42" s="145">
        <v>9</v>
      </c>
      <c r="AC42" s="145">
        <v>309000120000</v>
      </c>
      <c r="AZ42" s="145">
        <v>3</v>
      </c>
      <c r="BA42" s="145">
        <f t="shared" si="7"/>
        <v>0</v>
      </c>
      <c r="BB42" s="145">
        <f t="shared" si="8"/>
        <v>0</v>
      </c>
      <c r="BC42" s="145">
        <f t="shared" si="9"/>
        <v>0</v>
      </c>
      <c r="BD42" s="145">
        <f t="shared" si="10"/>
        <v>0</v>
      </c>
      <c r="BE42" s="145">
        <f t="shared" si="11"/>
        <v>0</v>
      </c>
      <c r="CA42" s="167">
        <v>3</v>
      </c>
      <c r="CB42" s="167">
        <v>9</v>
      </c>
      <c r="CZ42" s="145">
        <v>0</v>
      </c>
    </row>
    <row r="43" spans="1:104">
      <c r="A43" s="168">
        <v>34</v>
      </c>
      <c r="B43" s="169" t="s">
        <v>152</v>
      </c>
      <c r="C43" s="170" t="s">
        <v>153</v>
      </c>
      <c r="D43" s="171" t="s">
        <v>86</v>
      </c>
      <c r="E43" s="172">
        <v>4</v>
      </c>
      <c r="F43" s="172"/>
      <c r="G43" s="173">
        <f t="shared" si="6"/>
        <v>0</v>
      </c>
      <c r="O43" s="167">
        <v>2</v>
      </c>
      <c r="AA43" s="145">
        <v>3</v>
      </c>
      <c r="AB43" s="145">
        <v>9</v>
      </c>
      <c r="AC43" s="145">
        <v>309000130000</v>
      </c>
      <c r="AZ43" s="145">
        <v>3</v>
      </c>
      <c r="BA43" s="145">
        <f t="shared" si="7"/>
        <v>0</v>
      </c>
      <c r="BB43" s="145">
        <f t="shared" si="8"/>
        <v>0</v>
      </c>
      <c r="BC43" s="145">
        <f t="shared" si="9"/>
        <v>0</v>
      </c>
      <c r="BD43" s="145">
        <f t="shared" si="10"/>
        <v>0</v>
      </c>
      <c r="BE43" s="145">
        <f t="shared" si="11"/>
        <v>0</v>
      </c>
      <c r="CA43" s="167">
        <v>3</v>
      </c>
      <c r="CB43" s="167">
        <v>9</v>
      </c>
      <c r="CZ43" s="145">
        <v>0</v>
      </c>
    </row>
    <row r="44" spans="1:104">
      <c r="A44" s="168">
        <v>35</v>
      </c>
      <c r="B44" s="169" t="s">
        <v>154</v>
      </c>
      <c r="C44" s="170" t="s">
        <v>155</v>
      </c>
      <c r="D44" s="171" t="s">
        <v>86</v>
      </c>
      <c r="E44" s="172">
        <v>8</v>
      </c>
      <c r="F44" s="172"/>
      <c r="G44" s="173">
        <f t="shared" si="6"/>
        <v>0</v>
      </c>
      <c r="O44" s="167">
        <v>2</v>
      </c>
      <c r="AA44" s="145">
        <v>3</v>
      </c>
      <c r="AB44" s="145">
        <v>9</v>
      </c>
      <c r="AC44" s="145">
        <v>309000140000</v>
      </c>
      <c r="AZ44" s="145">
        <v>3</v>
      </c>
      <c r="BA44" s="145">
        <f t="shared" si="7"/>
        <v>0</v>
      </c>
      <c r="BB44" s="145">
        <f t="shared" si="8"/>
        <v>0</v>
      </c>
      <c r="BC44" s="145">
        <f t="shared" si="9"/>
        <v>0</v>
      </c>
      <c r="BD44" s="145">
        <f t="shared" si="10"/>
        <v>0</v>
      </c>
      <c r="BE44" s="145">
        <f t="shared" si="11"/>
        <v>0</v>
      </c>
      <c r="CA44" s="167">
        <v>3</v>
      </c>
      <c r="CB44" s="167">
        <v>9</v>
      </c>
      <c r="CZ44" s="145">
        <v>0</v>
      </c>
    </row>
    <row r="45" spans="1:104">
      <c r="A45" s="168">
        <v>36</v>
      </c>
      <c r="B45" s="169" t="s">
        <v>156</v>
      </c>
      <c r="C45" s="170" t="s">
        <v>157</v>
      </c>
      <c r="D45" s="171" t="s">
        <v>86</v>
      </c>
      <c r="E45" s="172">
        <v>8</v>
      </c>
      <c r="F45" s="172"/>
      <c r="G45" s="173">
        <f t="shared" si="6"/>
        <v>0</v>
      </c>
      <c r="O45" s="167">
        <v>2</v>
      </c>
      <c r="AA45" s="145">
        <v>3</v>
      </c>
      <c r="AB45" s="145">
        <v>9</v>
      </c>
      <c r="AC45" s="145">
        <v>309000150000</v>
      </c>
      <c r="AZ45" s="145">
        <v>3</v>
      </c>
      <c r="BA45" s="145">
        <f t="shared" si="7"/>
        <v>0</v>
      </c>
      <c r="BB45" s="145">
        <f t="shared" si="8"/>
        <v>0</v>
      </c>
      <c r="BC45" s="145">
        <f t="shared" si="9"/>
        <v>0</v>
      </c>
      <c r="BD45" s="145">
        <f t="shared" si="10"/>
        <v>0</v>
      </c>
      <c r="BE45" s="145">
        <f t="shared" si="11"/>
        <v>0</v>
      </c>
      <c r="CA45" s="167">
        <v>3</v>
      </c>
      <c r="CB45" s="167">
        <v>9</v>
      </c>
      <c r="CZ45" s="145">
        <v>0</v>
      </c>
    </row>
    <row r="46" spans="1:104">
      <c r="A46" s="168">
        <v>37</v>
      </c>
      <c r="B46" s="169" t="s">
        <v>158</v>
      </c>
      <c r="C46" s="170" t="s">
        <v>159</v>
      </c>
      <c r="D46" s="171" t="s">
        <v>86</v>
      </c>
      <c r="E46" s="172">
        <v>10</v>
      </c>
      <c r="F46" s="172"/>
      <c r="G46" s="173">
        <f t="shared" si="6"/>
        <v>0</v>
      </c>
      <c r="O46" s="167">
        <v>2</v>
      </c>
      <c r="AA46" s="145">
        <v>3</v>
      </c>
      <c r="AB46" s="145">
        <v>9</v>
      </c>
      <c r="AC46" s="145">
        <v>309000160000</v>
      </c>
      <c r="AZ46" s="145">
        <v>3</v>
      </c>
      <c r="BA46" s="145">
        <f t="shared" si="7"/>
        <v>0</v>
      </c>
      <c r="BB46" s="145">
        <f t="shared" si="8"/>
        <v>0</v>
      </c>
      <c r="BC46" s="145">
        <f t="shared" si="9"/>
        <v>0</v>
      </c>
      <c r="BD46" s="145">
        <f t="shared" si="10"/>
        <v>0</v>
      </c>
      <c r="BE46" s="145">
        <f t="shared" si="11"/>
        <v>0</v>
      </c>
      <c r="CA46" s="167">
        <v>3</v>
      </c>
      <c r="CB46" s="167">
        <v>9</v>
      </c>
      <c r="CZ46" s="145">
        <v>0</v>
      </c>
    </row>
    <row r="47" spans="1:104">
      <c r="A47" s="168">
        <v>38</v>
      </c>
      <c r="B47" s="169" t="s">
        <v>160</v>
      </c>
      <c r="C47" s="170" t="s">
        <v>161</v>
      </c>
      <c r="D47" s="171" t="s">
        <v>86</v>
      </c>
      <c r="E47" s="172">
        <v>3</v>
      </c>
      <c r="F47" s="172"/>
      <c r="G47" s="173">
        <f t="shared" si="6"/>
        <v>0</v>
      </c>
      <c r="O47" s="167">
        <v>2</v>
      </c>
      <c r="AA47" s="145">
        <v>3</v>
      </c>
      <c r="AB47" s="145">
        <v>9</v>
      </c>
      <c r="AC47" s="145">
        <v>309000170000</v>
      </c>
      <c r="AZ47" s="145">
        <v>3</v>
      </c>
      <c r="BA47" s="145">
        <f t="shared" si="7"/>
        <v>0</v>
      </c>
      <c r="BB47" s="145">
        <f t="shared" si="8"/>
        <v>0</v>
      </c>
      <c r="BC47" s="145">
        <f t="shared" si="9"/>
        <v>0</v>
      </c>
      <c r="BD47" s="145">
        <f t="shared" si="10"/>
        <v>0</v>
      </c>
      <c r="BE47" s="145">
        <f t="shared" si="11"/>
        <v>0</v>
      </c>
      <c r="CA47" s="167">
        <v>3</v>
      </c>
      <c r="CB47" s="167">
        <v>9</v>
      </c>
      <c r="CZ47" s="145">
        <v>0</v>
      </c>
    </row>
    <row r="48" spans="1:104">
      <c r="A48" s="168">
        <v>39</v>
      </c>
      <c r="B48" s="169" t="s">
        <v>162</v>
      </c>
      <c r="C48" s="170" t="s">
        <v>163</v>
      </c>
      <c r="D48" s="171" t="s">
        <v>86</v>
      </c>
      <c r="E48" s="172">
        <v>8</v>
      </c>
      <c r="F48" s="172"/>
      <c r="G48" s="173">
        <f t="shared" si="6"/>
        <v>0</v>
      </c>
      <c r="O48" s="167">
        <v>2</v>
      </c>
      <c r="AA48" s="145">
        <v>3</v>
      </c>
      <c r="AB48" s="145">
        <v>9</v>
      </c>
      <c r="AC48" s="145">
        <v>309000180000</v>
      </c>
      <c r="AZ48" s="145">
        <v>3</v>
      </c>
      <c r="BA48" s="145">
        <f t="shared" si="7"/>
        <v>0</v>
      </c>
      <c r="BB48" s="145">
        <f t="shared" si="8"/>
        <v>0</v>
      </c>
      <c r="BC48" s="145">
        <f t="shared" si="9"/>
        <v>0</v>
      </c>
      <c r="BD48" s="145">
        <f t="shared" si="10"/>
        <v>0</v>
      </c>
      <c r="BE48" s="145">
        <f t="shared" si="11"/>
        <v>0</v>
      </c>
      <c r="CA48" s="167">
        <v>3</v>
      </c>
      <c r="CB48" s="167">
        <v>9</v>
      </c>
      <c r="CZ48" s="145">
        <v>0</v>
      </c>
    </row>
    <row r="49" spans="1:104">
      <c r="A49" s="168">
        <v>40</v>
      </c>
      <c r="B49" s="169" t="s">
        <v>164</v>
      </c>
      <c r="C49" s="170" t="s">
        <v>165</v>
      </c>
      <c r="D49" s="171" t="s">
        <v>86</v>
      </c>
      <c r="E49" s="172">
        <v>7</v>
      </c>
      <c r="F49" s="172"/>
      <c r="G49" s="173">
        <f t="shared" si="6"/>
        <v>0</v>
      </c>
      <c r="O49" s="167">
        <v>2</v>
      </c>
      <c r="AA49" s="145">
        <v>3</v>
      </c>
      <c r="AB49" s="145">
        <v>9</v>
      </c>
      <c r="AC49" s="145">
        <v>309000190000</v>
      </c>
      <c r="AZ49" s="145">
        <v>3</v>
      </c>
      <c r="BA49" s="145">
        <f t="shared" si="7"/>
        <v>0</v>
      </c>
      <c r="BB49" s="145">
        <f t="shared" si="8"/>
        <v>0</v>
      </c>
      <c r="BC49" s="145">
        <f t="shared" si="9"/>
        <v>0</v>
      </c>
      <c r="BD49" s="145">
        <f t="shared" si="10"/>
        <v>0</v>
      </c>
      <c r="BE49" s="145">
        <f t="shared" si="11"/>
        <v>0</v>
      </c>
      <c r="CA49" s="167">
        <v>3</v>
      </c>
      <c r="CB49" s="167">
        <v>9</v>
      </c>
      <c r="CZ49" s="145">
        <v>0</v>
      </c>
    </row>
    <row r="50" spans="1:104">
      <c r="A50" s="168">
        <v>41</v>
      </c>
      <c r="B50" s="169" t="s">
        <v>166</v>
      </c>
      <c r="C50" s="170" t="s">
        <v>167</v>
      </c>
      <c r="D50" s="171" t="s">
        <v>86</v>
      </c>
      <c r="E50" s="172">
        <v>32</v>
      </c>
      <c r="F50" s="172"/>
      <c r="G50" s="173">
        <f t="shared" si="6"/>
        <v>0</v>
      </c>
      <c r="O50" s="167">
        <v>2</v>
      </c>
      <c r="AA50" s="145">
        <v>3</v>
      </c>
      <c r="AB50" s="145">
        <v>9</v>
      </c>
      <c r="AC50" s="145">
        <v>309000520000</v>
      </c>
      <c r="AZ50" s="145">
        <v>3</v>
      </c>
      <c r="BA50" s="145">
        <f t="shared" si="7"/>
        <v>0</v>
      </c>
      <c r="BB50" s="145">
        <f t="shared" si="8"/>
        <v>0</v>
      </c>
      <c r="BC50" s="145">
        <f t="shared" si="9"/>
        <v>0</v>
      </c>
      <c r="BD50" s="145">
        <f t="shared" si="10"/>
        <v>0</v>
      </c>
      <c r="BE50" s="145">
        <f t="shared" si="11"/>
        <v>0</v>
      </c>
      <c r="CA50" s="167">
        <v>3</v>
      </c>
      <c r="CB50" s="167">
        <v>9</v>
      </c>
      <c r="CZ50" s="145">
        <v>0</v>
      </c>
    </row>
    <row r="51" spans="1:104">
      <c r="A51" s="168">
        <v>42</v>
      </c>
      <c r="B51" s="169" t="s">
        <v>168</v>
      </c>
      <c r="C51" s="170" t="s">
        <v>169</v>
      </c>
      <c r="D51" s="171" t="s">
        <v>86</v>
      </c>
      <c r="E51" s="172">
        <v>18</v>
      </c>
      <c r="F51" s="172"/>
      <c r="G51" s="173">
        <f t="shared" si="6"/>
        <v>0</v>
      </c>
      <c r="O51" s="167">
        <v>2</v>
      </c>
      <c r="AA51" s="145">
        <v>3</v>
      </c>
      <c r="AB51" s="145">
        <v>9</v>
      </c>
      <c r="AC51" s="145">
        <v>309000520012</v>
      </c>
      <c r="AZ51" s="145">
        <v>3</v>
      </c>
      <c r="BA51" s="145">
        <f t="shared" si="7"/>
        <v>0</v>
      </c>
      <c r="BB51" s="145">
        <f t="shared" si="8"/>
        <v>0</v>
      </c>
      <c r="BC51" s="145">
        <f t="shared" si="9"/>
        <v>0</v>
      </c>
      <c r="BD51" s="145">
        <f t="shared" si="10"/>
        <v>0</v>
      </c>
      <c r="BE51" s="145">
        <f t="shared" si="11"/>
        <v>0</v>
      </c>
      <c r="CA51" s="167">
        <v>3</v>
      </c>
      <c r="CB51" s="167">
        <v>9</v>
      </c>
      <c r="CZ51" s="145">
        <v>0</v>
      </c>
    </row>
    <row r="52" spans="1:104">
      <c r="A52" s="168">
        <v>43</v>
      </c>
      <c r="B52" s="169" t="s">
        <v>170</v>
      </c>
      <c r="C52" s="170" t="s">
        <v>171</v>
      </c>
      <c r="D52" s="171" t="s">
        <v>86</v>
      </c>
      <c r="E52" s="172">
        <v>8</v>
      </c>
      <c r="F52" s="172"/>
      <c r="G52" s="173">
        <f t="shared" si="6"/>
        <v>0</v>
      </c>
      <c r="O52" s="167">
        <v>2</v>
      </c>
      <c r="AA52" s="145">
        <v>3</v>
      </c>
      <c r="AB52" s="145">
        <v>9</v>
      </c>
      <c r="AC52" s="145">
        <v>309000520013</v>
      </c>
      <c r="AZ52" s="145">
        <v>3</v>
      </c>
      <c r="BA52" s="145">
        <f t="shared" si="7"/>
        <v>0</v>
      </c>
      <c r="BB52" s="145">
        <f t="shared" si="8"/>
        <v>0</v>
      </c>
      <c r="BC52" s="145">
        <f t="shared" si="9"/>
        <v>0</v>
      </c>
      <c r="BD52" s="145">
        <f t="shared" si="10"/>
        <v>0</v>
      </c>
      <c r="BE52" s="145">
        <f t="shared" si="11"/>
        <v>0</v>
      </c>
      <c r="CA52" s="167">
        <v>3</v>
      </c>
      <c r="CB52" s="167">
        <v>9</v>
      </c>
      <c r="CZ52" s="145">
        <v>0</v>
      </c>
    </row>
    <row r="53" spans="1:104">
      <c r="A53" s="168">
        <v>44</v>
      </c>
      <c r="B53" s="169" t="s">
        <v>172</v>
      </c>
      <c r="C53" s="170" t="s">
        <v>173</v>
      </c>
      <c r="D53" s="171" t="s">
        <v>86</v>
      </c>
      <c r="E53" s="172">
        <v>29</v>
      </c>
      <c r="F53" s="172"/>
      <c r="G53" s="173">
        <f t="shared" si="6"/>
        <v>0</v>
      </c>
      <c r="O53" s="167">
        <v>2</v>
      </c>
      <c r="AA53" s="145">
        <v>3</v>
      </c>
      <c r="AB53" s="145">
        <v>9</v>
      </c>
      <c r="AC53" s="145">
        <v>309000520014</v>
      </c>
      <c r="AZ53" s="145">
        <v>3</v>
      </c>
      <c r="BA53" s="145">
        <f t="shared" si="7"/>
        <v>0</v>
      </c>
      <c r="BB53" s="145">
        <f t="shared" si="8"/>
        <v>0</v>
      </c>
      <c r="BC53" s="145">
        <f t="shared" si="9"/>
        <v>0</v>
      </c>
      <c r="BD53" s="145">
        <f t="shared" si="10"/>
        <v>0</v>
      </c>
      <c r="BE53" s="145">
        <f t="shared" si="11"/>
        <v>0</v>
      </c>
      <c r="CA53" s="167">
        <v>3</v>
      </c>
      <c r="CB53" s="167">
        <v>9</v>
      </c>
      <c r="CZ53" s="145">
        <v>0</v>
      </c>
    </row>
    <row r="54" spans="1:104">
      <c r="A54" s="168">
        <v>45</v>
      </c>
      <c r="B54" s="169" t="s">
        <v>174</v>
      </c>
      <c r="C54" s="170" t="s">
        <v>175</v>
      </c>
      <c r="D54" s="171" t="s">
        <v>86</v>
      </c>
      <c r="E54" s="172">
        <v>44</v>
      </c>
      <c r="F54" s="172"/>
      <c r="G54" s="173">
        <f t="shared" si="6"/>
        <v>0</v>
      </c>
      <c r="O54" s="167">
        <v>2</v>
      </c>
      <c r="AA54" s="145">
        <v>3</v>
      </c>
      <c r="AB54" s="145">
        <v>9</v>
      </c>
      <c r="AC54" s="145">
        <v>309001100000</v>
      </c>
      <c r="AZ54" s="145">
        <v>3</v>
      </c>
      <c r="BA54" s="145">
        <f t="shared" si="7"/>
        <v>0</v>
      </c>
      <c r="BB54" s="145">
        <f t="shared" si="8"/>
        <v>0</v>
      </c>
      <c r="BC54" s="145">
        <f t="shared" si="9"/>
        <v>0</v>
      </c>
      <c r="BD54" s="145">
        <f t="shared" si="10"/>
        <v>0</v>
      </c>
      <c r="BE54" s="145">
        <f t="shared" si="11"/>
        <v>0</v>
      </c>
      <c r="CA54" s="167">
        <v>3</v>
      </c>
      <c r="CB54" s="167">
        <v>9</v>
      </c>
      <c r="CZ54" s="145">
        <v>0</v>
      </c>
    </row>
    <row r="55" spans="1:104">
      <c r="A55" s="168">
        <v>46</v>
      </c>
      <c r="B55" s="169" t="s">
        <v>176</v>
      </c>
      <c r="C55" s="170" t="s">
        <v>177</v>
      </c>
      <c r="D55" s="171" t="s">
        <v>86</v>
      </c>
      <c r="E55" s="172">
        <v>19</v>
      </c>
      <c r="F55" s="172"/>
      <c r="G55" s="173">
        <f t="shared" si="6"/>
        <v>0</v>
      </c>
      <c r="O55" s="167">
        <v>2</v>
      </c>
      <c r="AA55" s="145">
        <v>3</v>
      </c>
      <c r="AB55" s="145">
        <v>9</v>
      </c>
      <c r="AC55" s="145">
        <v>309001160000</v>
      </c>
      <c r="AZ55" s="145">
        <v>3</v>
      </c>
      <c r="BA55" s="145">
        <f t="shared" si="7"/>
        <v>0</v>
      </c>
      <c r="BB55" s="145">
        <f t="shared" si="8"/>
        <v>0</v>
      </c>
      <c r="BC55" s="145">
        <f t="shared" si="9"/>
        <v>0</v>
      </c>
      <c r="BD55" s="145">
        <f t="shared" si="10"/>
        <v>0</v>
      </c>
      <c r="BE55" s="145">
        <f t="shared" si="11"/>
        <v>0</v>
      </c>
      <c r="CA55" s="167">
        <v>3</v>
      </c>
      <c r="CB55" s="167">
        <v>9</v>
      </c>
      <c r="CZ55" s="145">
        <v>0</v>
      </c>
    </row>
    <row r="56" spans="1:104">
      <c r="A56" s="168">
        <v>47</v>
      </c>
      <c r="B56" s="169" t="s">
        <v>178</v>
      </c>
      <c r="C56" s="170" t="s">
        <v>179</v>
      </c>
      <c r="D56" s="171" t="s">
        <v>86</v>
      </c>
      <c r="E56" s="172">
        <v>7</v>
      </c>
      <c r="F56" s="172"/>
      <c r="G56" s="173">
        <f t="shared" si="6"/>
        <v>0</v>
      </c>
      <c r="O56" s="167">
        <v>2</v>
      </c>
      <c r="AA56" s="145">
        <v>3</v>
      </c>
      <c r="AB56" s="145">
        <v>9</v>
      </c>
      <c r="AC56" s="145">
        <v>309001250000</v>
      </c>
      <c r="AZ56" s="145">
        <v>3</v>
      </c>
      <c r="BA56" s="145">
        <f t="shared" si="7"/>
        <v>0</v>
      </c>
      <c r="BB56" s="145">
        <f t="shared" si="8"/>
        <v>0</v>
      </c>
      <c r="BC56" s="145">
        <f t="shared" si="9"/>
        <v>0</v>
      </c>
      <c r="BD56" s="145">
        <f t="shared" si="10"/>
        <v>0</v>
      </c>
      <c r="BE56" s="145">
        <f t="shared" si="11"/>
        <v>0</v>
      </c>
      <c r="CA56" s="167">
        <v>3</v>
      </c>
      <c r="CB56" s="167">
        <v>9</v>
      </c>
      <c r="CZ56" s="145">
        <v>0</v>
      </c>
    </row>
    <row r="57" spans="1:104">
      <c r="A57" s="168">
        <v>48</v>
      </c>
      <c r="B57" s="169" t="s">
        <v>180</v>
      </c>
      <c r="C57" s="170" t="s">
        <v>181</v>
      </c>
      <c r="D57" s="171" t="s">
        <v>86</v>
      </c>
      <c r="E57" s="172">
        <v>8</v>
      </c>
      <c r="F57" s="172"/>
      <c r="G57" s="173">
        <f t="shared" si="6"/>
        <v>0</v>
      </c>
      <c r="O57" s="167">
        <v>2</v>
      </c>
      <c r="AA57" s="145">
        <v>3</v>
      </c>
      <c r="AB57" s="145">
        <v>9</v>
      </c>
      <c r="AC57" s="145">
        <v>309001260000</v>
      </c>
      <c r="AZ57" s="145">
        <v>3</v>
      </c>
      <c r="BA57" s="145">
        <f t="shared" si="7"/>
        <v>0</v>
      </c>
      <c r="BB57" s="145">
        <f t="shared" si="8"/>
        <v>0</v>
      </c>
      <c r="BC57" s="145">
        <f t="shared" si="9"/>
        <v>0</v>
      </c>
      <c r="BD57" s="145">
        <f t="shared" si="10"/>
        <v>0</v>
      </c>
      <c r="BE57" s="145">
        <f t="shared" si="11"/>
        <v>0</v>
      </c>
      <c r="CA57" s="167">
        <v>3</v>
      </c>
      <c r="CB57" s="167">
        <v>9</v>
      </c>
      <c r="CZ57" s="145">
        <v>0</v>
      </c>
    </row>
    <row r="58" spans="1:104" ht="22.5">
      <c r="A58" s="168">
        <v>49</v>
      </c>
      <c r="B58" s="169" t="s">
        <v>182</v>
      </c>
      <c r="C58" s="170" t="s">
        <v>183</v>
      </c>
      <c r="D58" s="171" t="s">
        <v>75</v>
      </c>
      <c r="E58" s="172">
        <v>8</v>
      </c>
      <c r="F58" s="172"/>
      <c r="G58" s="173">
        <f t="shared" si="6"/>
        <v>0</v>
      </c>
      <c r="O58" s="167">
        <v>2</v>
      </c>
      <c r="AA58" s="145">
        <v>3</v>
      </c>
      <c r="AB58" s="145">
        <v>9</v>
      </c>
      <c r="AC58" s="145">
        <v>31010005</v>
      </c>
      <c r="AZ58" s="145">
        <v>3</v>
      </c>
      <c r="BA58" s="145">
        <f t="shared" si="7"/>
        <v>0</v>
      </c>
      <c r="BB58" s="145">
        <f t="shared" si="8"/>
        <v>0</v>
      </c>
      <c r="BC58" s="145">
        <f t="shared" si="9"/>
        <v>0</v>
      </c>
      <c r="BD58" s="145">
        <f t="shared" si="10"/>
        <v>0</v>
      </c>
      <c r="BE58" s="145">
        <f t="shared" si="11"/>
        <v>0</v>
      </c>
      <c r="CA58" s="167">
        <v>3</v>
      </c>
      <c r="CB58" s="167">
        <v>9</v>
      </c>
      <c r="CZ58" s="145">
        <v>0</v>
      </c>
    </row>
    <row r="59" spans="1:104" ht="22.5">
      <c r="A59" s="168">
        <v>50</v>
      </c>
      <c r="B59" s="169" t="s">
        <v>184</v>
      </c>
      <c r="C59" s="170" t="s">
        <v>185</v>
      </c>
      <c r="D59" s="171" t="s">
        <v>75</v>
      </c>
      <c r="E59" s="172">
        <v>3</v>
      </c>
      <c r="F59" s="172"/>
      <c r="G59" s="173">
        <f t="shared" si="6"/>
        <v>0</v>
      </c>
      <c r="O59" s="167">
        <v>2</v>
      </c>
      <c r="AA59" s="145">
        <v>3</v>
      </c>
      <c r="AB59" s="145">
        <v>9</v>
      </c>
      <c r="AC59" s="145">
        <v>31010010</v>
      </c>
      <c r="AZ59" s="145">
        <v>3</v>
      </c>
      <c r="BA59" s="145">
        <f t="shared" si="7"/>
        <v>0</v>
      </c>
      <c r="BB59" s="145">
        <f t="shared" si="8"/>
        <v>0</v>
      </c>
      <c r="BC59" s="145">
        <f t="shared" si="9"/>
        <v>0</v>
      </c>
      <c r="BD59" s="145">
        <f t="shared" si="10"/>
        <v>0</v>
      </c>
      <c r="BE59" s="145">
        <f t="shared" si="11"/>
        <v>0</v>
      </c>
      <c r="CA59" s="167">
        <v>3</v>
      </c>
      <c r="CB59" s="167">
        <v>9</v>
      </c>
      <c r="CZ59" s="145">
        <v>323.33</v>
      </c>
    </row>
    <row r="60" spans="1:104">
      <c r="A60" s="168">
        <v>51</v>
      </c>
      <c r="B60" s="169" t="s">
        <v>186</v>
      </c>
      <c r="C60" s="170" t="s">
        <v>187</v>
      </c>
      <c r="D60" s="171" t="s">
        <v>75</v>
      </c>
      <c r="E60" s="172">
        <v>1</v>
      </c>
      <c r="F60" s="172"/>
      <c r="G60" s="173">
        <f t="shared" si="6"/>
        <v>0</v>
      </c>
      <c r="O60" s="167">
        <v>2</v>
      </c>
      <c r="AA60" s="145">
        <v>10</v>
      </c>
      <c r="AB60" s="145">
        <v>0</v>
      </c>
      <c r="AC60" s="145">
        <v>8</v>
      </c>
      <c r="AZ60" s="145">
        <v>5</v>
      </c>
      <c r="BA60" s="145">
        <f t="shared" si="7"/>
        <v>0</v>
      </c>
      <c r="BB60" s="145">
        <f t="shared" si="8"/>
        <v>0</v>
      </c>
      <c r="BC60" s="145">
        <f t="shared" si="9"/>
        <v>0</v>
      </c>
      <c r="BD60" s="145">
        <f t="shared" si="10"/>
        <v>0</v>
      </c>
      <c r="BE60" s="145">
        <f t="shared" si="11"/>
        <v>0</v>
      </c>
      <c r="CA60" s="167">
        <v>10</v>
      </c>
      <c r="CB60" s="167">
        <v>0</v>
      </c>
      <c r="CZ60" s="145">
        <v>0</v>
      </c>
    </row>
    <row r="61" spans="1:104">
      <c r="A61" s="174"/>
      <c r="B61" s="175" t="s">
        <v>76</v>
      </c>
      <c r="C61" s="176" t="str">
        <f>CONCATENATE(B38," ",C38)</f>
        <v>M03 Svítidla</v>
      </c>
      <c r="D61" s="177"/>
      <c r="E61" s="178"/>
      <c r="F61" s="179"/>
      <c r="G61" s="180">
        <f>SUM(G38:G60)</f>
        <v>0</v>
      </c>
      <c r="O61" s="167">
        <v>4</v>
      </c>
      <c r="BA61" s="181">
        <f>SUM(BA38:BA60)</f>
        <v>0</v>
      </c>
      <c r="BB61" s="181">
        <f>SUM(BB38:BB60)</f>
        <v>0</v>
      </c>
      <c r="BC61" s="181">
        <f>SUM(BC38:BC60)</f>
        <v>0</v>
      </c>
      <c r="BD61" s="181">
        <f>SUM(BD38:BD60)</f>
        <v>0</v>
      </c>
      <c r="BE61" s="181">
        <f>SUM(BE38:BE60)</f>
        <v>0</v>
      </c>
    </row>
    <row r="62" spans="1:104">
      <c r="A62" s="160" t="s">
        <v>74</v>
      </c>
      <c r="B62" s="161" t="s">
        <v>188</v>
      </c>
      <c r="C62" s="162" t="s">
        <v>189</v>
      </c>
      <c r="D62" s="163"/>
      <c r="E62" s="164"/>
      <c r="F62" s="164"/>
      <c r="G62" s="165"/>
      <c r="H62" s="166"/>
      <c r="I62" s="166"/>
      <c r="O62" s="167">
        <v>1</v>
      </c>
    </row>
    <row r="63" spans="1:104">
      <c r="A63" s="168">
        <v>52</v>
      </c>
      <c r="B63" s="169" t="s">
        <v>190</v>
      </c>
      <c r="C63" s="170" t="s">
        <v>191</v>
      </c>
      <c r="D63" s="171" t="s">
        <v>89</v>
      </c>
      <c r="E63" s="172">
        <v>456</v>
      </c>
      <c r="F63" s="172"/>
      <c r="G63" s="173">
        <f>E63*F63</f>
        <v>0</v>
      </c>
      <c r="O63" s="167">
        <v>2</v>
      </c>
      <c r="AA63" s="145">
        <v>1</v>
      </c>
      <c r="AB63" s="145">
        <v>9</v>
      </c>
      <c r="AC63" s="145">
        <v>9</v>
      </c>
      <c r="AZ63" s="145">
        <v>4</v>
      </c>
      <c r="BA63" s="145">
        <f>IF(AZ63=1,G63,0)</f>
        <v>0</v>
      </c>
      <c r="BB63" s="145">
        <f>IF(AZ63=2,G63,0)</f>
        <v>0</v>
      </c>
      <c r="BC63" s="145">
        <f>IF(AZ63=3,G63,0)</f>
        <v>0</v>
      </c>
      <c r="BD63" s="145">
        <f>IF(AZ63=4,G63,0)</f>
        <v>0</v>
      </c>
      <c r="BE63" s="145">
        <f>IF(AZ63=5,G63,0)</f>
        <v>0</v>
      </c>
      <c r="CA63" s="167">
        <v>1</v>
      </c>
      <c r="CB63" s="167">
        <v>9</v>
      </c>
      <c r="CZ63" s="145">
        <v>0</v>
      </c>
    </row>
    <row r="64" spans="1:104">
      <c r="A64" s="168">
        <v>53</v>
      </c>
      <c r="B64" s="169" t="s">
        <v>190</v>
      </c>
      <c r="C64" s="170" t="s">
        <v>191</v>
      </c>
      <c r="D64" s="171" t="s">
        <v>89</v>
      </c>
      <c r="E64" s="172">
        <v>120</v>
      </c>
      <c r="F64" s="172"/>
      <c r="G64" s="173">
        <f>E64*F64</f>
        <v>0</v>
      </c>
      <c r="O64" s="167">
        <v>2</v>
      </c>
      <c r="AA64" s="145">
        <v>1</v>
      </c>
      <c r="AB64" s="145">
        <v>9</v>
      </c>
      <c r="AC64" s="145">
        <v>9</v>
      </c>
      <c r="AZ64" s="145">
        <v>4</v>
      </c>
      <c r="BA64" s="145">
        <f>IF(AZ64=1,G64,0)</f>
        <v>0</v>
      </c>
      <c r="BB64" s="145">
        <f>IF(AZ64=2,G64,0)</f>
        <v>0</v>
      </c>
      <c r="BC64" s="145">
        <f>IF(AZ64=3,G64,0)</f>
        <v>0</v>
      </c>
      <c r="BD64" s="145">
        <f>IF(AZ64=4,G64,0)</f>
        <v>0</v>
      </c>
      <c r="BE64" s="145">
        <f>IF(AZ64=5,G64,0)</f>
        <v>0</v>
      </c>
      <c r="CA64" s="167">
        <v>1</v>
      </c>
      <c r="CB64" s="167">
        <v>9</v>
      </c>
      <c r="CZ64" s="145">
        <v>0</v>
      </c>
    </row>
    <row r="65" spans="1:104" ht="22.5">
      <c r="A65" s="168">
        <v>54</v>
      </c>
      <c r="B65" s="169" t="s">
        <v>192</v>
      </c>
      <c r="C65" s="170" t="s">
        <v>193</v>
      </c>
      <c r="D65" s="171" t="s">
        <v>89</v>
      </c>
      <c r="E65" s="172">
        <v>456</v>
      </c>
      <c r="F65" s="172"/>
      <c r="G65" s="173">
        <f>E65*F65</f>
        <v>0</v>
      </c>
      <c r="O65" s="167">
        <v>2</v>
      </c>
      <c r="AA65" s="145">
        <v>3</v>
      </c>
      <c r="AB65" s="145">
        <v>9</v>
      </c>
      <c r="AC65" s="145">
        <v>95330920</v>
      </c>
      <c r="AZ65" s="145">
        <v>3</v>
      </c>
      <c r="BA65" s="145">
        <f>IF(AZ65=1,G65,0)</f>
        <v>0</v>
      </c>
      <c r="BB65" s="145">
        <f>IF(AZ65=2,G65,0)</f>
        <v>0</v>
      </c>
      <c r="BC65" s="145">
        <f>IF(AZ65=3,G65,0)</f>
        <v>0</v>
      </c>
      <c r="BD65" s="145">
        <f>IF(AZ65=4,G65,0)</f>
        <v>0</v>
      </c>
      <c r="BE65" s="145">
        <f>IF(AZ65=5,G65,0)</f>
        <v>0</v>
      </c>
      <c r="CA65" s="167">
        <v>3</v>
      </c>
      <c r="CB65" s="167">
        <v>9</v>
      </c>
      <c r="CZ65" s="145">
        <v>0</v>
      </c>
    </row>
    <row r="66" spans="1:104" ht="22.5">
      <c r="A66" s="168">
        <v>55</v>
      </c>
      <c r="B66" s="169" t="s">
        <v>194</v>
      </c>
      <c r="C66" s="170" t="s">
        <v>195</v>
      </c>
      <c r="D66" s="171" t="s">
        <v>89</v>
      </c>
      <c r="E66" s="172">
        <v>120</v>
      </c>
      <c r="F66" s="172"/>
      <c r="G66" s="173">
        <f>E66*F66</f>
        <v>0</v>
      </c>
      <c r="O66" s="167">
        <v>2</v>
      </c>
      <c r="AA66" s="145">
        <v>3</v>
      </c>
      <c r="AB66" s="145">
        <v>9</v>
      </c>
      <c r="AC66" s="145">
        <v>95330975</v>
      </c>
      <c r="AZ66" s="145">
        <v>3</v>
      </c>
      <c r="BA66" s="145">
        <f>IF(AZ66=1,G66,0)</f>
        <v>0</v>
      </c>
      <c r="BB66" s="145">
        <f>IF(AZ66=2,G66,0)</f>
        <v>0</v>
      </c>
      <c r="BC66" s="145">
        <f>IF(AZ66=3,G66,0)</f>
        <v>0</v>
      </c>
      <c r="BD66" s="145">
        <f>IF(AZ66=4,G66,0)</f>
        <v>0</v>
      </c>
      <c r="BE66" s="145">
        <f>IF(AZ66=5,G66,0)</f>
        <v>0</v>
      </c>
      <c r="CA66" s="167">
        <v>3</v>
      </c>
      <c r="CB66" s="167">
        <v>9</v>
      </c>
      <c r="CZ66" s="145">
        <v>0</v>
      </c>
    </row>
    <row r="67" spans="1:104">
      <c r="A67" s="174"/>
      <c r="B67" s="175" t="s">
        <v>76</v>
      </c>
      <c r="C67" s="176" t="str">
        <f>CONCATENATE(B62," ",C62)</f>
        <v>M04 Kabelové trasy</v>
      </c>
      <c r="D67" s="177"/>
      <c r="E67" s="178"/>
      <c r="F67" s="179"/>
      <c r="G67" s="180">
        <f>SUM(G62:G66)</f>
        <v>0</v>
      </c>
      <c r="O67" s="167">
        <v>4</v>
      </c>
      <c r="BA67" s="181">
        <f>SUM(BA62:BA66)</f>
        <v>0</v>
      </c>
      <c r="BB67" s="181">
        <f>SUM(BB62:BB66)</f>
        <v>0</v>
      </c>
      <c r="BC67" s="181">
        <f>SUM(BC62:BC66)</f>
        <v>0</v>
      </c>
      <c r="BD67" s="181">
        <f>SUM(BD62:BD66)</f>
        <v>0</v>
      </c>
      <c r="BE67" s="181">
        <f>SUM(BE62:BE66)</f>
        <v>0</v>
      </c>
    </row>
    <row r="68" spans="1:104">
      <c r="A68" s="160" t="s">
        <v>74</v>
      </c>
      <c r="B68" s="161" t="s">
        <v>196</v>
      </c>
      <c r="C68" s="162" t="s">
        <v>197</v>
      </c>
      <c r="D68" s="163"/>
      <c r="E68" s="164"/>
      <c r="F68" s="164"/>
      <c r="G68" s="165"/>
      <c r="H68" s="166"/>
      <c r="I68" s="166"/>
      <c r="O68" s="167">
        <v>1</v>
      </c>
    </row>
    <row r="69" spans="1:104">
      <c r="A69" s="168">
        <v>56</v>
      </c>
      <c r="B69" s="169" t="s">
        <v>198</v>
      </c>
      <c r="C69" s="170" t="s">
        <v>199</v>
      </c>
      <c r="D69" s="171" t="s">
        <v>86</v>
      </c>
      <c r="E69" s="172">
        <v>110</v>
      </c>
      <c r="F69" s="172"/>
      <c r="G69" s="173">
        <f t="shared" ref="G69:G79" si="12">E69*F69</f>
        <v>0</v>
      </c>
      <c r="O69" s="167">
        <v>2</v>
      </c>
      <c r="AA69" s="145">
        <v>1</v>
      </c>
      <c r="AB69" s="145">
        <v>9</v>
      </c>
      <c r="AC69" s="145">
        <v>9</v>
      </c>
      <c r="AZ69" s="145">
        <v>4</v>
      </c>
      <c r="BA69" s="145">
        <f t="shared" ref="BA69:BA79" si="13">IF(AZ69=1,G69,0)</f>
        <v>0</v>
      </c>
      <c r="BB69" s="145">
        <f t="shared" ref="BB69:BB79" si="14">IF(AZ69=2,G69,0)</f>
        <v>0</v>
      </c>
      <c r="BC69" s="145">
        <f t="shared" ref="BC69:BC79" si="15">IF(AZ69=3,G69,0)</f>
        <v>0</v>
      </c>
      <c r="BD69" s="145">
        <f t="shared" ref="BD69:BD79" si="16">IF(AZ69=4,G69,0)</f>
        <v>0</v>
      </c>
      <c r="BE69" s="145">
        <f t="shared" ref="BE69:BE79" si="17">IF(AZ69=5,G69,0)</f>
        <v>0</v>
      </c>
      <c r="CA69" s="167">
        <v>1</v>
      </c>
      <c r="CB69" s="167">
        <v>9</v>
      </c>
      <c r="CZ69" s="145">
        <v>0</v>
      </c>
    </row>
    <row r="70" spans="1:104">
      <c r="A70" s="168">
        <v>57</v>
      </c>
      <c r="B70" s="169" t="s">
        <v>190</v>
      </c>
      <c r="C70" s="170" t="s">
        <v>191</v>
      </c>
      <c r="D70" s="171" t="s">
        <v>89</v>
      </c>
      <c r="E70" s="172">
        <v>200</v>
      </c>
      <c r="F70" s="172"/>
      <c r="G70" s="173">
        <f t="shared" si="12"/>
        <v>0</v>
      </c>
      <c r="O70" s="167">
        <v>2</v>
      </c>
      <c r="AA70" s="145">
        <v>1</v>
      </c>
      <c r="AB70" s="145">
        <v>9</v>
      </c>
      <c r="AC70" s="145">
        <v>9</v>
      </c>
      <c r="AZ70" s="145">
        <v>4</v>
      </c>
      <c r="BA70" s="145">
        <f t="shared" si="13"/>
        <v>0</v>
      </c>
      <c r="BB70" s="145">
        <f t="shared" si="14"/>
        <v>0</v>
      </c>
      <c r="BC70" s="145">
        <f t="shared" si="15"/>
        <v>0</v>
      </c>
      <c r="BD70" s="145">
        <f t="shared" si="16"/>
        <v>0</v>
      </c>
      <c r="BE70" s="145">
        <f t="shared" si="17"/>
        <v>0</v>
      </c>
      <c r="CA70" s="167">
        <v>1</v>
      </c>
      <c r="CB70" s="167">
        <v>9</v>
      </c>
      <c r="CZ70" s="145">
        <v>0</v>
      </c>
    </row>
    <row r="71" spans="1:104">
      <c r="A71" s="168">
        <v>58</v>
      </c>
      <c r="B71" s="169" t="s">
        <v>200</v>
      </c>
      <c r="C71" s="170" t="s">
        <v>201</v>
      </c>
      <c r="D71" s="171" t="s">
        <v>86</v>
      </c>
      <c r="E71" s="172">
        <v>32</v>
      </c>
      <c r="F71" s="172"/>
      <c r="G71" s="173">
        <f t="shared" si="12"/>
        <v>0</v>
      </c>
      <c r="O71" s="167">
        <v>2</v>
      </c>
      <c r="AA71" s="145">
        <v>1</v>
      </c>
      <c r="AB71" s="145">
        <v>9</v>
      </c>
      <c r="AC71" s="145">
        <v>9</v>
      </c>
      <c r="AZ71" s="145">
        <v>4</v>
      </c>
      <c r="BA71" s="145">
        <f t="shared" si="13"/>
        <v>0</v>
      </c>
      <c r="BB71" s="145">
        <f t="shared" si="14"/>
        <v>0</v>
      </c>
      <c r="BC71" s="145">
        <f t="shared" si="15"/>
        <v>0</v>
      </c>
      <c r="BD71" s="145">
        <f t="shared" si="16"/>
        <v>0</v>
      </c>
      <c r="BE71" s="145">
        <f t="shared" si="17"/>
        <v>0</v>
      </c>
      <c r="CA71" s="167">
        <v>1</v>
      </c>
      <c r="CB71" s="167">
        <v>9</v>
      </c>
      <c r="CZ71" s="145">
        <v>0</v>
      </c>
    </row>
    <row r="72" spans="1:104">
      <c r="A72" s="168">
        <v>59</v>
      </c>
      <c r="B72" s="169" t="s">
        <v>202</v>
      </c>
      <c r="C72" s="170" t="s">
        <v>203</v>
      </c>
      <c r="D72" s="171" t="s">
        <v>86</v>
      </c>
      <c r="E72" s="172">
        <v>10</v>
      </c>
      <c r="F72" s="172"/>
      <c r="G72" s="173">
        <f t="shared" si="12"/>
        <v>0</v>
      </c>
      <c r="O72" s="167">
        <v>2</v>
      </c>
      <c r="AA72" s="145">
        <v>1</v>
      </c>
      <c r="AB72" s="145">
        <v>9</v>
      </c>
      <c r="AC72" s="145">
        <v>9</v>
      </c>
      <c r="AZ72" s="145">
        <v>4</v>
      </c>
      <c r="BA72" s="145">
        <f t="shared" si="13"/>
        <v>0</v>
      </c>
      <c r="BB72" s="145">
        <f t="shared" si="14"/>
        <v>0</v>
      </c>
      <c r="BC72" s="145">
        <f t="shared" si="15"/>
        <v>0</v>
      </c>
      <c r="BD72" s="145">
        <f t="shared" si="16"/>
        <v>0</v>
      </c>
      <c r="BE72" s="145">
        <f t="shared" si="17"/>
        <v>0</v>
      </c>
      <c r="CA72" s="167">
        <v>1</v>
      </c>
      <c r="CB72" s="167">
        <v>9</v>
      </c>
      <c r="CZ72" s="145">
        <v>0</v>
      </c>
    </row>
    <row r="73" spans="1:104">
      <c r="A73" s="168">
        <v>60</v>
      </c>
      <c r="B73" s="169" t="s">
        <v>204</v>
      </c>
      <c r="C73" s="170" t="s">
        <v>205</v>
      </c>
      <c r="D73" s="171" t="s">
        <v>86</v>
      </c>
      <c r="E73" s="172">
        <v>6</v>
      </c>
      <c r="F73" s="172"/>
      <c r="G73" s="173">
        <f t="shared" si="12"/>
        <v>0</v>
      </c>
      <c r="O73" s="167">
        <v>2</v>
      </c>
      <c r="AA73" s="145">
        <v>1</v>
      </c>
      <c r="AB73" s="145">
        <v>9</v>
      </c>
      <c r="AC73" s="145">
        <v>9</v>
      </c>
      <c r="AZ73" s="145">
        <v>4</v>
      </c>
      <c r="BA73" s="145">
        <f t="shared" si="13"/>
        <v>0</v>
      </c>
      <c r="BB73" s="145">
        <f t="shared" si="14"/>
        <v>0</v>
      </c>
      <c r="BC73" s="145">
        <f t="shared" si="15"/>
        <v>0</v>
      </c>
      <c r="BD73" s="145">
        <f t="shared" si="16"/>
        <v>0</v>
      </c>
      <c r="BE73" s="145">
        <f t="shared" si="17"/>
        <v>0</v>
      </c>
      <c r="CA73" s="167">
        <v>1</v>
      </c>
      <c r="CB73" s="167">
        <v>9</v>
      </c>
      <c r="CZ73" s="145">
        <v>0</v>
      </c>
    </row>
    <row r="74" spans="1:104">
      <c r="A74" s="168">
        <v>61</v>
      </c>
      <c r="B74" s="169" t="s">
        <v>206</v>
      </c>
      <c r="C74" s="170" t="s">
        <v>207</v>
      </c>
      <c r="D74" s="171" t="s">
        <v>86</v>
      </c>
      <c r="E74" s="172">
        <v>254</v>
      </c>
      <c r="F74" s="172"/>
      <c r="G74" s="173">
        <f t="shared" si="12"/>
        <v>0</v>
      </c>
      <c r="O74" s="167">
        <v>2</v>
      </c>
      <c r="AA74" s="145">
        <v>1</v>
      </c>
      <c r="AB74" s="145">
        <v>9</v>
      </c>
      <c r="AC74" s="145">
        <v>9</v>
      </c>
      <c r="AZ74" s="145">
        <v>4</v>
      </c>
      <c r="BA74" s="145">
        <f t="shared" si="13"/>
        <v>0</v>
      </c>
      <c r="BB74" s="145">
        <f t="shared" si="14"/>
        <v>0</v>
      </c>
      <c r="BC74" s="145">
        <f t="shared" si="15"/>
        <v>0</v>
      </c>
      <c r="BD74" s="145">
        <f t="shared" si="16"/>
        <v>0</v>
      </c>
      <c r="BE74" s="145">
        <f t="shared" si="17"/>
        <v>0</v>
      </c>
      <c r="CA74" s="167">
        <v>1</v>
      </c>
      <c r="CB74" s="167">
        <v>9</v>
      </c>
      <c r="CZ74" s="145">
        <v>0</v>
      </c>
    </row>
    <row r="75" spans="1:104">
      <c r="A75" s="168">
        <v>62</v>
      </c>
      <c r="B75" s="169" t="s">
        <v>208</v>
      </c>
      <c r="C75" s="170" t="s">
        <v>209</v>
      </c>
      <c r="D75" s="171" t="s">
        <v>86</v>
      </c>
      <c r="E75" s="172">
        <v>8</v>
      </c>
      <c r="F75" s="172"/>
      <c r="G75" s="173">
        <f t="shared" si="12"/>
        <v>0</v>
      </c>
      <c r="O75" s="167">
        <v>2</v>
      </c>
      <c r="AA75" s="145">
        <v>1</v>
      </c>
      <c r="AB75" s="145">
        <v>9</v>
      </c>
      <c r="AC75" s="145">
        <v>9</v>
      </c>
      <c r="AZ75" s="145">
        <v>4</v>
      </c>
      <c r="BA75" s="145">
        <f t="shared" si="13"/>
        <v>0</v>
      </c>
      <c r="BB75" s="145">
        <f t="shared" si="14"/>
        <v>0</v>
      </c>
      <c r="BC75" s="145">
        <f t="shared" si="15"/>
        <v>0</v>
      </c>
      <c r="BD75" s="145">
        <f t="shared" si="16"/>
        <v>0</v>
      </c>
      <c r="BE75" s="145">
        <f t="shared" si="17"/>
        <v>0</v>
      </c>
      <c r="CA75" s="167">
        <v>1</v>
      </c>
      <c r="CB75" s="167">
        <v>9</v>
      </c>
      <c r="CZ75" s="145">
        <v>0</v>
      </c>
    </row>
    <row r="76" spans="1:104">
      <c r="A76" s="168">
        <v>63</v>
      </c>
      <c r="B76" s="169" t="s">
        <v>210</v>
      </c>
      <c r="C76" s="170" t="s">
        <v>211</v>
      </c>
      <c r="D76" s="171" t="s">
        <v>86</v>
      </c>
      <c r="E76" s="172">
        <v>10</v>
      </c>
      <c r="F76" s="172"/>
      <c r="G76" s="173">
        <f t="shared" si="12"/>
        <v>0</v>
      </c>
      <c r="O76" s="167">
        <v>2</v>
      </c>
      <c r="AA76" s="145">
        <v>1</v>
      </c>
      <c r="AB76" s="145">
        <v>9</v>
      </c>
      <c r="AC76" s="145">
        <v>9</v>
      </c>
      <c r="AZ76" s="145">
        <v>4</v>
      </c>
      <c r="BA76" s="145">
        <f t="shared" si="13"/>
        <v>0</v>
      </c>
      <c r="BB76" s="145">
        <f t="shared" si="14"/>
        <v>0</v>
      </c>
      <c r="BC76" s="145">
        <f t="shared" si="15"/>
        <v>0</v>
      </c>
      <c r="BD76" s="145">
        <f t="shared" si="16"/>
        <v>0</v>
      </c>
      <c r="BE76" s="145">
        <f t="shared" si="17"/>
        <v>0</v>
      </c>
      <c r="CA76" s="167">
        <v>1</v>
      </c>
      <c r="CB76" s="167">
        <v>9</v>
      </c>
      <c r="CZ76" s="145">
        <v>0</v>
      </c>
    </row>
    <row r="77" spans="1:104">
      <c r="A77" s="168">
        <v>64</v>
      </c>
      <c r="B77" s="169" t="s">
        <v>212</v>
      </c>
      <c r="C77" s="170" t="s">
        <v>213</v>
      </c>
      <c r="D77" s="171" t="s">
        <v>89</v>
      </c>
      <c r="E77" s="172">
        <v>350</v>
      </c>
      <c r="F77" s="172"/>
      <c r="G77" s="173">
        <f t="shared" si="12"/>
        <v>0</v>
      </c>
      <c r="O77" s="167">
        <v>2</v>
      </c>
      <c r="AA77" s="145">
        <v>1</v>
      </c>
      <c r="AB77" s="145">
        <v>9</v>
      </c>
      <c r="AC77" s="145">
        <v>9</v>
      </c>
      <c r="AZ77" s="145">
        <v>4</v>
      </c>
      <c r="BA77" s="145">
        <f t="shared" si="13"/>
        <v>0</v>
      </c>
      <c r="BB77" s="145">
        <f t="shared" si="14"/>
        <v>0</v>
      </c>
      <c r="BC77" s="145">
        <f t="shared" si="15"/>
        <v>0</v>
      </c>
      <c r="BD77" s="145">
        <f t="shared" si="16"/>
        <v>0</v>
      </c>
      <c r="BE77" s="145">
        <f t="shared" si="17"/>
        <v>0</v>
      </c>
      <c r="CA77" s="167">
        <v>1</v>
      </c>
      <c r="CB77" s="167">
        <v>9</v>
      </c>
      <c r="CZ77" s="145">
        <v>0</v>
      </c>
    </row>
    <row r="78" spans="1:104">
      <c r="A78" s="168">
        <v>65</v>
      </c>
      <c r="B78" s="169" t="s">
        <v>100</v>
      </c>
      <c r="C78" s="170" t="s">
        <v>101</v>
      </c>
      <c r="D78" s="171" t="s">
        <v>89</v>
      </c>
      <c r="E78" s="172">
        <v>1500</v>
      </c>
      <c r="F78" s="172"/>
      <c r="G78" s="173">
        <f t="shared" si="12"/>
        <v>0</v>
      </c>
      <c r="O78" s="167">
        <v>2</v>
      </c>
      <c r="AA78" s="145">
        <v>1</v>
      </c>
      <c r="AB78" s="145">
        <v>9</v>
      </c>
      <c r="AC78" s="145">
        <v>9</v>
      </c>
      <c r="AZ78" s="145">
        <v>4</v>
      </c>
      <c r="BA78" s="145">
        <f t="shared" si="13"/>
        <v>0</v>
      </c>
      <c r="BB78" s="145">
        <f t="shared" si="14"/>
        <v>0</v>
      </c>
      <c r="BC78" s="145">
        <f t="shared" si="15"/>
        <v>0</v>
      </c>
      <c r="BD78" s="145">
        <f t="shared" si="16"/>
        <v>0</v>
      </c>
      <c r="BE78" s="145">
        <f t="shared" si="17"/>
        <v>0</v>
      </c>
      <c r="CA78" s="167">
        <v>1</v>
      </c>
      <c r="CB78" s="167">
        <v>9</v>
      </c>
      <c r="CZ78" s="145">
        <v>0</v>
      </c>
    </row>
    <row r="79" spans="1:104">
      <c r="A79" s="168">
        <v>66</v>
      </c>
      <c r="B79" s="169" t="s">
        <v>214</v>
      </c>
      <c r="C79" s="170" t="s">
        <v>215</v>
      </c>
      <c r="D79" s="171" t="s">
        <v>216</v>
      </c>
      <c r="E79" s="172">
        <v>24</v>
      </c>
      <c r="F79" s="172"/>
      <c r="G79" s="173">
        <f t="shared" si="12"/>
        <v>0</v>
      </c>
      <c r="O79" s="167">
        <v>2</v>
      </c>
      <c r="AA79" s="145">
        <v>10</v>
      </c>
      <c r="AB79" s="145">
        <v>0</v>
      </c>
      <c r="AC79" s="145">
        <v>8</v>
      </c>
      <c r="AZ79" s="145">
        <v>5</v>
      </c>
      <c r="BA79" s="145">
        <f t="shared" si="13"/>
        <v>0</v>
      </c>
      <c r="BB79" s="145">
        <f t="shared" si="14"/>
        <v>0</v>
      </c>
      <c r="BC79" s="145">
        <f t="shared" si="15"/>
        <v>0</v>
      </c>
      <c r="BD79" s="145">
        <f t="shared" si="16"/>
        <v>0</v>
      </c>
      <c r="BE79" s="145">
        <f t="shared" si="17"/>
        <v>0</v>
      </c>
      <c r="CA79" s="167">
        <v>10</v>
      </c>
      <c r="CB79" s="167">
        <v>0</v>
      </c>
      <c r="CZ79" s="145">
        <v>0</v>
      </c>
    </row>
    <row r="80" spans="1:104">
      <c r="A80" s="174"/>
      <c r="B80" s="175" t="s">
        <v>76</v>
      </c>
      <c r="C80" s="176" t="str">
        <f>CONCATENATE(B68," ",C68)</f>
        <v>M17 Demontáže</v>
      </c>
      <c r="D80" s="177"/>
      <c r="E80" s="178"/>
      <c r="F80" s="179"/>
      <c r="G80" s="180">
        <f>SUM(G68:G79)</f>
        <v>0</v>
      </c>
      <c r="O80" s="167">
        <v>4</v>
      </c>
      <c r="BA80" s="181">
        <f>SUM(BA68:BA79)</f>
        <v>0</v>
      </c>
      <c r="BB80" s="181">
        <f>SUM(BB68:BB79)</f>
        <v>0</v>
      </c>
      <c r="BC80" s="181">
        <f>SUM(BC68:BC79)</f>
        <v>0</v>
      </c>
      <c r="BD80" s="181">
        <f>SUM(BD68:BD79)</f>
        <v>0</v>
      </c>
      <c r="BE80" s="181">
        <f>SUM(BE68:BE79)</f>
        <v>0</v>
      </c>
    </row>
    <row r="81" spans="1:104">
      <c r="A81" s="160" t="s">
        <v>74</v>
      </c>
      <c r="B81" s="161" t="s">
        <v>217</v>
      </c>
      <c r="C81" s="162" t="s">
        <v>218</v>
      </c>
      <c r="D81" s="163"/>
      <c r="E81" s="164"/>
      <c r="F81" s="164"/>
      <c r="G81" s="165"/>
      <c r="H81" s="166"/>
      <c r="I81" s="166"/>
      <c r="O81" s="167">
        <v>1</v>
      </c>
    </row>
    <row r="82" spans="1:104">
      <c r="A82" s="168">
        <v>67</v>
      </c>
      <c r="B82" s="169" t="s">
        <v>219</v>
      </c>
      <c r="C82" s="170" t="s">
        <v>220</v>
      </c>
      <c r="D82" s="171" t="s">
        <v>89</v>
      </c>
      <c r="E82" s="172">
        <v>600</v>
      </c>
      <c r="F82" s="172"/>
      <c r="G82" s="173">
        <f>E82*F82</f>
        <v>0</v>
      </c>
      <c r="O82" s="167">
        <v>2</v>
      </c>
      <c r="AA82" s="145">
        <v>1</v>
      </c>
      <c r="AB82" s="145">
        <v>9</v>
      </c>
      <c r="AC82" s="145">
        <v>9</v>
      </c>
      <c r="AZ82" s="145">
        <v>4</v>
      </c>
      <c r="BA82" s="145">
        <f>IF(AZ82=1,G82,0)</f>
        <v>0</v>
      </c>
      <c r="BB82" s="145">
        <f>IF(AZ82=2,G82,0)</f>
        <v>0</v>
      </c>
      <c r="BC82" s="145">
        <f>IF(AZ82=3,G82,0)</f>
        <v>0</v>
      </c>
      <c r="BD82" s="145">
        <f>IF(AZ82=4,G82,0)</f>
        <v>0</v>
      </c>
      <c r="BE82" s="145">
        <f>IF(AZ82=5,G82,0)</f>
        <v>0</v>
      </c>
      <c r="CA82" s="167">
        <v>1</v>
      </c>
      <c r="CB82" s="167">
        <v>9</v>
      </c>
      <c r="CZ82" s="145">
        <v>0</v>
      </c>
    </row>
    <row r="83" spans="1:104">
      <c r="A83" s="168">
        <v>68</v>
      </c>
      <c r="B83" s="169" t="s">
        <v>221</v>
      </c>
      <c r="C83" s="170" t="s">
        <v>222</v>
      </c>
      <c r="D83" s="171" t="s">
        <v>86</v>
      </c>
      <c r="E83" s="172">
        <v>180</v>
      </c>
      <c r="F83" s="172"/>
      <c r="G83" s="173">
        <f>E83*F83</f>
        <v>0</v>
      </c>
      <c r="O83" s="167">
        <v>2</v>
      </c>
      <c r="AA83" s="145">
        <v>1</v>
      </c>
      <c r="AB83" s="145">
        <v>9</v>
      </c>
      <c r="AC83" s="145">
        <v>9</v>
      </c>
      <c r="AZ83" s="145">
        <v>4</v>
      </c>
      <c r="BA83" s="145">
        <f>IF(AZ83=1,G83,0)</f>
        <v>0</v>
      </c>
      <c r="BB83" s="145">
        <f>IF(AZ83=2,G83,0)</f>
        <v>0</v>
      </c>
      <c r="BC83" s="145">
        <f>IF(AZ83=3,G83,0)</f>
        <v>0</v>
      </c>
      <c r="BD83" s="145">
        <f>IF(AZ83=4,G83,0)</f>
        <v>0</v>
      </c>
      <c r="BE83" s="145">
        <f>IF(AZ83=5,G83,0)</f>
        <v>0</v>
      </c>
      <c r="CA83" s="167">
        <v>1</v>
      </c>
      <c r="CB83" s="167">
        <v>9</v>
      </c>
      <c r="CZ83" s="145">
        <v>0</v>
      </c>
    </row>
    <row r="84" spans="1:104">
      <c r="A84" s="168">
        <v>69</v>
      </c>
      <c r="B84" s="169" t="s">
        <v>214</v>
      </c>
      <c r="C84" s="170" t="s">
        <v>215</v>
      </c>
      <c r="D84" s="171" t="s">
        <v>216</v>
      </c>
      <c r="E84" s="172">
        <v>16</v>
      </c>
      <c r="F84" s="172"/>
      <c r="G84" s="173">
        <f>E84*F84</f>
        <v>0</v>
      </c>
      <c r="O84" s="167">
        <v>2</v>
      </c>
      <c r="AA84" s="145">
        <v>10</v>
      </c>
      <c r="AB84" s="145">
        <v>0</v>
      </c>
      <c r="AC84" s="145">
        <v>8</v>
      </c>
      <c r="AZ84" s="145">
        <v>5</v>
      </c>
      <c r="BA84" s="145">
        <f>IF(AZ84=1,G84,0)</f>
        <v>0</v>
      </c>
      <c r="BB84" s="145">
        <f>IF(AZ84=2,G84,0)</f>
        <v>0</v>
      </c>
      <c r="BC84" s="145">
        <f>IF(AZ84=3,G84,0)</f>
        <v>0</v>
      </c>
      <c r="BD84" s="145">
        <f>IF(AZ84=4,G84,0)</f>
        <v>0</v>
      </c>
      <c r="BE84" s="145">
        <f>IF(AZ84=5,G84,0)</f>
        <v>0</v>
      </c>
      <c r="CA84" s="167">
        <v>10</v>
      </c>
      <c r="CB84" s="167">
        <v>0</v>
      </c>
      <c r="CZ84" s="145">
        <v>0</v>
      </c>
    </row>
    <row r="85" spans="1:104">
      <c r="A85" s="174"/>
      <c r="B85" s="175" t="s">
        <v>76</v>
      </c>
      <c r="C85" s="176" t="str">
        <f>CONCATENATE(B81," ",C81)</f>
        <v>M17-1 Demontáže hromosvod</v>
      </c>
      <c r="D85" s="177"/>
      <c r="E85" s="178"/>
      <c r="F85" s="179"/>
      <c r="G85" s="180">
        <f>SUM(G81:G84)</f>
        <v>0</v>
      </c>
      <c r="O85" s="167">
        <v>4</v>
      </c>
      <c r="BA85" s="181">
        <f>SUM(BA81:BA84)</f>
        <v>0</v>
      </c>
      <c r="BB85" s="181">
        <f>SUM(BB81:BB84)</f>
        <v>0</v>
      </c>
      <c r="BC85" s="181">
        <f>SUM(BC81:BC84)</f>
        <v>0</v>
      </c>
      <c r="BD85" s="181">
        <f>SUM(BD81:BD84)</f>
        <v>0</v>
      </c>
      <c r="BE85" s="181">
        <f>SUM(BE81:BE84)</f>
        <v>0</v>
      </c>
    </row>
    <row r="86" spans="1:104">
      <c r="A86" s="160" t="s">
        <v>74</v>
      </c>
      <c r="B86" s="161" t="s">
        <v>223</v>
      </c>
      <c r="C86" s="162" t="s">
        <v>224</v>
      </c>
      <c r="D86" s="163"/>
      <c r="E86" s="164"/>
      <c r="F86" s="164"/>
      <c r="G86" s="165"/>
      <c r="H86" s="166"/>
      <c r="I86" s="166"/>
      <c r="O86" s="167">
        <v>1</v>
      </c>
    </row>
    <row r="87" spans="1:104">
      <c r="A87" s="168">
        <v>70</v>
      </c>
      <c r="B87" s="169" t="s">
        <v>225</v>
      </c>
      <c r="C87" s="170" t="s">
        <v>226</v>
      </c>
      <c r="D87" s="171" t="s">
        <v>227</v>
      </c>
      <c r="E87" s="172">
        <v>18</v>
      </c>
      <c r="F87" s="172"/>
      <c r="G87" s="173">
        <f t="shared" ref="G87:G123" si="18">E87*F87</f>
        <v>0</v>
      </c>
      <c r="O87" s="167">
        <v>2</v>
      </c>
      <c r="AA87" s="145">
        <v>1</v>
      </c>
      <c r="AB87" s="145">
        <v>1</v>
      </c>
      <c r="AC87" s="145">
        <v>1</v>
      </c>
      <c r="AZ87" s="145">
        <v>4</v>
      </c>
      <c r="BA87" s="145">
        <f t="shared" ref="BA87:BA123" si="19">IF(AZ87=1,G87,0)</f>
        <v>0</v>
      </c>
      <c r="BB87" s="145">
        <f t="shared" ref="BB87:BB123" si="20">IF(AZ87=2,G87,0)</f>
        <v>0</v>
      </c>
      <c r="BC87" s="145">
        <f t="shared" ref="BC87:BC123" si="21">IF(AZ87=3,G87,0)</f>
        <v>0</v>
      </c>
      <c r="BD87" s="145">
        <f t="shared" ref="BD87:BD123" si="22">IF(AZ87=4,G87,0)</f>
        <v>0</v>
      </c>
      <c r="BE87" s="145">
        <f t="shared" ref="BE87:BE123" si="23">IF(AZ87=5,G87,0)</f>
        <v>0</v>
      </c>
      <c r="CA87" s="167">
        <v>1</v>
      </c>
      <c r="CB87" s="167">
        <v>1</v>
      </c>
      <c r="CZ87" s="145">
        <v>0</v>
      </c>
    </row>
    <row r="88" spans="1:104">
      <c r="A88" s="168">
        <v>71</v>
      </c>
      <c r="B88" s="169" t="s">
        <v>228</v>
      </c>
      <c r="C88" s="170" t="s">
        <v>229</v>
      </c>
      <c r="D88" s="171" t="s">
        <v>89</v>
      </c>
      <c r="E88" s="172">
        <v>45</v>
      </c>
      <c r="F88" s="172"/>
      <c r="G88" s="173">
        <f t="shared" si="18"/>
        <v>0</v>
      </c>
      <c r="O88" s="167">
        <v>2</v>
      </c>
      <c r="AA88" s="145">
        <v>1</v>
      </c>
      <c r="AB88" s="145">
        <v>1</v>
      </c>
      <c r="AC88" s="145">
        <v>1</v>
      </c>
      <c r="AZ88" s="145">
        <v>4</v>
      </c>
      <c r="BA88" s="145">
        <f t="shared" si="19"/>
        <v>0</v>
      </c>
      <c r="BB88" s="145">
        <f t="shared" si="20"/>
        <v>0</v>
      </c>
      <c r="BC88" s="145">
        <f t="shared" si="21"/>
        <v>0</v>
      </c>
      <c r="BD88" s="145">
        <f t="shared" si="22"/>
        <v>0</v>
      </c>
      <c r="BE88" s="145">
        <f t="shared" si="23"/>
        <v>0</v>
      </c>
      <c r="CA88" s="167">
        <v>1</v>
      </c>
      <c r="CB88" s="167">
        <v>1</v>
      </c>
      <c r="CZ88" s="145">
        <v>0</v>
      </c>
    </row>
    <row r="89" spans="1:104">
      <c r="A89" s="168">
        <v>72</v>
      </c>
      <c r="B89" s="169" t="s">
        <v>230</v>
      </c>
      <c r="C89" s="170" t="s">
        <v>231</v>
      </c>
      <c r="D89" s="171" t="s">
        <v>89</v>
      </c>
      <c r="E89" s="172">
        <v>40</v>
      </c>
      <c r="F89" s="172"/>
      <c r="G89" s="173">
        <f t="shared" si="18"/>
        <v>0</v>
      </c>
      <c r="O89" s="167">
        <v>2</v>
      </c>
      <c r="AA89" s="145">
        <v>1</v>
      </c>
      <c r="AB89" s="145">
        <v>1</v>
      </c>
      <c r="AC89" s="145">
        <v>1</v>
      </c>
      <c r="AZ89" s="145">
        <v>4</v>
      </c>
      <c r="BA89" s="145">
        <f t="shared" si="19"/>
        <v>0</v>
      </c>
      <c r="BB89" s="145">
        <f t="shared" si="20"/>
        <v>0</v>
      </c>
      <c r="BC89" s="145">
        <f t="shared" si="21"/>
        <v>0</v>
      </c>
      <c r="BD89" s="145">
        <f t="shared" si="22"/>
        <v>0</v>
      </c>
      <c r="BE89" s="145">
        <f t="shared" si="23"/>
        <v>0</v>
      </c>
      <c r="CA89" s="167">
        <v>1</v>
      </c>
      <c r="CB89" s="167">
        <v>1</v>
      </c>
      <c r="CZ89" s="145">
        <v>0</v>
      </c>
    </row>
    <row r="90" spans="1:104">
      <c r="A90" s="168">
        <v>73</v>
      </c>
      <c r="B90" s="169" t="s">
        <v>232</v>
      </c>
      <c r="C90" s="170" t="s">
        <v>233</v>
      </c>
      <c r="D90" s="171" t="s">
        <v>89</v>
      </c>
      <c r="E90" s="172">
        <v>45</v>
      </c>
      <c r="F90" s="172"/>
      <c r="G90" s="173">
        <f t="shared" si="18"/>
        <v>0</v>
      </c>
      <c r="O90" s="167">
        <v>2</v>
      </c>
      <c r="AA90" s="145">
        <v>1</v>
      </c>
      <c r="AB90" s="145">
        <v>1</v>
      </c>
      <c r="AC90" s="145">
        <v>1</v>
      </c>
      <c r="AZ90" s="145">
        <v>4</v>
      </c>
      <c r="BA90" s="145">
        <f t="shared" si="19"/>
        <v>0</v>
      </c>
      <c r="BB90" s="145">
        <f t="shared" si="20"/>
        <v>0</v>
      </c>
      <c r="BC90" s="145">
        <f t="shared" si="21"/>
        <v>0</v>
      </c>
      <c r="BD90" s="145">
        <f t="shared" si="22"/>
        <v>0</v>
      </c>
      <c r="BE90" s="145">
        <f t="shared" si="23"/>
        <v>0</v>
      </c>
      <c r="CA90" s="167">
        <v>1</v>
      </c>
      <c r="CB90" s="167">
        <v>1</v>
      </c>
      <c r="CZ90" s="145">
        <v>0</v>
      </c>
    </row>
    <row r="91" spans="1:104">
      <c r="A91" s="168">
        <v>74</v>
      </c>
      <c r="B91" s="169" t="s">
        <v>234</v>
      </c>
      <c r="C91" s="170" t="s">
        <v>235</v>
      </c>
      <c r="D91" s="171" t="s">
        <v>89</v>
      </c>
      <c r="E91" s="172">
        <v>40</v>
      </c>
      <c r="F91" s="172"/>
      <c r="G91" s="173">
        <f t="shared" si="18"/>
        <v>0</v>
      </c>
      <c r="O91" s="167">
        <v>2</v>
      </c>
      <c r="AA91" s="145">
        <v>1</v>
      </c>
      <c r="AB91" s="145">
        <v>1</v>
      </c>
      <c r="AC91" s="145">
        <v>1</v>
      </c>
      <c r="AZ91" s="145">
        <v>4</v>
      </c>
      <c r="BA91" s="145">
        <f t="shared" si="19"/>
        <v>0</v>
      </c>
      <c r="BB91" s="145">
        <f t="shared" si="20"/>
        <v>0</v>
      </c>
      <c r="BC91" s="145">
        <f t="shared" si="21"/>
        <v>0</v>
      </c>
      <c r="BD91" s="145">
        <f t="shared" si="22"/>
        <v>0</v>
      </c>
      <c r="BE91" s="145">
        <f t="shared" si="23"/>
        <v>0</v>
      </c>
      <c r="CA91" s="167">
        <v>1</v>
      </c>
      <c r="CB91" s="167">
        <v>1</v>
      </c>
      <c r="CZ91" s="145">
        <v>0</v>
      </c>
    </row>
    <row r="92" spans="1:104">
      <c r="A92" s="168">
        <v>75</v>
      </c>
      <c r="B92" s="169" t="s">
        <v>236</v>
      </c>
      <c r="C92" s="170" t="s">
        <v>237</v>
      </c>
      <c r="D92" s="171" t="s">
        <v>89</v>
      </c>
      <c r="E92" s="172">
        <v>20</v>
      </c>
      <c r="F92" s="172"/>
      <c r="G92" s="173">
        <f t="shared" si="18"/>
        <v>0</v>
      </c>
      <c r="O92" s="167">
        <v>2</v>
      </c>
      <c r="AA92" s="145">
        <v>1</v>
      </c>
      <c r="AB92" s="145">
        <v>9</v>
      </c>
      <c r="AC92" s="145">
        <v>9</v>
      </c>
      <c r="AZ92" s="145">
        <v>4</v>
      </c>
      <c r="BA92" s="145">
        <f t="shared" si="19"/>
        <v>0</v>
      </c>
      <c r="BB92" s="145">
        <f t="shared" si="20"/>
        <v>0</v>
      </c>
      <c r="BC92" s="145">
        <f t="shared" si="21"/>
        <v>0</v>
      </c>
      <c r="BD92" s="145">
        <f t="shared" si="22"/>
        <v>0</v>
      </c>
      <c r="BE92" s="145">
        <f t="shared" si="23"/>
        <v>0</v>
      </c>
      <c r="CA92" s="167">
        <v>1</v>
      </c>
      <c r="CB92" s="167">
        <v>9</v>
      </c>
      <c r="CZ92" s="145">
        <v>0</v>
      </c>
    </row>
    <row r="93" spans="1:104">
      <c r="A93" s="168">
        <v>76</v>
      </c>
      <c r="B93" s="169" t="s">
        <v>238</v>
      </c>
      <c r="C93" s="170" t="s">
        <v>239</v>
      </c>
      <c r="D93" s="171" t="s">
        <v>89</v>
      </c>
      <c r="E93" s="172">
        <v>95</v>
      </c>
      <c r="F93" s="172"/>
      <c r="G93" s="173">
        <f t="shared" si="18"/>
        <v>0</v>
      </c>
      <c r="O93" s="167">
        <v>2</v>
      </c>
      <c r="AA93" s="145">
        <v>1</v>
      </c>
      <c r="AB93" s="145">
        <v>9</v>
      </c>
      <c r="AC93" s="145">
        <v>9</v>
      </c>
      <c r="AZ93" s="145">
        <v>4</v>
      </c>
      <c r="BA93" s="145">
        <f t="shared" si="19"/>
        <v>0</v>
      </c>
      <c r="BB93" s="145">
        <f t="shared" si="20"/>
        <v>0</v>
      </c>
      <c r="BC93" s="145">
        <f t="shared" si="21"/>
        <v>0</v>
      </c>
      <c r="BD93" s="145">
        <f t="shared" si="22"/>
        <v>0</v>
      </c>
      <c r="BE93" s="145">
        <f t="shared" si="23"/>
        <v>0</v>
      </c>
      <c r="CA93" s="167">
        <v>1</v>
      </c>
      <c r="CB93" s="167">
        <v>9</v>
      </c>
      <c r="CZ93" s="145">
        <v>0</v>
      </c>
    </row>
    <row r="94" spans="1:104">
      <c r="A94" s="168">
        <v>77</v>
      </c>
      <c r="B94" s="169" t="s">
        <v>219</v>
      </c>
      <c r="C94" s="170" t="s">
        <v>220</v>
      </c>
      <c r="D94" s="171" t="s">
        <v>89</v>
      </c>
      <c r="E94" s="172">
        <v>820</v>
      </c>
      <c r="F94" s="172"/>
      <c r="G94" s="173">
        <f t="shared" si="18"/>
        <v>0</v>
      </c>
      <c r="O94" s="167">
        <v>2</v>
      </c>
      <c r="AA94" s="145">
        <v>1</v>
      </c>
      <c r="AB94" s="145">
        <v>9</v>
      </c>
      <c r="AC94" s="145">
        <v>9</v>
      </c>
      <c r="AZ94" s="145">
        <v>4</v>
      </c>
      <c r="BA94" s="145">
        <f t="shared" si="19"/>
        <v>0</v>
      </c>
      <c r="BB94" s="145">
        <f t="shared" si="20"/>
        <v>0</v>
      </c>
      <c r="BC94" s="145">
        <f t="shared" si="21"/>
        <v>0</v>
      </c>
      <c r="BD94" s="145">
        <f t="shared" si="22"/>
        <v>0</v>
      </c>
      <c r="BE94" s="145">
        <f t="shared" si="23"/>
        <v>0</v>
      </c>
      <c r="CA94" s="167">
        <v>1</v>
      </c>
      <c r="CB94" s="167">
        <v>9</v>
      </c>
      <c r="CZ94" s="145">
        <v>0</v>
      </c>
    </row>
    <row r="95" spans="1:104">
      <c r="A95" s="168">
        <v>78</v>
      </c>
      <c r="B95" s="169" t="s">
        <v>240</v>
      </c>
      <c r="C95" s="170" t="s">
        <v>241</v>
      </c>
      <c r="D95" s="171" t="s">
        <v>86</v>
      </c>
      <c r="E95" s="172">
        <v>33</v>
      </c>
      <c r="F95" s="172"/>
      <c r="G95" s="173">
        <f t="shared" si="18"/>
        <v>0</v>
      </c>
      <c r="O95" s="167">
        <v>2</v>
      </c>
      <c r="AA95" s="145">
        <v>1</v>
      </c>
      <c r="AB95" s="145">
        <v>9</v>
      </c>
      <c r="AC95" s="145">
        <v>9</v>
      </c>
      <c r="AZ95" s="145">
        <v>4</v>
      </c>
      <c r="BA95" s="145">
        <f t="shared" si="19"/>
        <v>0</v>
      </c>
      <c r="BB95" s="145">
        <f t="shared" si="20"/>
        <v>0</v>
      </c>
      <c r="BC95" s="145">
        <f t="shared" si="21"/>
        <v>0</v>
      </c>
      <c r="BD95" s="145">
        <f t="shared" si="22"/>
        <v>0</v>
      </c>
      <c r="BE95" s="145">
        <f t="shared" si="23"/>
        <v>0</v>
      </c>
      <c r="CA95" s="167">
        <v>1</v>
      </c>
      <c r="CB95" s="167">
        <v>9</v>
      </c>
      <c r="CZ95" s="145">
        <v>0</v>
      </c>
    </row>
    <row r="96" spans="1:104">
      <c r="A96" s="168">
        <v>79</v>
      </c>
      <c r="B96" s="169" t="s">
        <v>242</v>
      </c>
      <c r="C96" s="170" t="s">
        <v>243</v>
      </c>
      <c r="D96" s="171" t="s">
        <v>86</v>
      </c>
      <c r="E96" s="172">
        <v>58</v>
      </c>
      <c r="F96" s="172"/>
      <c r="G96" s="173">
        <f t="shared" si="18"/>
        <v>0</v>
      </c>
      <c r="O96" s="167">
        <v>2</v>
      </c>
      <c r="AA96" s="145">
        <v>1</v>
      </c>
      <c r="AB96" s="145">
        <v>9</v>
      </c>
      <c r="AC96" s="145">
        <v>9</v>
      </c>
      <c r="AZ96" s="145">
        <v>4</v>
      </c>
      <c r="BA96" s="145">
        <f t="shared" si="19"/>
        <v>0</v>
      </c>
      <c r="BB96" s="145">
        <f t="shared" si="20"/>
        <v>0</v>
      </c>
      <c r="BC96" s="145">
        <f t="shared" si="21"/>
        <v>0</v>
      </c>
      <c r="BD96" s="145">
        <f t="shared" si="22"/>
        <v>0</v>
      </c>
      <c r="BE96" s="145">
        <f t="shared" si="23"/>
        <v>0</v>
      </c>
      <c r="CA96" s="167">
        <v>1</v>
      </c>
      <c r="CB96" s="167">
        <v>9</v>
      </c>
      <c r="CZ96" s="145">
        <v>0</v>
      </c>
    </row>
    <row r="97" spans="1:104">
      <c r="A97" s="168">
        <v>80</v>
      </c>
      <c r="B97" s="169" t="s">
        <v>244</v>
      </c>
      <c r="C97" s="170" t="s">
        <v>245</v>
      </c>
      <c r="D97" s="171" t="s">
        <v>86</v>
      </c>
      <c r="E97" s="172">
        <v>270</v>
      </c>
      <c r="F97" s="172"/>
      <c r="G97" s="173">
        <f t="shared" si="18"/>
        <v>0</v>
      </c>
      <c r="O97" s="167">
        <v>2</v>
      </c>
      <c r="AA97" s="145">
        <v>1</v>
      </c>
      <c r="AB97" s="145">
        <v>9</v>
      </c>
      <c r="AC97" s="145">
        <v>9</v>
      </c>
      <c r="AZ97" s="145">
        <v>4</v>
      </c>
      <c r="BA97" s="145">
        <f t="shared" si="19"/>
        <v>0</v>
      </c>
      <c r="BB97" s="145">
        <f t="shared" si="20"/>
        <v>0</v>
      </c>
      <c r="BC97" s="145">
        <f t="shared" si="21"/>
        <v>0</v>
      </c>
      <c r="BD97" s="145">
        <f t="shared" si="22"/>
        <v>0</v>
      </c>
      <c r="BE97" s="145">
        <f t="shared" si="23"/>
        <v>0</v>
      </c>
      <c r="CA97" s="167">
        <v>1</v>
      </c>
      <c r="CB97" s="167">
        <v>9</v>
      </c>
      <c r="CZ97" s="145">
        <v>0</v>
      </c>
    </row>
    <row r="98" spans="1:104">
      <c r="A98" s="168">
        <v>81</v>
      </c>
      <c r="B98" s="169" t="s">
        <v>246</v>
      </c>
      <c r="C98" s="170" t="s">
        <v>247</v>
      </c>
      <c r="D98" s="171" t="s">
        <v>86</v>
      </c>
      <c r="E98" s="172">
        <v>5</v>
      </c>
      <c r="F98" s="172"/>
      <c r="G98" s="173">
        <f t="shared" si="18"/>
        <v>0</v>
      </c>
      <c r="O98" s="167">
        <v>2</v>
      </c>
      <c r="AA98" s="145">
        <v>1</v>
      </c>
      <c r="AB98" s="145">
        <v>9</v>
      </c>
      <c r="AC98" s="145">
        <v>9</v>
      </c>
      <c r="AZ98" s="145">
        <v>4</v>
      </c>
      <c r="BA98" s="145">
        <f t="shared" si="19"/>
        <v>0</v>
      </c>
      <c r="BB98" s="145">
        <f t="shared" si="20"/>
        <v>0</v>
      </c>
      <c r="BC98" s="145">
        <f t="shared" si="21"/>
        <v>0</v>
      </c>
      <c r="BD98" s="145">
        <f t="shared" si="22"/>
        <v>0</v>
      </c>
      <c r="BE98" s="145">
        <f t="shared" si="23"/>
        <v>0</v>
      </c>
      <c r="CA98" s="167">
        <v>1</v>
      </c>
      <c r="CB98" s="167">
        <v>9</v>
      </c>
      <c r="CZ98" s="145">
        <v>0</v>
      </c>
    </row>
    <row r="99" spans="1:104">
      <c r="A99" s="168">
        <v>82</v>
      </c>
      <c r="B99" s="169" t="s">
        <v>248</v>
      </c>
      <c r="C99" s="170" t="s">
        <v>249</v>
      </c>
      <c r="D99" s="171" t="s">
        <v>86</v>
      </c>
      <c r="E99" s="172">
        <v>2</v>
      </c>
      <c r="F99" s="172"/>
      <c r="G99" s="173">
        <f t="shared" si="18"/>
        <v>0</v>
      </c>
      <c r="O99" s="167">
        <v>2</v>
      </c>
      <c r="AA99" s="145">
        <v>1</v>
      </c>
      <c r="AB99" s="145">
        <v>9</v>
      </c>
      <c r="AC99" s="145">
        <v>9</v>
      </c>
      <c r="AZ99" s="145">
        <v>4</v>
      </c>
      <c r="BA99" s="145">
        <f t="shared" si="19"/>
        <v>0</v>
      </c>
      <c r="BB99" s="145">
        <f t="shared" si="20"/>
        <v>0</v>
      </c>
      <c r="BC99" s="145">
        <f t="shared" si="21"/>
        <v>0</v>
      </c>
      <c r="BD99" s="145">
        <f t="shared" si="22"/>
        <v>0</v>
      </c>
      <c r="BE99" s="145">
        <f t="shared" si="23"/>
        <v>0</v>
      </c>
      <c r="CA99" s="167">
        <v>1</v>
      </c>
      <c r="CB99" s="167">
        <v>9</v>
      </c>
      <c r="CZ99" s="145">
        <v>0</v>
      </c>
    </row>
    <row r="100" spans="1:104">
      <c r="A100" s="168">
        <v>83</v>
      </c>
      <c r="B100" s="169" t="s">
        <v>250</v>
      </c>
      <c r="C100" s="170" t="s">
        <v>251</v>
      </c>
      <c r="D100" s="171" t="s">
        <v>86</v>
      </c>
      <c r="E100" s="172">
        <v>5</v>
      </c>
      <c r="F100" s="172"/>
      <c r="G100" s="173">
        <f t="shared" si="18"/>
        <v>0</v>
      </c>
      <c r="O100" s="167">
        <v>2</v>
      </c>
      <c r="AA100" s="145">
        <v>1</v>
      </c>
      <c r="AB100" s="145">
        <v>9</v>
      </c>
      <c r="AC100" s="145">
        <v>9</v>
      </c>
      <c r="AZ100" s="145">
        <v>4</v>
      </c>
      <c r="BA100" s="145">
        <f t="shared" si="19"/>
        <v>0</v>
      </c>
      <c r="BB100" s="145">
        <f t="shared" si="20"/>
        <v>0</v>
      </c>
      <c r="BC100" s="145">
        <f t="shared" si="21"/>
        <v>0</v>
      </c>
      <c r="BD100" s="145">
        <f t="shared" si="22"/>
        <v>0</v>
      </c>
      <c r="BE100" s="145">
        <f t="shared" si="23"/>
        <v>0</v>
      </c>
      <c r="CA100" s="167">
        <v>1</v>
      </c>
      <c r="CB100" s="167">
        <v>9</v>
      </c>
      <c r="CZ100" s="145">
        <v>0</v>
      </c>
    </row>
    <row r="101" spans="1:104">
      <c r="A101" s="168">
        <v>84</v>
      </c>
      <c r="B101" s="169" t="s">
        <v>252</v>
      </c>
      <c r="C101" s="170" t="s">
        <v>253</v>
      </c>
      <c r="D101" s="171" t="s">
        <v>86</v>
      </c>
      <c r="E101" s="172">
        <v>10</v>
      </c>
      <c r="F101" s="172"/>
      <c r="G101" s="173">
        <f t="shared" si="18"/>
        <v>0</v>
      </c>
      <c r="O101" s="167">
        <v>2</v>
      </c>
      <c r="AA101" s="145">
        <v>1</v>
      </c>
      <c r="AB101" s="145">
        <v>9</v>
      </c>
      <c r="AC101" s="145">
        <v>9</v>
      </c>
      <c r="AZ101" s="145">
        <v>4</v>
      </c>
      <c r="BA101" s="145">
        <f t="shared" si="19"/>
        <v>0</v>
      </c>
      <c r="BB101" s="145">
        <f t="shared" si="20"/>
        <v>0</v>
      </c>
      <c r="BC101" s="145">
        <f t="shared" si="21"/>
        <v>0</v>
      </c>
      <c r="BD101" s="145">
        <f t="shared" si="22"/>
        <v>0</v>
      </c>
      <c r="BE101" s="145">
        <f t="shared" si="23"/>
        <v>0</v>
      </c>
      <c r="CA101" s="167">
        <v>1</v>
      </c>
      <c r="CB101" s="167">
        <v>9</v>
      </c>
      <c r="CZ101" s="145">
        <v>0</v>
      </c>
    </row>
    <row r="102" spans="1:104">
      <c r="A102" s="168">
        <v>85</v>
      </c>
      <c r="B102" s="169" t="s">
        <v>254</v>
      </c>
      <c r="C102" s="170" t="s">
        <v>255</v>
      </c>
      <c r="D102" s="171" t="s">
        <v>86</v>
      </c>
      <c r="E102" s="172">
        <v>12</v>
      </c>
      <c r="F102" s="172"/>
      <c r="G102" s="173">
        <f t="shared" si="18"/>
        <v>0</v>
      </c>
      <c r="O102" s="167">
        <v>2</v>
      </c>
      <c r="AA102" s="145">
        <v>1</v>
      </c>
      <c r="AB102" s="145">
        <v>9</v>
      </c>
      <c r="AC102" s="145">
        <v>9</v>
      </c>
      <c r="AZ102" s="145">
        <v>4</v>
      </c>
      <c r="BA102" s="145">
        <f t="shared" si="19"/>
        <v>0</v>
      </c>
      <c r="BB102" s="145">
        <f t="shared" si="20"/>
        <v>0</v>
      </c>
      <c r="BC102" s="145">
        <f t="shared" si="21"/>
        <v>0</v>
      </c>
      <c r="BD102" s="145">
        <f t="shared" si="22"/>
        <v>0</v>
      </c>
      <c r="BE102" s="145">
        <f t="shared" si="23"/>
        <v>0</v>
      </c>
      <c r="CA102" s="167">
        <v>1</v>
      </c>
      <c r="CB102" s="167">
        <v>9</v>
      </c>
      <c r="CZ102" s="145">
        <v>0</v>
      </c>
    </row>
    <row r="103" spans="1:104">
      <c r="A103" s="168">
        <v>86</v>
      </c>
      <c r="B103" s="169" t="s">
        <v>256</v>
      </c>
      <c r="C103" s="170" t="s">
        <v>257</v>
      </c>
      <c r="D103" s="171" t="s">
        <v>86</v>
      </c>
      <c r="E103" s="172">
        <v>15</v>
      </c>
      <c r="F103" s="172"/>
      <c r="G103" s="173">
        <f t="shared" si="18"/>
        <v>0</v>
      </c>
      <c r="O103" s="167">
        <v>2</v>
      </c>
      <c r="AA103" s="145">
        <v>1</v>
      </c>
      <c r="AB103" s="145">
        <v>9</v>
      </c>
      <c r="AC103" s="145">
        <v>9</v>
      </c>
      <c r="AZ103" s="145">
        <v>4</v>
      </c>
      <c r="BA103" s="145">
        <f t="shared" si="19"/>
        <v>0</v>
      </c>
      <c r="BB103" s="145">
        <f t="shared" si="20"/>
        <v>0</v>
      </c>
      <c r="BC103" s="145">
        <f t="shared" si="21"/>
        <v>0</v>
      </c>
      <c r="BD103" s="145">
        <f t="shared" si="22"/>
        <v>0</v>
      </c>
      <c r="BE103" s="145">
        <f t="shared" si="23"/>
        <v>0</v>
      </c>
      <c r="CA103" s="167">
        <v>1</v>
      </c>
      <c r="CB103" s="167">
        <v>9</v>
      </c>
      <c r="CZ103" s="145">
        <v>0</v>
      </c>
    </row>
    <row r="104" spans="1:104">
      <c r="A104" s="168">
        <v>87</v>
      </c>
      <c r="B104" s="169" t="s">
        <v>258</v>
      </c>
      <c r="C104" s="170" t="s">
        <v>259</v>
      </c>
      <c r="D104" s="171" t="s">
        <v>86</v>
      </c>
      <c r="E104" s="172">
        <v>270</v>
      </c>
      <c r="F104" s="172"/>
      <c r="G104" s="173">
        <f t="shared" si="18"/>
        <v>0</v>
      </c>
      <c r="O104" s="167">
        <v>2</v>
      </c>
      <c r="AA104" s="145">
        <v>3</v>
      </c>
      <c r="AB104" s="145">
        <v>9</v>
      </c>
      <c r="AC104" s="145">
        <v>16010040</v>
      </c>
      <c r="AZ104" s="145">
        <v>3</v>
      </c>
      <c r="BA104" s="145">
        <f t="shared" si="19"/>
        <v>0</v>
      </c>
      <c r="BB104" s="145">
        <f t="shared" si="20"/>
        <v>0</v>
      </c>
      <c r="BC104" s="145">
        <f t="shared" si="21"/>
        <v>0</v>
      </c>
      <c r="BD104" s="145">
        <f t="shared" si="22"/>
        <v>0</v>
      </c>
      <c r="BE104" s="145">
        <f t="shared" si="23"/>
        <v>0</v>
      </c>
      <c r="CA104" s="167">
        <v>3</v>
      </c>
      <c r="CB104" s="167">
        <v>9</v>
      </c>
      <c r="CZ104" s="145">
        <v>0</v>
      </c>
    </row>
    <row r="105" spans="1:104">
      <c r="A105" s="168">
        <v>88</v>
      </c>
      <c r="B105" s="169" t="s">
        <v>260</v>
      </c>
      <c r="C105" s="170" t="s">
        <v>261</v>
      </c>
      <c r="D105" s="171" t="s">
        <v>86</v>
      </c>
      <c r="E105" s="172">
        <v>5</v>
      </c>
      <c r="F105" s="172"/>
      <c r="G105" s="173">
        <f t="shared" si="18"/>
        <v>0</v>
      </c>
      <c r="O105" s="167">
        <v>2</v>
      </c>
      <c r="AA105" s="145">
        <v>3</v>
      </c>
      <c r="AB105" s="145">
        <v>9</v>
      </c>
      <c r="AC105" s="145">
        <v>16010060</v>
      </c>
      <c r="AZ105" s="145">
        <v>3</v>
      </c>
      <c r="BA105" s="145">
        <f t="shared" si="19"/>
        <v>0</v>
      </c>
      <c r="BB105" s="145">
        <f t="shared" si="20"/>
        <v>0</v>
      </c>
      <c r="BC105" s="145">
        <f t="shared" si="21"/>
        <v>0</v>
      </c>
      <c r="BD105" s="145">
        <f t="shared" si="22"/>
        <v>0</v>
      </c>
      <c r="BE105" s="145">
        <f t="shared" si="23"/>
        <v>0</v>
      </c>
      <c r="CA105" s="167">
        <v>3</v>
      </c>
      <c r="CB105" s="167">
        <v>9</v>
      </c>
      <c r="CZ105" s="145">
        <v>0</v>
      </c>
    </row>
    <row r="106" spans="1:104">
      <c r="A106" s="168">
        <v>89</v>
      </c>
      <c r="B106" s="169" t="s">
        <v>262</v>
      </c>
      <c r="C106" s="170" t="s">
        <v>263</v>
      </c>
      <c r="D106" s="171" t="s">
        <v>86</v>
      </c>
      <c r="E106" s="172">
        <v>8</v>
      </c>
      <c r="F106" s="172"/>
      <c r="G106" s="173">
        <f t="shared" si="18"/>
        <v>0</v>
      </c>
      <c r="O106" s="167">
        <v>2</v>
      </c>
      <c r="AA106" s="145">
        <v>3</v>
      </c>
      <c r="AB106" s="145">
        <v>9</v>
      </c>
      <c r="AC106" s="145">
        <v>16010085</v>
      </c>
      <c r="AZ106" s="145">
        <v>3</v>
      </c>
      <c r="BA106" s="145">
        <f t="shared" si="19"/>
        <v>0</v>
      </c>
      <c r="BB106" s="145">
        <f t="shared" si="20"/>
        <v>0</v>
      </c>
      <c r="BC106" s="145">
        <f t="shared" si="21"/>
        <v>0</v>
      </c>
      <c r="BD106" s="145">
        <f t="shared" si="22"/>
        <v>0</v>
      </c>
      <c r="BE106" s="145">
        <f t="shared" si="23"/>
        <v>0</v>
      </c>
      <c r="CA106" s="167">
        <v>3</v>
      </c>
      <c r="CB106" s="167">
        <v>9</v>
      </c>
      <c r="CZ106" s="145">
        <v>0</v>
      </c>
    </row>
    <row r="107" spans="1:104">
      <c r="A107" s="168">
        <v>90</v>
      </c>
      <c r="B107" s="169" t="s">
        <v>264</v>
      </c>
      <c r="C107" s="170" t="s">
        <v>265</v>
      </c>
      <c r="D107" s="171" t="s">
        <v>86</v>
      </c>
      <c r="E107" s="172">
        <v>15</v>
      </c>
      <c r="F107" s="172"/>
      <c r="G107" s="173">
        <f t="shared" si="18"/>
        <v>0</v>
      </c>
      <c r="O107" s="167">
        <v>2</v>
      </c>
      <c r="AA107" s="145">
        <v>3</v>
      </c>
      <c r="AB107" s="145">
        <v>9</v>
      </c>
      <c r="AC107" s="145">
        <v>16010100</v>
      </c>
      <c r="AZ107" s="145">
        <v>3</v>
      </c>
      <c r="BA107" s="145">
        <f t="shared" si="19"/>
        <v>0</v>
      </c>
      <c r="BB107" s="145">
        <f t="shared" si="20"/>
        <v>0</v>
      </c>
      <c r="BC107" s="145">
        <f t="shared" si="21"/>
        <v>0</v>
      </c>
      <c r="BD107" s="145">
        <f t="shared" si="22"/>
        <v>0</v>
      </c>
      <c r="BE107" s="145">
        <f t="shared" si="23"/>
        <v>0</v>
      </c>
      <c r="CA107" s="167">
        <v>3</v>
      </c>
      <c r="CB107" s="167">
        <v>9</v>
      </c>
      <c r="CZ107" s="145">
        <v>0</v>
      </c>
    </row>
    <row r="108" spans="1:104">
      <c r="A108" s="168">
        <v>91</v>
      </c>
      <c r="B108" s="169" t="s">
        <v>266</v>
      </c>
      <c r="C108" s="170" t="s">
        <v>267</v>
      </c>
      <c r="D108" s="171" t="s">
        <v>86</v>
      </c>
      <c r="E108" s="172">
        <v>24</v>
      </c>
      <c r="F108" s="172"/>
      <c r="G108" s="173">
        <f t="shared" si="18"/>
        <v>0</v>
      </c>
      <c r="O108" s="167">
        <v>2</v>
      </c>
      <c r="AA108" s="145">
        <v>3</v>
      </c>
      <c r="AB108" s="145">
        <v>9</v>
      </c>
      <c r="AC108" s="145">
        <v>16010110</v>
      </c>
      <c r="AZ108" s="145">
        <v>3</v>
      </c>
      <c r="BA108" s="145">
        <f t="shared" si="19"/>
        <v>0</v>
      </c>
      <c r="BB108" s="145">
        <f t="shared" si="20"/>
        <v>0</v>
      </c>
      <c r="BC108" s="145">
        <f t="shared" si="21"/>
        <v>0</v>
      </c>
      <c r="BD108" s="145">
        <f t="shared" si="22"/>
        <v>0</v>
      </c>
      <c r="BE108" s="145">
        <f t="shared" si="23"/>
        <v>0</v>
      </c>
      <c r="CA108" s="167">
        <v>3</v>
      </c>
      <c r="CB108" s="167">
        <v>9</v>
      </c>
      <c r="CZ108" s="145">
        <v>0</v>
      </c>
    </row>
    <row r="109" spans="1:104">
      <c r="A109" s="168">
        <v>92</v>
      </c>
      <c r="B109" s="169" t="s">
        <v>268</v>
      </c>
      <c r="C109" s="170" t="s">
        <v>269</v>
      </c>
      <c r="D109" s="171" t="s">
        <v>86</v>
      </c>
      <c r="E109" s="172">
        <v>6</v>
      </c>
      <c r="F109" s="172"/>
      <c r="G109" s="173">
        <f t="shared" si="18"/>
        <v>0</v>
      </c>
      <c r="O109" s="167">
        <v>2</v>
      </c>
      <c r="AA109" s="145">
        <v>3</v>
      </c>
      <c r="AB109" s="145">
        <v>9</v>
      </c>
      <c r="AC109" s="145">
        <v>16010150</v>
      </c>
      <c r="AZ109" s="145">
        <v>3</v>
      </c>
      <c r="BA109" s="145">
        <f t="shared" si="19"/>
        <v>0</v>
      </c>
      <c r="BB109" s="145">
        <f t="shared" si="20"/>
        <v>0</v>
      </c>
      <c r="BC109" s="145">
        <f t="shared" si="21"/>
        <v>0</v>
      </c>
      <c r="BD109" s="145">
        <f t="shared" si="22"/>
        <v>0</v>
      </c>
      <c r="BE109" s="145">
        <f t="shared" si="23"/>
        <v>0</v>
      </c>
      <c r="CA109" s="167">
        <v>3</v>
      </c>
      <c r="CB109" s="167">
        <v>9</v>
      </c>
      <c r="CZ109" s="145">
        <v>0</v>
      </c>
    </row>
    <row r="110" spans="1:104">
      <c r="A110" s="168">
        <v>93</v>
      </c>
      <c r="B110" s="169" t="s">
        <v>270</v>
      </c>
      <c r="C110" s="170" t="s">
        <v>271</v>
      </c>
      <c r="D110" s="171" t="s">
        <v>86</v>
      </c>
      <c r="E110" s="172">
        <v>5</v>
      </c>
      <c r="F110" s="172"/>
      <c r="G110" s="173">
        <f t="shared" si="18"/>
        <v>0</v>
      </c>
      <c r="O110" s="167">
        <v>2</v>
      </c>
      <c r="AA110" s="145">
        <v>3</v>
      </c>
      <c r="AB110" s="145">
        <v>9</v>
      </c>
      <c r="AC110" s="145">
        <v>16010340</v>
      </c>
      <c r="AZ110" s="145">
        <v>3</v>
      </c>
      <c r="BA110" s="145">
        <f t="shared" si="19"/>
        <v>0</v>
      </c>
      <c r="BB110" s="145">
        <f t="shared" si="20"/>
        <v>0</v>
      </c>
      <c r="BC110" s="145">
        <f t="shared" si="21"/>
        <v>0</v>
      </c>
      <c r="BD110" s="145">
        <f t="shared" si="22"/>
        <v>0</v>
      </c>
      <c r="BE110" s="145">
        <f t="shared" si="23"/>
        <v>0</v>
      </c>
      <c r="CA110" s="167">
        <v>3</v>
      </c>
      <c r="CB110" s="167">
        <v>9</v>
      </c>
      <c r="CZ110" s="145">
        <v>0</v>
      </c>
    </row>
    <row r="111" spans="1:104">
      <c r="A111" s="168">
        <v>94</v>
      </c>
      <c r="B111" s="169" t="s">
        <v>272</v>
      </c>
      <c r="C111" s="170" t="s">
        <v>273</v>
      </c>
      <c r="D111" s="171" t="s">
        <v>86</v>
      </c>
      <c r="E111" s="172">
        <v>4</v>
      </c>
      <c r="F111" s="172"/>
      <c r="G111" s="173">
        <f t="shared" si="18"/>
        <v>0</v>
      </c>
      <c r="O111" s="167">
        <v>2</v>
      </c>
      <c r="AA111" s="145">
        <v>3</v>
      </c>
      <c r="AB111" s="145">
        <v>9</v>
      </c>
      <c r="AC111" s="145">
        <v>16010720</v>
      </c>
      <c r="AZ111" s="145">
        <v>3</v>
      </c>
      <c r="BA111" s="145">
        <f t="shared" si="19"/>
        <v>0</v>
      </c>
      <c r="BB111" s="145">
        <f t="shared" si="20"/>
        <v>0</v>
      </c>
      <c r="BC111" s="145">
        <f t="shared" si="21"/>
        <v>0</v>
      </c>
      <c r="BD111" s="145">
        <f t="shared" si="22"/>
        <v>0</v>
      </c>
      <c r="BE111" s="145">
        <f t="shared" si="23"/>
        <v>0</v>
      </c>
      <c r="CA111" s="167">
        <v>3</v>
      </c>
      <c r="CB111" s="167">
        <v>9</v>
      </c>
      <c r="CZ111" s="145">
        <v>0</v>
      </c>
    </row>
    <row r="112" spans="1:104">
      <c r="A112" s="168">
        <v>95</v>
      </c>
      <c r="B112" s="169" t="s">
        <v>274</v>
      </c>
      <c r="C112" s="170" t="s">
        <v>275</v>
      </c>
      <c r="D112" s="171" t="s">
        <v>86</v>
      </c>
      <c r="E112" s="172">
        <v>2</v>
      </c>
      <c r="F112" s="172"/>
      <c r="G112" s="173">
        <f t="shared" si="18"/>
        <v>0</v>
      </c>
      <c r="O112" s="167">
        <v>2</v>
      </c>
      <c r="AA112" s="145">
        <v>3</v>
      </c>
      <c r="AB112" s="145">
        <v>9</v>
      </c>
      <c r="AC112" s="145">
        <v>16010880</v>
      </c>
      <c r="AZ112" s="145">
        <v>3</v>
      </c>
      <c r="BA112" s="145">
        <f t="shared" si="19"/>
        <v>0</v>
      </c>
      <c r="BB112" s="145">
        <f t="shared" si="20"/>
        <v>0</v>
      </c>
      <c r="BC112" s="145">
        <f t="shared" si="21"/>
        <v>0</v>
      </c>
      <c r="BD112" s="145">
        <f t="shared" si="22"/>
        <v>0</v>
      </c>
      <c r="BE112" s="145">
        <f t="shared" si="23"/>
        <v>0</v>
      </c>
      <c r="CA112" s="167">
        <v>3</v>
      </c>
      <c r="CB112" s="167">
        <v>9</v>
      </c>
      <c r="CZ112" s="145">
        <v>0</v>
      </c>
    </row>
    <row r="113" spans="1:104" ht="22.5">
      <c r="A113" s="168">
        <v>96</v>
      </c>
      <c r="B113" s="169" t="s">
        <v>276</v>
      </c>
      <c r="C113" s="170" t="s">
        <v>277</v>
      </c>
      <c r="D113" s="171" t="s">
        <v>75</v>
      </c>
      <c r="E113" s="172">
        <v>3</v>
      </c>
      <c r="F113" s="172"/>
      <c r="G113" s="173">
        <f t="shared" si="18"/>
        <v>0</v>
      </c>
      <c r="O113" s="167">
        <v>2</v>
      </c>
      <c r="AA113" s="145">
        <v>3</v>
      </c>
      <c r="AB113" s="145">
        <v>9</v>
      </c>
      <c r="AC113" s="145">
        <v>16010920</v>
      </c>
      <c r="AZ113" s="145">
        <v>3</v>
      </c>
      <c r="BA113" s="145">
        <f t="shared" si="19"/>
        <v>0</v>
      </c>
      <c r="BB113" s="145">
        <f t="shared" si="20"/>
        <v>0</v>
      </c>
      <c r="BC113" s="145">
        <f t="shared" si="21"/>
        <v>0</v>
      </c>
      <c r="BD113" s="145">
        <f t="shared" si="22"/>
        <v>0</v>
      </c>
      <c r="BE113" s="145">
        <f t="shared" si="23"/>
        <v>0</v>
      </c>
      <c r="CA113" s="167">
        <v>3</v>
      </c>
      <c r="CB113" s="167">
        <v>9</v>
      </c>
      <c r="CZ113" s="145">
        <v>0</v>
      </c>
    </row>
    <row r="114" spans="1:104" ht="22.5">
      <c r="A114" s="168">
        <v>97</v>
      </c>
      <c r="B114" s="169" t="s">
        <v>278</v>
      </c>
      <c r="C114" s="170" t="s">
        <v>279</v>
      </c>
      <c r="D114" s="171" t="s">
        <v>86</v>
      </c>
      <c r="E114" s="172">
        <v>24</v>
      </c>
      <c r="F114" s="172"/>
      <c r="G114" s="173">
        <f t="shared" si="18"/>
        <v>0</v>
      </c>
      <c r="O114" s="167">
        <v>2</v>
      </c>
      <c r="AA114" s="145">
        <v>3</v>
      </c>
      <c r="AB114" s="145">
        <v>9</v>
      </c>
      <c r="AC114" s="145">
        <v>16010950</v>
      </c>
      <c r="AZ114" s="145">
        <v>3</v>
      </c>
      <c r="BA114" s="145">
        <f t="shared" si="19"/>
        <v>0</v>
      </c>
      <c r="BB114" s="145">
        <f t="shared" si="20"/>
        <v>0</v>
      </c>
      <c r="BC114" s="145">
        <f t="shared" si="21"/>
        <v>0</v>
      </c>
      <c r="BD114" s="145">
        <f t="shared" si="22"/>
        <v>0</v>
      </c>
      <c r="BE114" s="145">
        <f t="shared" si="23"/>
        <v>0</v>
      </c>
      <c r="CA114" s="167">
        <v>3</v>
      </c>
      <c r="CB114" s="167">
        <v>9</v>
      </c>
      <c r="CZ114" s="145">
        <v>0</v>
      </c>
    </row>
    <row r="115" spans="1:104" ht="22.5">
      <c r="A115" s="168">
        <v>98</v>
      </c>
      <c r="B115" s="169" t="s">
        <v>280</v>
      </c>
      <c r="C115" s="170" t="s">
        <v>281</v>
      </c>
      <c r="D115" s="171" t="s">
        <v>75</v>
      </c>
      <c r="E115" s="172">
        <v>6</v>
      </c>
      <c r="F115" s="172"/>
      <c r="G115" s="173">
        <f t="shared" si="18"/>
        <v>0</v>
      </c>
      <c r="O115" s="167">
        <v>2</v>
      </c>
      <c r="AA115" s="145">
        <v>3</v>
      </c>
      <c r="AB115" s="145">
        <v>9</v>
      </c>
      <c r="AC115" s="145">
        <v>16010956</v>
      </c>
      <c r="AZ115" s="145">
        <v>3</v>
      </c>
      <c r="BA115" s="145">
        <f t="shared" si="19"/>
        <v>0</v>
      </c>
      <c r="BB115" s="145">
        <f t="shared" si="20"/>
        <v>0</v>
      </c>
      <c r="BC115" s="145">
        <f t="shared" si="21"/>
        <v>0</v>
      </c>
      <c r="BD115" s="145">
        <f t="shared" si="22"/>
        <v>0</v>
      </c>
      <c r="BE115" s="145">
        <f t="shared" si="23"/>
        <v>0</v>
      </c>
      <c r="CA115" s="167">
        <v>3</v>
      </c>
      <c r="CB115" s="167">
        <v>9</v>
      </c>
      <c r="CZ115" s="145">
        <v>428.4</v>
      </c>
    </row>
    <row r="116" spans="1:104">
      <c r="A116" s="168">
        <v>99</v>
      </c>
      <c r="B116" s="169" t="s">
        <v>282</v>
      </c>
      <c r="C116" s="170" t="s">
        <v>283</v>
      </c>
      <c r="D116" s="171" t="s">
        <v>284</v>
      </c>
      <c r="E116" s="172">
        <v>20</v>
      </c>
      <c r="F116" s="172"/>
      <c r="G116" s="173">
        <f t="shared" si="18"/>
        <v>0</v>
      </c>
      <c r="O116" s="167">
        <v>2</v>
      </c>
      <c r="AA116" s="145">
        <v>3</v>
      </c>
      <c r="AB116" s="145">
        <v>9</v>
      </c>
      <c r="AC116" s="145">
        <v>16011150</v>
      </c>
      <c r="AZ116" s="145">
        <v>3</v>
      </c>
      <c r="BA116" s="145">
        <f t="shared" si="19"/>
        <v>0</v>
      </c>
      <c r="BB116" s="145">
        <f t="shared" si="20"/>
        <v>0</v>
      </c>
      <c r="BC116" s="145">
        <f t="shared" si="21"/>
        <v>0</v>
      </c>
      <c r="BD116" s="145">
        <f t="shared" si="22"/>
        <v>0</v>
      </c>
      <c r="BE116" s="145">
        <f t="shared" si="23"/>
        <v>0</v>
      </c>
      <c r="CA116" s="167">
        <v>3</v>
      </c>
      <c r="CB116" s="167">
        <v>9</v>
      </c>
      <c r="CZ116" s="145">
        <v>0</v>
      </c>
    </row>
    <row r="117" spans="1:104">
      <c r="A117" s="168">
        <v>100</v>
      </c>
      <c r="B117" s="169" t="s">
        <v>285</v>
      </c>
      <c r="C117" s="170" t="s">
        <v>286</v>
      </c>
      <c r="D117" s="171" t="s">
        <v>284</v>
      </c>
      <c r="E117" s="172">
        <v>95</v>
      </c>
      <c r="F117" s="172"/>
      <c r="G117" s="173">
        <f t="shared" si="18"/>
        <v>0</v>
      </c>
      <c r="O117" s="167">
        <v>2</v>
      </c>
      <c r="AA117" s="145">
        <v>3</v>
      </c>
      <c r="AB117" s="145">
        <v>9</v>
      </c>
      <c r="AC117" s="145">
        <v>16011180</v>
      </c>
      <c r="AZ117" s="145">
        <v>3</v>
      </c>
      <c r="BA117" s="145">
        <f t="shared" si="19"/>
        <v>0</v>
      </c>
      <c r="BB117" s="145">
        <f t="shared" si="20"/>
        <v>0</v>
      </c>
      <c r="BC117" s="145">
        <f t="shared" si="21"/>
        <v>0</v>
      </c>
      <c r="BD117" s="145">
        <f t="shared" si="22"/>
        <v>0</v>
      </c>
      <c r="BE117" s="145">
        <f t="shared" si="23"/>
        <v>0</v>
      </c>
      <c r="CA117" s="167">
        <v>3</v>
      </c>
      <c r="CB117" s="167">
        <v>9</v>
      </c>
      <c r="CZ117" s="145">
        <v>0</v>
      </c>
    </row>
    <row r="118" spans="1:104">
      <c r="A118" s="168">
        <v>101</v>
      </c>
      <c r="B118" s="169" t="s">
        <v>287</v>
      </c>
      <c r="C118" s="170" t="s">
        <v>288</v>
      </c>
      <c r="D118" s="171" t="s">
        <v>86</v>
      </c>
      <c r="E118" s="172">
        <v>5</v>
      </c>
      <c r="F118" s="172"/>
      <c r="G118" s="173">
        <f t="shared" si="18"/>
        <v>0</v>
      </c>
      <c r="O118" s="167">
        <v>2</v>
      </c>
      <c r="AA118" s="145">
        <v>3</v>
      </c>
      <c r="AB118" s="145">
        <v>9</v>
      </c>
      <c r="AC118" s="145">
        <v>16011340</v>
      </c>
      <c r="AZ118" s="145">
        <v>3</v>
      </c>
      <c r="BA118" s="145">
        <f t="shared" si="19"/>
        <v>0</v>
      </c>
      <c r="BB118" s="145">
        <f t="shared" si="20"/>
        <v>0</v>
      </c>
      <c r="BC118" s="145">
        <f t="shared" si="21"/>
        <v>0</v>
      </c>
      <c r="BD118" s="145">
        <f t="shared" si="22"/>
        <v>0</v>
      </c>
      <c r="BE118" s="145">
        <f t="shared" si="23"/>
        <v>0</v>
      </c>
      <c r="CA118" s="167">
        <v>3</v>
      </c>
      <c r="CB118" s="167">
        <v>9</v>
      </c>
      <c r="CZ118" s="145">
        <v>0</v>
      </c>
    </row>
    <row r="119" spans="1:104">
      <c r="A119" s="168">
        <v>102</v>
      </c>
      <c r="B119" s="169" t="s">
        <v>289</v>
      </c>
      <c r="C119" s="170" t="s">
        <v>290</v>
      </c>
      <c r="D119" s="171" t="s">
        <v>86</v>
      </c>
      <c r="E119" s="172">
        <v>5</v>
      </c>
      <c r="F119" s="172"/>
      <c r="G119" s="173">
        <f t="shared" si="18"/>
        <v>0</v>
      </c>
      <c r="O119" s="167">
        <v>2</v>
      </c>
      <c r="AA119" s="145">
        <v>3</v>
      </c>
      <c r="AB119" s="145">
        <v>9</v>
      </c>
      <c r="AC119" s="145">
        <v>16021150</v>
      </c>
      <c r="AZ119" s="145">
        <v>3</v>
      </c>
      <c r="BA119" s="145">
        <f t="shared" si="19"/>
        <v>0</v>
      </c>
      <c r="BB119" s="145">
        <f t="shared" si="20"/>
        <v>0</v>
      </c>
      <c r="BC119" s="145">
        <f t="shared" si="21"/>
        <v>0</v>
      </c>
      <c r="BD119" s="145">
        <f t="shared" si="22"/>
        <v>0</v>
      </c>
      <c r="BE119" s="145">
        <f t="shared" si="23"/>
        <v>0</v>
      </c>
      <c r="CA119" s="167">
        <v>3</v>
      </c>
      <c r="CB119" s="167">
        <v>9</v>
      </c>
      <c r="CZ119" s="145">
        <v>0</v>
      </c>
    </row>
    <row r="120" spans="1:104">
      <c r="A120" s="168">
        <v>103</v>
      </c>
      <c r="B120" s="169" t="s">
        <v>291</v>
      </c>
      <c r="C120" s="170" t="s">
        <v>292</v>
      </c>
      <c r="D120" s="171" t="s">
        <v>284</v>
      </c>
      <c r="E120" s="172">
        <v>5</v>
      </c>
      <c r="F120" s="172"/>
      <c r="G120" s="173">
        <f t="shared" si="18"/>
        <v>0</v>
      </c>
      <c r="O120" s="167">
        <v>2</v>
      </c>
      <c r="AA120" s="145">
        <v>3</v>
      </c>
      <c r="AB120" s="145">
        <v>9</v>
      </c>
      <c r="AC120" s="145">
        <v>18042388</v>
      </c>
      <c r="AZ120" s="145">
        <v>3</v>
      </c>
      <c r="BA120" s="145">
        <f t="shared" si="19"/>
        <v>0</v>
      </c>
      <c r="BB120" s="145">
        <f t="shared" si="20"/>
        <v>0</v>
      </c>
      <c r="BC120" s="145">
        <f t="shared" si="21"/>
        <v>0</v>
      </c>
      <c r="BD120" s="145">
        <f t="shared" si="22"/>
        <v>0</v>
      </c>
      <c r="BE120" s="145">
        <f t="shared" si="23"/>
        <v>0</v>
      </c>
      <c r="CA120" s="167">
        <v>3</v>
      </c>
      <c r="CB120" s="167">
        <v>9</v>
      </c>
      <c r="CZ120" s="145">
        <v>0</v>
      </c>
    </row>
    <row r="121" spans="1:104">
      <c r="A121" s="168">
        <v>104</v>
      </c>
      <c r="B121" s="169" t="s">
        <v>293</v>
      </c>
      <c r="C121" s="170" t="s">
        <v>294</v>
      </c>
      <c r="D121" s="171" t="s">
        <v>89</v>
      </c>
      <c r="E121" s="172">
        <v>820</v>
      </c>
      <c r="F121" s="172"/>
      <c r="G121" s="173">
        <f t="shared" si="18"/>
        <v>0</v>
      </c>
      <c r="O121" s="167">
        <v>2</v>
      </c>
      <c r="AA121" s="145">
        <v>3</v>
      </c>
      <c r="AB121" s="145">
        <v>9</v>
      </c>
      <c r="AC121" s="145">
        <v>95330494</v>
      </c>
      <c r="AZ121" s="145">
        <v>3</v>
      </c>
      <c r="BA121" s="145">
        <f t="shared" si="19"/>
        <v>0</v>
      </c>
      <c r="BB121" s="145">
        <f t="shared" si="20"/>
        <v>0</v>
      </c>
      <c r="BC121" s="145">
        <f t="shared" si="21"/>
        <v>0</v>
      </c>
      <c r="BD121" s="145">
        <f t="shared" si="22"/>
        <v>0</v>
      </c>
      <c r="BE121" s="145">
        <f t="shared" si="23"/>
        <v>0</v>
      </c>
      <c r="CA121" s="167">
        <v>3</v>
      </c>
      <c r="CB121" s="167">
        <v>9</v>
      </c>
      <c r="CZ121" s="145">
        <v>0</v>
      </c>
    </row>
    <row r="122" spans="1:104">
      <c r="A122" s="168">
        <v>105</v>
      </c>
      <c r="B122" s="169" t="s">
        <v>295</v>
      </c>
      <c r="C122" s="170" t="s">
        <v>296</v>
      </c>
      <c r="D122" s="171" t="s">
        <v>216</v>
      </c>
      <c r="E122" s="172">
        <v>10</v>
      </c>
      <c r="F122" s="172"/>
      <c r="G122" s="173">
        <f t="shared" si="18"/>
        <v>0</v>
      </c>
      <c r="O122" s="167">
        <v>2</v>
      </c>
      <c r="AA122" s="145">
        <v>10</v>
      </c>
      <c r="AB122" s="145">
        <v>0</v>
      </c>
      <c r="AC122" s="145">
        <v>8</v>
      </c>
      <c r="AZ122" s="145">
        <v>5</v>
      </c>
      <c r="BA122" s="145">
        <f t="shared" si="19"/>
        <v>0</v>
      </c>
      <c r="BB122" s="145">
        <f t="shared" si="20"/>
        <v>0</v>
      </c>
      <c r="BC122" s="145">
        <f t="shared" si="21"/>
        <v>0</v>
      </c>
      <c r="BD122" s="145">
        <f t="shared" si="22"/>
        <v>0</v>
      </c>
      <c r="BE122" s="145">
        <f t="shared" si="23"/>
        <v>0</v>
      </c>
      <c r="CA122" s="167">
        <v>10</v>
      </c>
      <c r="CB122" s="167">
        <v>0</v>
      </c>
      <c r="CZ122" s="145">
        <v>0</v>
      </c>
    </row>
    <row r="123" spans="1:104">
      <c r="A123" s="168">
        <v>106</v>
      </c>
      <c r="B123" s="169" t="s">
        <v>297</v>
      </c>
      <c r="C123" s="170" t="s">
        <v>298</v>
      </c>
      <c r="D123" s="171" t="s">
        <v>216</v>
      </c>
      <c r="E123" s="172">
        <v>6</v>
      </c>
      <c r="F123" s="172"/>
      <c r="G123" s="173">
        <f t="shared" si="18"/>
        <v>0</v>
      </c>
      <c r="O123" s="167">
        <v>2</v>
      </c>
      <c r="AA123" s="145">
        <v>10</v>
      </c>
      <c r="AB123" s="145">
        <v>0</v>
      </c>
      <c r="AC123" s="145">
        <v>8</v>
      </c>
      <c r="AZ123" s="145">
        <v>5</v>
      </c>
      <c r="BA123" s="145">
        <f t="shared" si="19"/>
        <v>0</v>
      </c>
      <c r="BB123" s="145">
        <f t="shared" si="20"/>
        <v>0</v>
      </c>
      <c r="BC123" s="145">
        <f t="shared" si="21"/>
        <v>0</v>
      </c>
      <c r="BD123" s="145">
        <f t="shared" si="22"/>
        <v>0</v>
      </c>
      <c r="BE123" s="145">
        <f t="shared" si="23"/>
        <v>0</v>
      </c>
      <c r="CA123" s="167">
        <v>10</v>
      </c>
      <c r="CB123" s="167">
        <v>0</v>
      </c>
      <c r="CZ123" s="145">
        <v>0</v>
      </c>
    </row>
    <row r="124" spans="1:104">
      <c r="A124" s="174"/>
      <c r="B124" s="175" t="s">
        <v>76</v>
      </c>
      <c r="C124" s="176" t="str">
        <f>CONCATENATE(B86," ",C86)</f>
        <v>M18 Hromosvod a uzemnění</v>
      </c>
      <c r="D124" s="177"/>
      <c r="E124" s="178"/>
      <c r="F124" s="179"/>
      <c r="G124" s="180">
        <f>SUM(G86:G123)</f>
        <v>0</v>
      </c>
      <c r="O124" s="167">
        <v>4</v>
      </c>
      <c r="BA124" s="181">
        <f>SUM(BA86:BA123)</f>
        <v>0</v>
      </c>
      <c r="BB124" s="181">
        <f>SUM(BB86:BB123)</f>
        <v>0</v>
      </c>
      <c r="BC124" s="181">
        <f>SUM(BC86:BC123)</f>
        <v>0</v>
      </c>
      <c r="BD124" s="181">
        <f>SUM(BD86:BD123)</f>
        <v>0</v>
      </c>
      <c r="BE124" s="181">
        <f>SUM(BE86:BE123)</f>
        <v>0</v>
      </c>
    </row>
    <row r="125" spans="1:104">
      <c r="A125" s="160" t="s">
        <v>74</v>
      </c>
      <c r="B125" s="161" t="s">
        <v>299</v>
      </c>
      <c r="C125" s="162" t="s">
        <v>300</v>
      </c>
      <c r="D125" s="163"/>
      <c r="E125" s="164"/>
      <c r="F125" s="164"/>
      <c r="G125" s="165"/>
      <c r="H125" s="166"/>
      <c r="I125" s="166"/>
      <c r="O125" s="167">
        <v>1</v>
      </c>
    </row>
    <row r="126" spans="1:104">
      <c r="A126" s="168">
        <v>107</v>
      </c>
      <c r="B126" s="169" t="s">
        <v>301</v>
      </c>
      <c r="C126" s="170" t="s">
        <v>302</v>
      </c>
      <c r="D126" s="171" t="s">
        <v>86</v>
      </c>
      <c r="E126" s="172">
        <v>2</v>
      </c>
      <c r="F126" s="172"/>
      <c r="G126" s="173">
        <f t="shared" ref="G126:G137" si="24">E126*F126</f>
        <v>0</v>
      </c>
      <c r="O126" s="167">
        <v>2</v>
      </c>
      <c r="AA126" s="145">
        <v>1</v>
      </c>
      <c r="AB126" s="145">
        <v>9</v>
      </c>
      <c r="AC126" s="145">
        <v>9</v>
      </c>
      <c r="AZ126" s="145">
        <v>4</v>
      </c>
      <c r="BA126" s="145">
        <f t="shared" ref="BA126:BA137" si="25">IF(AZ126=1,G126,0)</f>
        <v>0</v>
      </c>
      <c r="BB126" s="145">
        <f t="shared" ref="BB126:BB137" si="26">IF(AZ126=2,G126,0)</f>
        <v>0</v>
      </c>
      <c r="BC126" s="145">
        <f t="shared" ref="BC126:BC137" si="27">IF(AZ126=3,G126,0)</f>
        <v>0</v>
      </c>
      <c r="BD126" s="145">
        <f t="shared" ref="BD126:BD137" si="28">IF(AZ126=4,G126,0)</f>
        <v>0</v>
      </c>
      <c r="BE126" s="145">
        <f t="shared" ref="BE126:BE137" si="29">IF(AZ126=5,G126,0)</f>
        <v>0</v>
      </c>
      <c r="CA126" s="167">
        <v>1</v>
      </c>
      <c r="CB126" s="167">
        <v>9</v>
      </c>
      <c r="CZ126" s="145">
        <v>0</v>
      </c>
    </row>
    <row r="127" spans="1:104" ht="22.5">
      <c r="A127" s="168">
        <v>108</v>
      </c>
      <c r="B127" s="169" t="s">
        <v>303</v>
      </c>
      <c r="C127" s="170" t="s">
        <v>304</v>
      </c>
      <c r="D127" s="171" t="s">
        <v>86</v>
      </c>
      <c r="E127" s="172">
        <v>1</v>
      </c>
      <c r="F127" s="172"/>
      <c r="G127" s="173">
        <f t="shared" si="24"/>
        <v>0</v>
      </c>
      <c r="O127" s="167">
        <v>2</v>
      </c>
      <c r="AA127" s="145">
        <v>3</v>
      </c>
      <c r="AB127" s="145">
        <v>9</v>
      </c>
      <c r="AC127" s="145">
        <v>30902650</v>
      </c>
      <c r="AZ127" s="145">
        <v>3</v>
      </c>
      <c r="BA127" s="145">
        <f t="shared" si="25"/>
        <v>0</v>
      </c>
      <c r="BB127" s="145">
        <f t="shared" si="26"/>
        <v>0</v>
      </c>
      <c r="BC127" s="145">
        <f t="shared" si="27"/>
        <v>0</v>
      </c>
      <c r="BD127" s="145">
        <f t="shared" si="28"/>
        <v>0</v>
      </c>
      <c r="BE127" s="145">
        <f t="shared" si="29"/>
        <v>0</v>
      </c>
      <c r="CA127" s="167">
        <v>3</v>
      </c>
      <c r="CB127" s="167">
        <v>9</v>
      </c>
      <c r="CZ127" s="145">
        <v>2.1100000000000001E-2</v>
      </c>
    </row>
    <row r="128" spans="1:104">
      <c r="A128" s="168">
        <v>109</v>
      </c>
      <c r="B128" s="169" t="s">
        <v>305</v>
      </c>
      <c r="C128" s="170" t="s">
        <v>306</v>
      </c>
      <c r="D128" s="171" t="s">
        <v>307</v>
      </c>
      <c r="E128" s="172">
        <v>1</v>
      </c>
      <c r="F128" s="172"/>
      <c r="G128" s="173">
        <f t="shared" si="24"/>
        <v>0</v>
      </c>
      <c r="O128" s="167">
        <v>2</v>
      </c>
      <c r="AA128" s="145">
        <v>3</v>
      </c>
      <c r="AB128" s="145">
        <v>9</v>
      </c>
      <c r="AC128" s="145">
        <v>45040025</v>
      </c>
      <c r="AZ128" s="145">
        <v>3</v>
      </c>
      <c r="BA128" s="145">
        <f t="shared" si="25"/>
        <v>0</v>
      </c>
      <c r="BB128" s="145">
        <f t="shared" si="26"/>
        <v>0</v>
      </c>
      <c r="BC128" s="145">
        <f t="shared" si="27"/>
        <v>0</v>
      </c>
      <c r="BD128" s="145">
        <f t="shared" si="28"/>
        <v>0</v>
      </c>
      <c r="BE128" s="145">
        <f t="shared" si="29"/>
        <v>0</v>
      </c>
      <c r="CA128" s="167">
        <v>3</v>
      </c>
      <c r="CB128" s="167">
        <v>9</v>
      </c>
      <c r="CZ128" s="145">
        <v>0</v>
      </c>
    </row>
    <row r="129" spans="1:104">
      <c r="A129" s="168">
        <v>110</v>
      </c>
      <c r="B129" s="169" t="s">
        <v>308</v>
      </c>
      <c r="C129" s="170" t="s">
        <v>309</v>
      </c>
      <c r="D129" s="171" t="s">
        <v>75</v>
      </c>
      <c r="E129" s="172">
        <v>1</v>
      </c>
      <c r="F129" s="172"/>
      <c r="G129" s="173">
        <f t="shared" si="24"/>
        <v>0</v>
      </c>
      <c r="O129" s="167">
        <v>2</v>
      </c>
      <c r="AA129" s="145">
        <v>3</v>
      </c>
      <c r="AB129" s="145">
        <v>9</v>
      </c>
      <c r="AC129" s="145">
        <v>47030060</v>
      </c>
      <c r="AZ129" s="145">
        <v>3</v>
      </c>
      <c r="BA129" s="145">
        <f t="shared" si="25"/>
        <v>0</v>
      </c>
      <c r="BB129" s="145">
        <f t="shared" si="26"/>
        <v>0</v>
      </c>
      <c r="BC129" s="145">
        <f t="shared" si="27"/>
        <v>0</v>
      </c>
      <c r="BD129" s="145">
        <f t="shared" si="28"/>
        <v>0</v>
      </c>
      <c r="BE129" s="145">
        <f t="shared" si="29"/>
        <v>0</v>
      </c>
      <c r="CA129" s="167">
        <v>3</v>
      </c>
      <c r="CB129" s="167">
        <v>9</v>
      </c>
      <c r="CZ129" s="145">
        <v>0</v>
      </c>
    </row>
    <row r="130" spans="1:104">
      <c r="A130" s="168">
        <v>111</v>
      </c>
      <c r="B130" s="169" t="s">
        <v>310</v>
      </c>
      <c r="C130" s="170" t="s">
        <v>311</v>
      </c>
      <c r="D130" s="171" t="s">
        <v>75</v>
      </c>
      <c r="E130" s="172">
        <v>1</v>
      </c>
      <c r="F130" s="172"/>
      <c r="G130" s="173">
        <f t="shared" si="24"/>
        <v>0</v>
      </c>
      <c r="O130" s="167">
        <v>2</v>
      </c>
      <c r="AA130" s="145">
        <v>3</v>
      </c>
      <c r="AB130" s="145">
        <v>9</v>
      </c>
      <c r="AC130" s="145">
        <v>47030070</v>
      </c>
      <c r="AZ130" s="145">
        <v>3</v>
      </c>
      <c r="BA130" s="145">
        <f t="shared" si="25"/>
        <v>0</v>
      </c>
      <c r="BB130" s="145">
        <f t="shared" si="26"/>
        <v>0</v>
      </c>
      <c r="BC130" s="145">
        <f t="shared" si="27"/>
        <v>0</v>
      </c>
      <c r="BD130" s="145">
        <f t="shared" si="28"/>
        <v>0</v>
      </c>
      <c r="BE130" s="145">
        <f t="shared" si="29"/>
        <v>0</v>
      </c>
      <c r="CA130" s="167">
        <v>3</v>
      </c>
      <c r="CB130" s="167">
        <v>9</v>
      </c>
      <c r="CZ130" s="145">
        <v>0</v>
      </c>
    </row>
    <row r="131" spans="1:104" ht="22.5">
      <c r="A131" s="168">
        <v>112</v>
      </c>
      <c r="B131" s="169" t="s">
        <v>312</v>
      </c>
      <c r="C131" s="170" t="s">
        <v>313</v>
      </c>
      <c r="D131" s="171" t="s">
        <v>216</v>
      </c>
      <c r="E131" s="172">
        <v>20</v>
      </c>
      <c r="F131" s="172"/>
      <c r="G131" s="173">
        <f t="shared" si="24"/>
        <v>0</v>
      </c>
      <c r="O131" s="167">
        <v>2</v>
      </c>
      <c r="AA131" s="145">
        <v>10</v>
      </c>
      <c r="AB131" s="145">
        <v>0</v>
      </c>
      <c r="AC131" s="145">
        <v>8</v>
      </c>
      <c r="AZ131" s="145">
        <v>5</v>
      </c>
      <c r="BA131" s="145">
        <f t="shared" si="25"/>
        <v>0</v>
      </c>
      <c r="BB131" s="145">
        <f t="shared" si="26"/>
        <v>0</v>
      </c>
      <c r="BC131" s="145">
        <f t="shared" si="27"/>
        <v>0</v>
      </c>
      <c r="BD131" s="145">
        <f t="shared" si="28"/>
        <v>0</v>
      </c>
      <c r="BE131" s="145">
        <f t="shared" si="29"/>
        <v>0</v>
      </c>
      <c r="CA131" s="167">
        <v>10</v>
      </c>
      <c r="CB131" s="167">
        <v>0</v>
      </c>
      <c r="CZ131" s="145">
        <v>0</v>
      </c>
    </row>
    <row r="132" spans="1:104" ht="22.5">
      <c r="A132" s="168">
        <v>113</v>
      </c>
      <c r="B132" s="169" t="s">
        <v>314</v>
      </c>
      <c r="C132" s="170" t="s">
        <v>315</v>
      </c>
      <c r="D132" s="171" t="s">
        <v>316</v>
      </c>
      <c r="E132" s="172">
        <v>1</v>
      </c>
      <c r="F132" s="172"/>
      <c r="G132" s="173">
        <f t="shared" si="24"/>
        <v>0</v>
      </c>
      <c r="O132" s="167">
        <v>2</v>
      </c>
      <c r="AA132" s="145">
        <v>10</v>
      </c>
      <c r="AB132" s="145">
        <v>0</v>
      </c>
      <c r="AC132" s="145">
        <v>8</v>
      </c>
      <c r="AZ132" s="145">
        <v>5</v>
      </c>
      <c r="BA132" s="145">
        <f t="shared" si="25"/>
        <v>0</v>
      </c>
      <c r="BB132" s="145">
        <f t="shared" si="26"/>
        <v>0</v>
      </c>
      <c r="BC132" s="145">
        <f t="shared" si="27"/>
        <v>0</v>
      </c>
      <c r="BD132" s="145">
        <f t="shared" si="28"/>
        <v>0</v>
      </c>
      <c r="BE132" s="145">
        <f t="shared" si="29"/>
        <v>0</v>
      </c>
      <c r="CA132" s="167">
        <v>10</v>
      </c>
      <c r="CB132" s="167">
        <v>0</v>
      </c>
      <c r="CZ132" s="145">
        <v>0</v>
      </c>
    </row>
    <row r="133" spans="1:104" ht="22.5">
      <c r="A133" s="168">
        <v>114</v>
      </c>
      <c r="B133" s="169" t="s">
        <v>317</v>
      </c>
      <c r="C133" s="170" t="s">
        <v>318</v>
      </c>
      <c r="D133" s="171" t="s">
        <v>316</v>
      </c>
      <c r="E133" s="172">
        <v>1</v>
      </c>
      <c r="F133" s="172"/>
      <c r="G133" s="173">
        <f t="shared" si="24"/>
        <v>0</v>
      </c>
      <c r="O133" s="167">
        <v>2</v>
      </c>
      <c r="AA133" s="145">
        <v>10</v>
      </c>
      <c r="AB133" s="145">
        <v>0</v>
      </c>
      <c r="AC133" s="145">
        <v>8</v>
      </c>
      <c r="AZ133" s="145">
        <v>5</v>
      </c>
      <c r="BA133" s="145">
        <f t="shared" si="25"/>
        <v>0</v>
      </c>
      <c r="BB133" s="145">
        <f t="shared" si="26"/>
        <v>0</v>
      </c>
      <c r="BC133" s="145">
        <f t="shared" si="27"/>
        <v>0</v>
      </c>
      <c r="BD133" s="145">
        <f t="shared" si="28"/>
        <v>0</v>
      </c>
      <c r="BE133" s="145">
        <f t="shared" si="29"/>
        <v>0</v>
      </c>
      <c r="CA133" s="167">
        <v>10</v>
      </c>
      <c r="CB133" s="167">
        <v>0</v>
      </c>
      <c r="CZ133" s="145">
        <v>0</v>
      </c>
    </row>
    <row r="134" spans="1:104" ht="22.5">
      <c r="A134" s="168">
        <v>115</v>
      </c>
      <c r="B134" s="169" t="s">
        <v>319</v>
      </c>
      <c r="C134" s="170" t="s">
        <v>320</v>
      </c>
      <c r="D134" s="171" t="s">
        <v>316</v>
      </c>
      <c r="E134" s="172">
        <v>1</v>
      </c>
      <c r="F134" s="172"/>
      <c r="G134" s="173">
        <f t="shared" si="24"/>
        <v>0</v>
      </c>
      <c r="O134" s="167">
        <v>2</v>
      </c>
      <c r="AA134" s="145">
        <v>10</v>
      </c>
      <c r="AB134" s="145">
        <v>0</v>
      </c>
      <c r="AC134" s="145">
        <v>8</v>
      </c>
      <c r="AZ134" s="145">
        <v>5</v>
      </c>
      <c r="BA134" s="145">
        <f t="shared" si="25"/>
        <v>0</v>
      </c>
      <c r="BB134" s="145">
        <f t="shared" si="26"/>
        <v>0</v>
      </c>
      <c r="BC134" s="145">
        <f t="shared" si="27"/>
        <v>0</v>
      </c>
      <c r="BD134" s="145">
        <f t="shared" si="28"/>
        <v>0</v>
      </c>
      <c r="BE134" s="145">
        <f t="shared" si="29"/>
        <v>0</v>
      </c>
      <c r="CA134" s="167">
        <v>10</v>
      </c>
      <c r="CB134" s="167">
        <v>0</v>
      </c>
      <c r="CZ134" s="145">
        <v>0</v>
      </c>
    </row>
    <row r="135" spans="1:104" ht="22.5">
      <c r="A135" s="168">
        <v>116</v>
      </c>
      <c r="B135" s="169" t="s">
        <v>321</v>
      </c>
      <c r="C135" s="170" t="s">
        <v>322</v>
      </c>
      <c r="D135" s="171" t="s">
        <v>316</v>
      </c>
      <c r="E135" s="172">
        <v>1</v>
      </c>
      <c r="F135" s="172"/>
      <c r="G135" s="173">
        <f t="shared" si="24"/>
        <v>0</v>
      </c>
      <c r="O135" s="167">
        <v>2</v>
      </c>
      <c r="AA135" s="145">
        <v>10</v>
      </c>
      <c r="AB135" s="145">
        <v>0</v>
      </c>
      <c r="AC135" s="145">
        <v>8</v>
      </c>
      <c r="AZ135" s="145">
        <v>5</v>
      </c>
      <c r="BA135" s="145">
        <f t="shared" si="25"/>
        <v>0</v>
      </c>
      <c r="BB135" s="145">
        <f t="shared" si="26"/>
        <v>0</v>
      </c>
      <c r="BC135" s="145">
        <f t="shared" si="27"/>
        <v>0</v>
      </c>
      <c r="BD135" s="145">
        <f t="shared" si="28"/>
        <v>0</v>
      </c>
      <c r="BE135" s="145">
        <f t="shared" si="29"/>
        <v>0</v>
      </c>
      <c r="CA135" s="167">
        <v>10</v>
      </c>
      <c r="CB135" s="167">
        <v>0</v>
      </c>
      <c r="CZ135" s="145">
        <v>0</v>
      </c>
    </row>
    <row r="136" spans="1:104" ht="22.5">
      <c r="A136" s="168">
        <v>117</v>
      </c>
      <c r="B136" s="169" t="s">
        <v>323</v>
      </c>
      <c r="C136" s="170" t="s">
        <v>324</v>
      </c>
      <c r="D136" s="171" t="s">
        <v>316</v>
      </c>
      <c r="E136" s="172">
        <v>1</v>
      </c>
      <c r="F136" s="172"/>
      <c r="G136" s="173">
        <f t="shared" si="24"/>
        <v>0</v>
      </c>
      <c r="O136" s="167">
        <v>2</v>
      </c>
      <c r="AA136" s="145">
        <v>10</v>
      </c>
      <c r="AB136" s="145">
        <v>0</v>
      </c>
      <c r="AC136" s="145">
        <v>8</v>
      </c>
      <c r="AZ136" s="145">
        <v>5</v>
      </c>
      <c r="BA136" s="145">
        <f t="shared" si="25"/>
        <v>0</v>
      </c>
      <c r="BB136" s="145">
        <f t="shared" si="26"/>
        <v>0</v>
      </c>
      <c r="BC136" s="145">
        <f t="shared" si="27"/>
        <v>0</v>
      </c>
      <c r="BD136" s="145">
        <f t="shared" si="28"/>
        <v>0</v>
      </c>
      <c r="BE136" s="145">
        <f t="shared" si="29"/>
        <v>0</v>
      </c>
      <c r="CA136" s="167">
        <v>10</v>
      </c>
      <c r="CB136" s="167">
        <v>0</v>
      </c>
      <c r="CZ136" s="145">
        <v>0</v>
      </c>
    </row>
    <row r="137" spans="1:104">
      <c r="A137" s="168">
        <v>118</v>
      </c>
      <c r="B137" s="169" t="s">
        <v>325</v>
      </c>
      <c r="C137" s="170" t="s">
        <v>326</v>
      </c>
      <c r="D137" s="171" t="s">
        <v>75</v>
      </c>
      <c r="E137" s="172">
        <v>1</v>
      </c>
      <c r="F137" s="172"/>
      <c r="G137" s="173">
        <f t="shared" si="24"/>
        <v>0</v>
      </c>
      <c r="O137" s="167">
        <v>2</v>
      </c>
      <c r="AA137" s="145">
        <v>10</v>
      </c>
      <c r="AB137" s="145">
        <v>0</v>
      </c>
      <c r="AC137" s="145">
        <v>8</v>
      </c>
      <c r="AZ137" s="145">
        <v>5</v>
      </c>
      <c r="BA137" s="145">
        <f t="shared" si="25"/>
        <v>0</v>
      </c>
      <c r="BB137" s="145">
        <f t="shared" si="26"/>
        <v>0</v>
      </c>
      <c r="BC137" s="145">
        <f t="shared" si="27"/>
        <v>0</v>
      </c>
      <c r="BD137" s="145">
        <f t="shared" si="28"/>
        <v>0</v>
      </c>
      <c r="BE137" s="145">
        <f t="shared" si="29"/>
        <v>0</v>
      </c>
      <c r="CA137" s="167">
        <v>10</v>
      </c>
      <c r="CB137" s="167">
        <v>0</v>
      </c>
      <c r="CZ137" s="145">
        <v>0</v>
      </c>
    </row>
    <row r="138" spans="1:104">
      <c r="A138" s="174"/>
      <c r="B138" s="175" t="s">
        <v>76</v>
      </c>
      <c r="C138" s="176" t="str">
        <f>CONCATENATE(B125," ",C125)</f>
        <v>M19 Rozvaděče</v>
      </c>
      <c r="D138" s="177"/>
      <c r="E138" s="178"/>
      <c r="F138" s="179"/>
      <c r="G138" s="180">
        <f>SUM(G125:G137)</f>
        <v>0</v>
      </c>
      <c r="O138" s="167">
        <v>4</v>
      </c>
      <c r="BA138" s="181">
        <f>SUM(BA125:BA137)</f>
        <v>0</v>
      </c>
      <c r="BB138" s="181">
        <f>SUM(BB125:BB137)</f>
        <v>0</v>
      </c>
      <c r="BC138" s="181">
        <f>SUM(BC125:BC137)</f>
        <v>0</v>
      </c>
      <c r="BD138" s="181">
        <f>SUM(BD125:BD137)</f>
        <v>0</v>
      </c>
      <c r="BE138" s="181">
        <f>SUM(BE125:BE137)</f>
        <v>0</v>
      </c>
    </row>
    <row r="139" spans="1:104">
      <c r="A139" s="160" t="s">
        <v>74</v>
      </c>
      <c r="B139" s="161" t="s">
        <v>327</v>
      </c>
      <c r="C139" s="162" t="s">
        <v>328</v>
      </c>
      <c r="D139" s="163"/>
      <c r="E139" s="164"/>
      <c r="F139" s="164"/>
      <c r="G139" s="165"/>
      <c r="H139" s="166"/>
      <c r="I139" s="166"/>
      <c r="O139" s="167">
        <v>1</v>
      </c>
    </row>
    <row r="140" spans="1:104">
      <c r="A140" s="168">
        <v>119</v>
      </c>
      <c r="B140" s="169" t="s">
        <v>329</v>
      </c>
      <c r="C140" s="170" t="s">
        <v>330</v>
      </c>
      <c r="D140" s="171" t="s">
        <v>89</v>
      </c>
      <c r="E140" s="172">
        <v>120</v>
      </c>
      <c r="F140" s="172"/>
      <c r="G140" s="173">
        <f t="shared" ref="G140:G171" si="30">E140*F140</f>
        <v>0</v>
      </c>
      <c r="O140" s="167">
        <v>2</v>
      </c>
      <c r="AA140" s="145">
        <v>1</v>
      </c>
      <c r="AB140" s="145">
        <v>9</v>
      </c>
      <c r="AC140" s="145">
        <v>9</v>
      </c>
      <c r="AZ140" s="145">
        <v>4</v>
      </c>
      <c r="BA140" s="145">
        <f t="shared" ref="BA140:BA171" si="31">IF(AZ140=1,G140,0)</f>
        <v>0</v>
      </c>
      <c r="BB140" s="145">
        <f t="shared" ref="BB140:BB171" si="32">IF(AZ140=2,G140,0)</f>
        <v>0</v>
      </c>
      <c r="BC140" s="145">
        <f t="shared" ref="BC140:BC171" si="33">IF(AZ140=3,G140,0)</f>
        <v>0</v>
      </c>
      <c r="BD140" s="145">
        <f t="shared" ref="BD140:BD171" si="34">IF(AZ140=4,G140,0)</f>
        <v>0</v>
      </c>
      <c r="BE140" s="145">
        <f t="shared" ref="BE140:BE171" si="35">IF(AZ140=5,G140,0)</f>
        <v>0</v>
      </c>
      <c r="CA140" s="167">
        <v>1</v>
      </c>
      <c r="CB140" s="167">
        <v>9</v>
      </c>
      <c r="CZ140" s="145">
        <v>0</v>
      </c>
    </row>
    <row r="141" spans="1:104">
      <c r="A141" s="168">
        <v>120</v>
      </c>
      <c r="B141" s="169" t="s">
        <v>329</v>
      </c>
      <c r="C141" s="170" t="s">
        <v>330</v>
      </c>
      <c r="D141" s="171" t="s">
        <v>89</v>
      </c>
      <c r="E141" s="172">
        <v>50</v>
      </c>
      <c r="F141" s="172"/>
      <c r="G141" s="173">
        <f t="shared" si="30"/>
        <v>0</v>
      </c>
      <c r="O141" s="167">
        <v>2</v>
      </c>
      <c r="AA141" s="145">
        <v>1</v>
      </c>
      <c r="AB141" s="145">
        <v>9</v>
      </c>
      <c r="AC141" s="145">
        <v>9</v>
      </c>
      <c r="AZ141" s="145">
        <v>4</v>
      </c>
      <c r="BA141" s="145">
        <f t="shared" si="31"/>
        <v>0</v>
      </c>
      <c r="BB141" s="145">
        <f t="shared" si="32"/>
        <v>0</v>
      </c>
      <c r="BC141" s="145">
        <f t="shared" si="33"/>
        <v>0</v>
      </c>
      <c r="BD141" s="145">
        <f t="shared" si="34"/>
        <v>0</v>
      </c>
      <c r="BE141" s="145">
        <f t="shared" si="35"/>
        <v>0</v>
      </c>
      <c r="CA141" s="167">
        <v>1</v>
      </c>
      <c r="CB141" s="167">
        <v>9</v>
      </c>
      <c r="CZ141" s="145">
        <v>0</v>
      </c>
    </row>
    <row r="142" spans="1:104">
      <c r="A142" s="168">
        <v>121</v>
      </c>
      <c r="B142" s="169" t="s">
        <v>331</v>
      </c>
      <c r="C142" s="170" t="s">
        <v>332</v>
      </c>
      <c r="D142" s="171" t="s">
        <v>89</v>
      </c>
      <c r="E142" s="172">
        <v>30</v>
      </c>
      <c r="F142" s="172"/>
      <c r="G142" s="173">
        <f t="shared" si="30"/>
        <v>0</v>
      </c>
      <c r="O142" s="167">
        <v>2</v>
      </c>
      <c r="AA142" s="145">
        <v>1</v>
      </c>
      <c r="AB142" s="145">
        <v>9</v>
      </c>
      <c r="AC142" s="145">
        <v>9</v>
      </c>
      <c r="AZ142" s="145">
        <v>4</v>
      </c>
      <c r="BA142" s="145">
        <f t="shared" si="31"/>
        <v>0</v>
      </c>
      <c r="BB142" s="145">
        <f t="shared" si="32"/>
        <v>0</v>
      </c>
      <c r="BC142" s="145">
        <f t="shared" si="33"/>
        <v>0</v>
      </c>
      <c r="BD142" s="145">
        <f t="shared" si="34"/>
        <v>0</v>
      </c>
      <c r="BE142" s="145">
        <f t="shared" si="35"/>
        <v>0</v>
      </c>
      <c r="CA142" s="167">
        <v>1</v>
      </c>
      <c r="CB142" s="167">
        <v>9</v>
      </c>
      <c r="CZ142" s="145">
        <v>0</v>
      </c>
    </row>
    <row r="143" spans="1:104">
      <c r="A143" s="168">
        <v>122</v>
      </c>
      <c r="B143" s="169" t="s">
        <v>333</v>
      </c>
      <c r="C143" s="170" t="s">
        <v>334</v>
      </c>
      <c r="D143" s="171" t="s">
        <v>89</v>
      </c>
      <c r="E143" s="172">
        <v>30</v>
      </c>
      <c r="F143" s="172"/>
      <c r="G143" s="173">
        <f t="shared" si="30"/>
        <v>0</v>
      </c>
      <c r="O143" s="167">
        <v>2</v>
      </c>
      <c r="AA143" s="145">
        <v>1</v>
      </c>
      <c r="AB143" s="145">
        <v>9</v>
      </c>
      <c r="AC143" s="145">
        <v>9</v>
      </c>
      <c r="AZ143" s="145">
        <v>4</v>
      </c>
      <c r="BA143" s="145">
        <f t="shared" si="31"/>
        <v>0</v>
      </c>
      <c r="BB143" s="145">
        <f t="shared" si="32"/>
        <v>0</v>
      </c>
      <c r="BC143" s="145">
        <f t="shared" si="33"/>
        <v>0</v>
      </c>
      <c r="BD143" s="145">
        <f t="shared" si="34"/>
        <v>0</v>
      </c>
      <c r="BE143" s="145">
        <f t="shared" si="35"/>
        <v>0</v>
      </c>
      <c r="CA143" s="167">
        <v>1</v>
      </c>
      <c r="CB143" s="167">
        <v>9</v>
      </c>
      <c r="CZ143" s="145">
        <v>0</v>
      </c>
    </row>
    <row r="144" spans="1:104">
      <c r="A144" s="168">
        <v>123</v>
      </c>
      <c r="B144" s="169" t="s">
        <v>335</v>
      </c>
      <c r="C144" s="170" t="s">
        <v>336</v>
      </c>
      <c r="D144" s="171" t="s">
        <v>89</v>
      </c>
      <c r="E144" s="172">
        <v>30</v>
      </c>
      <c r="F144" s="172"/>
      <c r="G144" s="173">
        <f t="shared" si="30"/>
        <v>0</v>
      </c>
      <c r="O144" s="167">
        <v>2</v>
      </c>
      <c r="AA144" s="145">
        <v>1</v>
      </c>
      <c r="AB144" s="145">
        <v>9</v>
      </c>
      <c r="AC144" s="145">
        <v>9</v>
      </c>
      <c r="AZ144" s="145">
        <v>4</v>
      </c>
      <c r="BA144" s="145">
        <f t="shared" si="31"/>
        <v>0</v>
      </c>
      <c r="BB144" s="145">
        <f t="shared" si="32"/>
        <v>0</v>
      </c>
      <c r="BC144" s="145">
        <f t="shared" si="33"/>
        <v>0</v>
      </c>
      <c r="BD144" s="145">
        <f t="shared" si="34"/>
        <v>0</v>
      </c>
      <c r="BE144" s="145">
        <f t="shared" si="35"/>
        <v>0</v>
      </c>
      <c r="CA144" s="167">
        <v>1</v>
      </c>
      <c r="CB144" s="167">
        <v>9</v>
      </c>
      <c r="CZ144" s="145">
        <v>0</v>
      </c>
    </row>
    <row r="145" spans="1:104">
      <c r="A145" s="168">
        <v>124</v>
      </c>
      <c r="B145" s="169" t="s">
        <v>337</v>
      </c>
      <c r="C145" s="170" t="s">
        <v>338</v>
      </c>
      <c r="D145" s="171" t="s">
        <v>86</v>
      </c>
      <c r="E145" s="172">
        <v>18</v>
      </c>
      <c r="F145" s="172"/>
      <c r="G145" s="173">
        <f t="shared" si="30"/>
        <v>0</v>
      </c>
      <c r="O145" s="167">
        <v>2</v>
      </c>
      <c r="AA145" s="145">
        <v>1</v>
      </c>
      <c r="AB145" s="145">
        <v>9</v>
      </c>
      <c r="AC145" s="145">
        <v>9</v>
      </c>
      <c r="AZ145" s="145">
        <v>4</v>
      </c>
      <c r="BA145" s="145">
        <f t="shared" si="31"/>
        <v>0</v>
      </c>
      <c r="BB145" s="145">
        <f t="shared" si="32"/>
        <v>0</v>
      </c>
      <c r="BC145" s="145">
        <f t="shared" si="33"/>
        <v>0</v>
      </c>
      <c r="BD145" s="145">
        <f t="shared" si="34"/>
        <v>0</v>
      </c>
      <c r="BE145" s="145">
        <f t="shared" si="35"/>
        <v>0</v>
      </c>
      <c r="CA145" s="167">
        <v>1</v>
      </c>
      <c r="CB145" s="167">
        <v>9</v>
      </c>
      <c r="CZ145" s="145">
        <v>0</v>
      </c>
    </row>
    <row r="146" spans="1:104">
      <c r="A146" s="168">
        <v>125</v>
      </c>
      <c r="B146" s="169" t="s">
        <v>339</v>
      </c>
      <c r="C146" s="170" t="s">
        <v>340</v>
      </c>
      <c r="D146" s="171" t="s">
        <v>86</v>
      </c>
      <c r="E146" s="172">
        <v>30</v>
      </c>
      <c r="F146" s="172"/>
      <c r="G146" s="173">
        <f t="shared" si="30"/>
        <v>0</v>
      </c>
      <c r="O146" s="167">
        <v>2</v>
      </c>
      <c r="AA146" s="145">
        <v>1</v>
      </c>
      <c r="AB146" s="145">
        <v>9</v>
      </c>
      <c r="AC146" s="145">
        <v>9</v>
      </c>
      <c r="AZ146" s="145">
        <v>4</v>
      </c>
      <c r="BA146" s="145">
        <f t="shared" si="31"/>
        <v>0</v>
      </c>
      <c r="BB146" s="145">
        <f t="shared" si="32"/>
        <v>0</v>
      </c>
      <c r="BC146" s="145">
        <f t="shared" si="33"/>
        <v>0</v>
      </c>
      <c r="BD146" s="145">
        <f t="shared" si="34"/>
        <v>0</v>
      </c>
      <c r="BE146" s="145">
        <f t="shared" si="35"/>
        <v>0</v>
      </c>
      <c r="CA146" s="167">
        <v>1</v>
      </c>
      <c r="CB146" s="167">
        <v>9</v>
      </c>
      <c r="CZ146" s="145">
        <v>0</v>
      </c>
    </row>
    <row r="147" spans="1:104">
      <c r="A147" s="168">
        <v>126</v>
      </c>
      <c r="B147" s="169" t="s">
        <v>198</v>
      </c>
      <c r="C147" s="170" t="s">
        <v>199</v>
      </c>
      <c r="D147" s="171" t="s">
        <v>86</v>
      </c>
      <c r="E147" s="172">
        <v>120</v>
      </c>
      <c r="F147" s="172"/>
      <c r="G147" s="173">
        <f t="shared" si="30"/>
        <v>0</v>
      </c>
      <c r="O147" s="167">
        <v>2</v>
      </c>
      <c r="AA147" s="145">
        <v>1</v>
      </c>
      <c r="AB147" s="145">
        <v>9</v>
      </c>
      <c r="AC147" s="145">
        <v>9</v>
      </c>
      <c r="AZ147" s="145">
        <v>4</v>
      </c>
      <c r="BA147" s="145">
        <f t="shared" si="31"/>
        <v>0</v>
      </c>
      <c r="BB147" s="145">
        <f t="shared" si="32"/>
        <v>0</v>
      </c>
      <c r="BC147" s="145">
        <f t="shared" si="33"/>
        <v>0</v>
      </c>
      <c r="BD147" s="145">
        <f t="shared" si="34"/>
        <v>0</v>
      </c>
      <c r="BE147" s="145">
        <f t="shared" si="35"/>
        <v>0</v>
      </c>
      <c r="CA147" s="167">
        <v>1</v>
      </c>
      <c r="CB147" s="167">
        <v>9</v>
      </c>
      <c r="CZ147" s="145">
        <v>0</v>
      </c>
    </row>
    <row r="148" spans="1:104">
      <c r="A148" s="168">
        <v>127</v>
      </c>
      <c r="B148" s="169" t="s">
        <v>341</v>
      </c>
      <c r="C148" s="170" t="s">
        <v>342</v>
      </c>
      <c r="D148" s="171" t="s">
        <v>86</v>
      </c>
      <c r="E148" s="172">
        <v>10</v>
      </c>
      <c r="F148" s="172"/>
      <c r="G148" s="173">
        <f t="shared" si="30"/>
        <v>0</v>
      </c>
      <c r="O148" s="167">
        <v>2</v>
      </c>
      <c r="AA148" s="145">
        <v>1</v>
      </c>
      <c r="AB148" s="145">
        <v>9</v>
      </c>
      <c r="AC148" s="145">
        <v>9</v>
      </c>
      <c r="AZ148" s="145">
        <v>4</v>
      </c>
      <c r="BA148" s="145">
        <f t="shared" si="31"/>
        <v>0</v>
      </c>
      <c r="BB148" s="145">
        <f t="shared" si="32"/>
        <v>0</v>
      </c>
      <c r="BC148" s="145">
        <f t="shared" si="33"/>
        <v>0</v>
      </c>
      <c r="BD148" s="145">
        <f t="shared" si="34"/>
        <v>0</v>
      </c>
      <c r="BE148" s="145">
        <f t="shared" si="35"/>
        <v>0</v>
      </c>
      <c r="CA148" s="167">
        <v>1</v>
      </c>
      <c r="CB148" s="167">
        <v>9</v>
      </c>
      <c r="CZ148" s="145">
        <v>0</v>
      </c>
    </row>
    <row r="149" spans="1:104">
      <c r="A149" s="168">
        <v>128</v>
      </c>
      <c r="B149" s="169" t="s">
        <v>343</v>
      </c>
      <c r="C149" s="170" t="s">
        <v>344</v>
      </c>
      <c r="D149" s="171" t="s">
        <v>86</v>
      </c>
      <c r="E149" s="172">
        <v>10</v>
      </c>
      <c r="F149" s="172"/>
      <c r="G149" s="173">
        <f t="shared" si="30"/>
        <v>0</v>
      </c>
      <c r="O149" s="167">
        <v>2</v>
      </c>
      <c r="AA149" s="145">
        <v>1</v>
      </c>
      <c r="AB149" s="145">
        <v>9</v>
      </c>
      <c r="AC149" s="145">
        <v>9</v>
      </c>
      <c r="AZ149" s="145">
        <v>4</v>
      </c>
      <c r="BA149" s="145">
        <f t="shared" si="31"/>
        <v>0</v>
      </c>
      <c r="BB149" s="145">
        <f t="shared" si="32"/>
        <v>0</v>
      </c>
      <c r="BC149" s="145">
        <f t="shared" si="33"/>
        <v>0</v>
      </c>
      <c r="BD149" s="145">
        <f t="shared" si="34"/>
        <v>0</v>
      </c>
      <c r="BE149" s="145">
        <f t="shared" si="35"/>
        <v>0</v>
      </c>
      <c r="CA149" s="167">
        <v>1</v>
      </c>
      <c r="CB149" s="167">
        <v>9</v>
      </c>
      <c r="CZ149" s="145">
        <v>0</v>
      </c>
    </row>
    <row r="150" spans="1:104">
      <c r="A150" s="168">
        <v>129</v>
      </c>
      <c r="B150" s="169" t="s">
        <v>345</v>
      </c>
      <c r="C150" s="170" t="s">
        <v>346</v>
      </c>
      <c r="D150" s="171" t="s">
        <v>86</v>
      </c>
      <c r="E150" s="172">
        <v>5</v>
      </c>
      <c r="F150" s="172"/>
      <c r="G150" s="173">
        <f t="shared" si="30"/>
        <v>0</v>
      </c>
      <c r="O150" s="167">
        <v>2</v>
      </c>
      <c r="AA150" s="145">
        <v>1</v>
      </c>
      <c r="AB150" s="145">
        <v>9</v>
      </c>
      <c r="AC150" s="145">
        <v>9</v>
      </c>
      <c r="AZ150" s="145">
        <v>4</v>
      </c>
      <c r="BA150" s="145">
        <f t="shared" si="31"/>
        <v>0</v>
      </c>
      <c r="BB150" s="145">
        <f t="shared" si="32"/>
        <v>0</v>
      </c>
      <c r="BC150" s="145">
        <f t="shared" si="33"/>
        <v>0</v>
      </c>
      <c r="BD150" s="145">
        <f t="shared" si="34"/>
        <v>0</v>
      </c>
      <c r="BE150" s="145">
        <f t="shared" si="35"/>
        <v>0</v>
      </c>
      <c r="CA150" s="167">
        <v>1</v>
      </c>
      <c r="CB150" s="167">
        <v>9</v>
      </c>
      <c r="CZ150" s="145">
        <v>0</v>
      </c>
    </row>
    <row r="151" spans="1:104">
      <c r="A151" s="168">
        <v>130</v>
      </c>
      <c r="B151" s="169" t="s">
        <v>347</v>
      </c>
      <c r="C151" s="170" t="s">
        <v>348</v>
      </c>
      <c r="D151" s="171" t="s">
        <v>86</v>
      </c>
      <c r="E151" s="172">
        <v>3</v>
      </c>
      <c r="F151" s="172"/>
      <c r="G151" s="173">
        <f t="shared" si="30"/>
        <v>0</v>
      </c>
      <c r="O151" s="167">
        <v>2</v>
      </c>
      <c r="AA151" s="145">
        <v>1</v>
      </c>
      <c r="AB151" s="145">
        <v>9</v>
      </c>
      <c r="AC151" s="145">
        <v>9</v>
      </c>
      <c r="AZ151" s="145">
        <v>4</v>
      </c>
      <c r="BA151" s="145">
        <f t="shared" si="31"/>
        <v>0</v>
      </c>
      <c r="BB151" s="145">
        <f t="shared" si="32"/>
        <v>0</v>
      </c>
      <c r="BC151" s="145">
        <f t="shared" si="33"/>
        <v>0</v>
      </c>
      <c r="BD151" s="145">
        <f t="shared" si="34"/>
        <v>0</v>
      </c>
      <c r="BE151" s="145">
        <f t="shared" si="35"/>
        <v>0</v>
      </c>
      <c r="CA151" s="167">
        <v>1</v>
      </c>
      <c r="CB151" s="167">
        <v>9</v>
      </c>
      <c r="CZ151" s="145">
        <v>0</v>
      </c>
    </row>
    <row r="152" spans="1:104">
      <c r="A152" s="168">
        <v>131</v>
      </c>
      <c r="B152" s="169" t="s">
        <v>349</v>
      </c>
      <c r="C152" s="170" t="s">
        <v>350</v>
      </c>
      <c r="D152" s="171" t="s">
        <v>86</v>
      </c>
      <c r="E152" s="172">
        <v>5</v>
      </c>
      <c r="F152" s="172"/>
      <c r="G152" s="173">
        <f t="shared" si="30"/>
        <v>0</v>
      </c>
      <c r="O152" s="167">
        <v>2</v>
      </c>
      <c r="AA152" s="145">
        <v>1</v>
      </c>
      <c r="AB152" s="145">
        <v>9</v>
      </c>
      <c r="AC152" s="145">
        <v>9</v>
      </c>
      <c r="AZ152" s="145">
        <v>4</v>
      </c>
      <c r="BA152" s="145">
        <f t="shared" si="31"/>
        <v>0</v>
      </c>
      <c r="BB152" s="145">
        <f t="shared" si="32"/>
        <v>0</v>
      </c>
      <c r="BC152" s="145">
        <f t="shared" si="33"/>
        <v>0</v>
      </c>
      <c r="BD152" s="145">
        <f t="shared" si="34"/>
        <v>0</v>
      </c>
      <c r="BE152" s="145">
        <f t="shared" si="35"/>
        <v>0</v>
      </c>
      <c r="CA152" s="167">
        <v>1</v>
      </c>
      <c r="CB152" s="167">
        <v>9</v>
      </c>
      <c r="CZ152" s="145">
        <v>0</v>
      </c>
    </row>
    <row r="153" spans="1:104">
      <c r="A153" s="168">
        <v>132</v>
      </c>
      <c r="B153" s="169" t="s">
        <v>351</v>
      </c>
      <c r="C153" s="170" t="s">
        <v>352</v>
      </c>
      <c r="D153" s="171" t="s">
        <v>86</v>
      </c>
      <c r="E153" s="172">
        <v>5</v>
      </c>
      <c r="F153" s="172"/>
      <c r="G153" s="173">
        <f t="shared" si="30"/>
        <v>0</v>
      </c>
      <c r="O153" s="167">
        <v>2</v>
      </c>
      <c r="AA153" s="145">
        <v>1</v>
      </c>
      <c r="AB153" s="145">
        <v>9</v>
      </c>
      <c r="AC153" s="145">
        <v>9</v>
      </c>
      <c r="AZ153" s="145">
        <v>4</v>
      </c>
      <c r="BA153" s="145">
        <f t="shared" si="31"/>
        <v>0</v>
      </c>
      <c r="BB153" s="145">
        <f t="shared" si="32"/>
        <v>0</v>
      </c>
      <c r="BC153" s="145">
        <f t="shared" si="33"/>
        <v>0</v>
      </c>
      <c r="BD153" s="145">
        <f t="shared" si="34"/>
        <v>0</v>
      </c>
      <c r="BE153" s="145">
        <f t="shared" si="35"/>
        <v>0</v>
      </c>
      <c r="CA153" s="167">
        <v>1</v>
      </c>
      <c r="CB153" s="167">
        <v>9</v>
      </c>
      <c r="CZ153" s="145">
        <v>0</v>
      </c>
    </row>
    <row r="154" spans="1:104">
      <c r="A154" s="168">
        <v>133</v>
      </c>
      <c r="B154" s="169" t="s">
        <v>353</v>
      </c>
      <c r="C154" s="170" t="s">
        <v>354</v>
      </c>
      <c r="D154" s="171" t="s">
        <v>284</v>
      </c>
      <c r="E154" s="172">
        <v>300</v>
      </c>
      <c r="F154" s="172"/>
      <c r="G154" s="173">
        <f t="shared" si="30"/>
        <v>0</v>
      </c>
      <c r="O154" s="167">
        <v>2</v>
      </c>
      <c r="AA154" s="145">
        <v>1</v>
      </c>
      <c r="AB154" s="145">
        <v>9</v>
      </c>
      <c r="AC154" s="145">
        <v>9</v>
      </c>
      <c r="AZ154" s="145">
        <v>4</v>
      </c>
      <c r="BA154" s="145">
        <f t="shared" si="31"/>
        <v>0</v>
      </c>
      <c r="BB154" s="145">
        <f t="shared" si="32"/>
        <v>0</v>
      </c>
      <c r="BC154" s="145">
        <f t="shared" si="33"/>
        <v>0</v>
      </c>
      <c r="BD154" s="145">
        <f t="shared" si="34"/>
        <v>0</v>
      </c>
      <c r="BE154" s="145">
        <f t="shared" si="35"/>
        <v>0</v>
      </c>
      <c r="CA154" s="167">
        <v>1</v>
      </c>
      <c r="CB154" s="167">
        <v>9</v>
      </c>
      <c r="CZ154" s="145">
        <v>0</v>
      </c>
    </row>
    <row r="155" spans="1:104">
      <c r="A155" s="168">
        <v>134</v>
      </c>
      <c r="B155" s="169" t="s">
        <v>200</v>
      </c>
      <c r="C155" s="170" t="s">
        <v>201</v>
      </c>
      <c r="D155" s="171" t="s">
        <v>86</v>
      </c>
      <c r="E155" s="172">
        <v>14</v>
      </c>
      <c r="F155" s="172"/>
      <c r="G155" s="173">
        <f t="shared" si="30"/>
        <v>0</v>
      </c>
      <c r="O155" s="167">
        <v>2</v>
      </c>
      <c r="AA155" s="145">
        <v>1</v>
      </c>
      <c r="AB155" s="145">
        <v>9</v>
      </c>
      <c r="AC155" s="145">
        <v>9</v>
      </c>
      <c r="AZ155" s="145">
        <v>4</v>
      </c>
      <c r="BA155" s="145">
        <f t="shared" si="31"/>
        <v>0</v>
      </c>
      <c r="BB155" s="145">
        <f t="shared" si="32"/>
        <v>0</v>
      </c>
      <c r="BC155" s="145">
        <f t="shared" si="33"/>
        <v>0</v>
      </c>
      <c r="BD155" s="145">
        <f t="shared" si="34"/>
        <v>0</v>
      </c>
      <c r="BE155" s="145">
        <f t="shared" si="35"/>
        <v>0</v>
      </c>
      <c r="CA155" s="167">
        <v>1</v>
      </c>
      <c r="CB155" s="167">
        <v>9</v>
      </c>
      <c r="CZ155" s="145">
        <v>0</v>
      </c>
    </row>
    <row r="156" spans="1:104">
      <c r="A156" s="168">
        <v>135</v>
      </c>
      <c r="B156" s="169" t="s">
        <v>202</v>
      </c>
      <c r="C156" s="170" t="s">
        <v>203</v>
      </c>
      <c r="D156" s="171" t="s">
        <v>86</v>
      </c>
      <c r="E156" s="172">
        <v>5</v>
      </c>
      <c r="F156" s="172"/>
      <c r="G156" s="173">
        <f t="shared" si="30"/>
        <v>0</v>
      </c>
      <c r="O156" s="167">
        <v>2</v>
      </c>
      <c r="AA156" s="145">
        <v>1</v>
      </c>
      <c r="AB156" s="145">
        <v>9</v>
      </c>
      <c r="AC156" s="145">
        <v>9</v>
      </c>
      <c r="AZ156" s="145">
        <v>4</v>
      </c>
      <c r="BA156" s="145">
        <f t="shared" si="31"/>
        <v>0</v>
      </c>
      <c r="BB156" s="145">
        <f t="shared" si="32"/>
        <v>0</v>
      </c>
      <c r="BC156" s="145">
        <f t="shared" si="33"/>
        <v>0</v>
      </c>
      <c r="BD156" s="145">
        <f t="shared" si="34"/>
        <v>0</v>
      </c>
      <c r="BE156" s="145">
        <f t="shared" si="35"/>
        <v>0</v>
      </c>
      <c r="CA156" s="167">
        <v>1</v>
      </c>
      <c r="CB156" s="167">
        <v>9</v>
      </c>
      <c r="CZ156" s="145">
        <v>0</v>
      </c>
    </row>
    <row r="157" spans="1:104">
      <c r="A157" s="168">
        <v>136</v>
      </c>
      <c r="B157" s="169" t="s">
        <v>204</v>
      </c>
      <c r="C157" s="170" t="s">
        <v>205</v>
      </c>
      <c r="D157" s="171" t="s">
        <v>86</v>
      </c>
      <c r="E157" s="172">
        <v>4</v>
      </c>
      <c r="F157" s="172"/>
      <c r="G157" s="173">
        <f t="shared" si="30"/>
        <v>0</v>
      </c>
      <c r="O157" s="167">
        <v>2</v>
      </c>
      <c r="AA157" s="145">
        <v>1</v>
      </c>
      <c r="AB157" s="145">
        <v>9</v>
      </c>
      <c r="AC157" s="145">
        <v>9</v>
      </c>
      <c r="AZ157" s="145">
        <v>4</v>
      </c>
      <c r="BA157" s="145">
        <f t="shared" si="31"/>
        <v>0</v>
      </c>
      <c r="BB157" s="145">
        <f t="shared" si="32"/>
        <v>0</v>
      </c>
      <c r="BC157" s="145">
        <f t="shared" si="33"/>
        <v>0</v>
      </c>
      <c r="BD157" s="145">
        <f t="shared" si="34"/>
        <v>0</v>
      </c>
      <c r="BE157" s="145">
        <f t="shared" si="35"/>
        <v>0</v>
      </c>
      <c r="CA157" s="167">
        <v>1</v>
      </c>
      <c r="CB157" s="167">
        <v>9</v>
      </c>
      <c r="CZ157" s="145">
        <v>0</v>
      </c>
    </row>
    <row r="158" spans="1:104">
      <c r="A158" s="168">
        <v>137</v>
      </c>
      <c r="B158" s="169" t="s">
        <v>355</v>
      </c>
      <c r="C158" s="170" t="s">
        <v>356</v>
      </c>
      <c r="D158" s="171" t="s">
        <v>86</v>
      </c>
      <c r="E158" s="172">
        <v>1</v>
      </c>
      <c r="F158" s="172"/>
      <c r="G158" s="173">
        <f t="shared" si="30"/>
        <v>0</v>
      </c>
      <c r="O158" s="167">
        <v>2</v>
      </c>
      <c r="AA158" s="145">
        <v>1</v>
      </c>
      <c r="AB158" s="145">
        <v>9</v>
      </c>
      <c r="AC158" s="145">
        <v>9</v>
      </c>
      <c r="AZ158" s="145">
        <v>4</v>
      </c>
      <c r="BA158" s="145">
        <f t="shared" si="31"/>
        <v>0</v>
      </c>
      <c r="BB158" s="145">
        <f t="shared" si="32"/>
        <v>0</v>
      </c>
      <c r="BC158" s="145">
        <f t="shared" si="33"/>
        <v>0</v>
      </c>
      <c r="BD158" s="145">
        <f t="shared" si="34"/>
        <v>0</v>
      </c>
      <c r="BE158" s="145">
        <f t="shared" si="35"/>
        <v>0</v>
      </c>
      <c r="CA158" s="167">
        <v>1</v>
      </c>
      <c r="CB158" s="167">
        <v>9</v>
      </c>
      <c r="CZ158" s="145">
        <v>0</v>
      </c>
    </row>
    <row r="159" spans="1:104">
      <c r="A159" s="168">
        <v>138</v>
      </c>
      <c r="B159" s="169" t="s">
        <v>357</v>
      </c>
      <c r="C159" s="170" t="s">
        <v>358</v>
      </c>
      <c r="D159" s="171" t="s">
        <v>86</v>
      </c>
      <c r="E159" s="172">
        <v>1</v>
      </c>
      <c r="F159" s="172"/>
      <c r="G159" s="173">
        <f t="shared" si="30"/>
        <v>0</v>
      </c>
      <c r="O159" s="167">
        <v>2</v>
      </c>
      <c r="AA159" s="145">
        <v>1</v>
      </c>
      <c r="AB159" s="145">
        <v>9</v>
      </c>
      <c r="AC159" s="145">
        <v>9</v>
      </c>
      <c r="AZ159" s="145">
        <v>4</v>
      </c>
      <c r="BA159" s="145">
        <f t="shared" si="31"/>
        <v>0</v>
      </c>
      <c r="BB159" s="145">
        <f t="shared" si="32"/>
        <v>0</v>
      </c>
      <c r="BC159" s="145">
        <f t="shared" si="33"/>
        <v>0</v>
      </c>
      <c r="BD159" s="145">
        <f t="shared" si="34"/>
        <v>0</v>
      </c>
      <c r="BE159" s="145">
        <f t="shared" si="35"/>
        <v>0</v>
      </c>
      <c r="CA159" s="167">
        <v>1</v>
      </c>
      <c r="CB159" s="167">
        <v>9</v>
      </c>
      <c r="CZ159" s="145">
        <v>0</v>
      </c>
    </row>
    <row r="160" spans="1:104">
      <c r="A160" s="168">
        <v>139</v>
      </c>
      <c r="B160" s="169" t="s">
        <v>359</v>
      </c>
      <c r="C160" s="170" t="s">
        <v>360</v>
      </c>
      <c r="D160" s="171" t="s">
        <v>86</v>
      </c>
      <c r="E160" s="172">
        <v>1</v>
      </c>
      <c r="F160" s="172"/>
      <c r="G160" s="173">
        <f t="shared" si="30"/>
        <v>0</v>
      </c>
      <c r="O160" s="167">
        <v>2</v>
      </c>
      <c r="AA160" s="145">
        <v>1</v>
      </c>
      <c r="AB160" s="145">
        <v>9</v>
      </c>
      <c r="AC160" s="145">
        <v>9</v>
      </c>
      <c r="AZ160" s="145">
        <v>4</v>
      </c>
      <c r="BA160" s="145">
        <f t="shared" si="31"/>
        <v>0</v>
      </c>
      <c r="BB160" s="145">
        <f t="shared" si="32"/>
        <v>0</v>
      </c>
      <c r="BC160" s="145">
        <f t="shared" si="33"/>
        <v>0</v>
      </c>
      <c r="BD160" s="145">
        <f t="shared" si="34"/>
        <v>0</v>
      </c>
      <c r="BE160" s="145">
        <f t="shared" si="35"/>
        <v>0</v>
      </c>
      <c r="CA160" s="167">
        <v>1</v>
      </c>
      <c r="CB160" s="167">
        <v>9</v>
      </c>
      <c r="CZ160" s="145">
        <v>0</v>
      </c>
    </row>
    <row r="161" spans="1:104">
      <c r="A161" s="168">
        <v>140</v>
      </c>
      <c r="B161" s="169" t="s">
        <v>361</v>
      </c>
      <c r="C161" s="170" t="s">
        <v>362</v>
      </c>
      <c r="D161" s="171" t="s">
        <v>86</v>
      </c>
      <c r="E161" s="172">
        <v>6</v>
      </c>
      <c r="F161" s="172"/>
      <c r="G161" s="173">
        <f t="shared" si="30"/>
        <v>0</v>
      </c>
      <c r="O161" s="167">
        <v>2</v>
      </c>
      <c r="AA161" s="145">
        <v>1</v>
      </c>
      <c r="AB161" s="145">
        <v>9</v>
      </c>
      <c r="AC161" s="145">
        <v>9</v>
      </c>
      <c r="AZ161" s="145">
        <v>4</v>
      </c>
      <c r="BA161" s="145">
        <f t="shared" si="31"/>
        <v>0</v>
      </c>
      <c r="BB161" s="145">
        <f t="shared" si="32"/>
        <v>0</v>
      </c>
      <c r="BC161" s="145">
        <f t="shared" si="33"/>
        <v>0</v>
      </c>
      <c r="BD161" s="145">
        <f t="shared" si="34"/>
        <v>0</v>
      </c>
      <c r="BE161" s="145">
        <f t="shared" si="35"/>
        <v>0</v>
      </c>
      <c r="CA161" s="167">
        <v>1</v>
      </c>
      <c r="CB161" s="167">
        <v>9</v>
      </c>
      <c r="CZ161" s="145">
        <v>0</v>
      </c>
    </row>
    <row r="162" spans="1:104">
      <c r="A162" s="168">
        <v>141</v>
      </c>
      <c r="B162" s="169" t="s">
        <v>363</v>
      </c>
      <c r="C162" s="170" t="s">
        <v>364</v>
      </c>
      <c r="D162" s="171" t="s">
        <v>86</v>
      </c>
      <c r="E162" s="172">
        <v>8</v>
      </c>
      <c r="F162" s="172"/>
      <c r="G162" s="173">
        <f t="shared" si="30"/>
        <v>0</v>
      </c>
      <c r="O162" s="167">
        <v>2</v>
      </c>
      <c r="AA162" s="145">
        <v>1</v>
      </c>
      <c r="AB162" s="145">
        <v>9</v>
      </c>
      <c r="AC162" s="145">
        <v>9</v>
      </c>
      <c r="AZ162" s="145">
        <v>4</v>
      </c>
      <c r="BA162" s="145">
        <f t="shared" si="31"/>
        <v>0</v>
      </c>
      <c r="BB162" s="145">
        <f t="shared" si="32"/>
        <v>0</v>
      </c>
      <c r="BC162" s="145">
        <f t="shared" si="33"/>
        <v>0</v>
      </c>
      <c r="BD162" s="145">
        <f t="shared" si="34"/>
        <v>0</v>
      </c>
      <c r="BE162" s="145">
        <f t="shared" si="35"/>
        <v>0</v>
      </c>
      <c r="CA162" s="167">
        <v>1</v>
      </c>
      <c r="CB162" s="167">
        <v>9</v>
      </c>
      <c r="CZ162" s="145">
        <v>0</v>
      </c>
    </row>
    <row r="163" spans="1:104">
      <c r="A163" s="168">
        <v>142</v>
      </c>
      <c r="B163" s="169" t="s">
        <v>365</v>
      </c>
      <c r="C163" s="170" t="s">
        <v>366</v>
      </c>
      <c r="D163" s="171" t="s">
        <v>86</v>
      </c>
      <c r="E163" s="172">
        <v>2</v>
      </c>
      <c r="F163" s="172"/>
      <c r="G163" s="173">
        <f t="shared" si="30"/>
        <v>0</v>
      </c>
      <c r="O163" s="167">
        <v>2</v>
      </c>
      <c r="AA163" s="145">
        <v>1</v>
      </c>
      <c r="AB163" s="145">
        <v>9</v>
      </c>
      <c r="AC163" s="145">
        <v>9</v>
      </c>
      <c r="AZ163" s="145">
        <v>4</v>
      </c>
      <c r="BA163" s="145">
        <f t="shared" si="31"/>
        <v>0</v>
      </c>
      <c r="BB163" s="145">
        <f t="shared" si="32"/>
        <v>0</v>
      </c>
      <c r="BC163" s="145">
        <f t="shared" si="33"/>
        <v>0</v>
      </c>
      <c r="BD163" s="145">
        <f t="shared" si="34"/>
        <v>0</v>
      </c>
      <c r="BE163" s="145">
        <f t="shared" si="35"/>
        <v>0</v>
      </c>
      <c r="CA163" s="167">
        <v>1</v>
      </c>
      <c r="CB163" s="167">
        <v>9</v>
      </c>
      <c r="CZ163" s="145">
        <v>0</v>
      </c>
    </row>
    <row r="164" spans="1:104">
      <c r="A164" s="168">
        <v>143</v>
      </c>
      <c r="B164" s="169" t="s">
        <v>367</v>
      </c>
      <c r="C164" s="170" t="s">
        <v>368</v>
      </c>
      <c r="D164" s="171" t="s">
        <v>86</v>
      </c>
      <c r="E164" s="172">
        <v>2</v>
      </c>
      <c r="F164" s="172"/>
      <c r="G164" s="173">
        <f t="shared" si="30"/>
        <v>0</v>
      </c>
      <c r="O164" s="167">
        <v>2</v>
      </c>
      <c r="AA164" s="145">
        <v>1</v>
      </c>
      <c r="AB164" s="145">
        <v>9</v>
      </c>
      <c r="AC164" s="145">
        <v>9</v>
      </c>
      <c r="AZ164" s="145">
        <v>4</v>
      </c>
      <c r="BA164" s="145">
        <f t="shared" si="31"/>
        <v>0</v>
      </c>
      <c r="BB164" s="145">
        <f t="shared" si="32"/>
        <v>0</v>
      </c>
      <c r="BC164" s="145">
        <f t="shared" si="33"/>
        <v>0</v>
      </c>
      <c r="BD164" s="145">
        <f t="shared" si="34"/>
        <v>0</v>
      </c>
      <c r="BE164" s="145">
        <f t="shared" si="35"/>
        <v>0</v>
      </c>
      <c r="CA164" s="167">
        <v>1</v>
      </c>
      <c r="CB164" s="167">
        <v>9</v>
      </c>
      <c r="CZ164" s="145">
        <v>0</v>
      </c>
    </row>
    <row r="165" spans="1:104">
      <c r="A165" s="168">
        <v>144</v>
      </c>
      <c r="B165" s="169" t="s">
        <v>369</v>
      </c>
      <c r="C165" s="170" t="s">
        <v>370</v>
      </c>
      <c r="D165" s="171" t="s">
        <v>86</v>
      </c>
      <c r="E165" s="172">
        <v>2</v>
      </c>
      <c r="F165" s="172"/>
      <c r="G165" s="173">
        <f t="shared" si="30"/>
        <v>0</v>
      </c>
      <c r="O165" s="167">
        <v>2</v>
      </c>
      <c r="AA165" s="145">
        <v>1</v>
      </c>
      <c r="AB165" s="145">
        <v>9</v>
      </c>
      <c r="AC165" s="145">
        <v>9</v>
      </c>
      <c r="AZ165" s="145">
        <v>4</v>
      </c>
      <c r="BA165" s="145">
        <f t="shared" si="31"/>
        <v>0</v>
      </c>
      <c r="BB165" s="145">
        <f t="shared" si="32"/>
        <v>0</v>
      </c>
      <c r="BC165" s="145">
        <f t="shared" si="33"/>
        <v>0</v>
      </c>
      <c r="BD165" s="145">
        <f t="shared" si="34"/>
        <v>0</v>
      </c>
      <c r="BE165" s="145">
        <f t="shared" si="35"/>
        <v>0</v>
      </c>
      <c r="CA165" s="167">
        <v>1</v>
      </c>
      <c r="CB165" s="167">
        <v>9</v>
      </c>
      <c r="CZ165" s="145">
        <v>0</v>
      </c>
    </row>
    <row r="166" spans="1:104">
      <c r="A166" s="168">
        <v>145</v>
      </c>
      <c r="B166" s="169" t="s">
        <v>371</v>
      </c>
      <c r="C166" s="170" t="s">
        <v>372</v>
      </c>
      <c r="D166" s="171" t="s">
        <v>86</v>
      </c>
      <c r="E166" s="172">
        <v>2</v>
      </c>
      <c r="F166" s="172"/>
      <c r="G166" s="173">
        <f t="shared" si="30"/>
        <v>0</v>
      </c>
      <c r="O166" s="167">
        <v>2</v>
      </c>
      <c r="AA166" s="145">
        <v>1</v>
      </c>
      <c r="AB166" s="145">
        <v>9</v>
      </c>
      <c r="AC166" s="145">
        <v>9</v>
      </c>
      <c r="AZ166" s="145">
        <v>4</v>
      </c>
      <c r="BA166" s="145">
        <f t="shared" si="31"/>
        <v>0</v>
      </c>
      <c r="BB166" s="145">
        <f t="shared" si="32"/>
        <v>0</v>
      </c>
      <c r="BC166" s="145">
        <f t="shared" si="33"/>
        <v>0</v>
      </c>
      <c r="BD166" s="145">
        <f t="shared" si="34"/>
        <v>0</v>
      </c>
      <c r="BE166" s="145">
        <f t="shared" si="35"/>
        <v>0</v>
      </c>
      <c r="CA166" s="167">
        <v>1</v>
      </c>
      <c r="CB166" s="167">
        <v>9</v>
      </c>
      <c r="CZ166" s="145">
        <v>0</v>
      </c>
    </row>
    <row r="167" spans="1:104">
      <c r="A167" s="168">
        <v>146</v>
      </c>
      <c r="B167" s="169" t="s">
        <v>373</v>
      </c>
      <c r="C167" s="170" t="s">
        <v>374</v>
      </c>
      <c r="D167" s="171" t="s">
        <v>86</v>
      </c>
      <c r="E167" s="172">
        <v>1</v>
      </c>
      <c r="F167" s="172"/>
      <c r="G167" s="173">
        <f t="shared" si="30"/>
        <v>0</v>
      </c>
      <c r="O167" s="167">
        <v>2</v>
      </c>
      <c r="AA167" s="145">
        <v>1</v>
      </c>
      <c r="AB167" s="145">
        <v>9</v>
      </c>
      <c r="AC167" s="145">
        <v>9</v>
      </c>
      <c r="AZ167" s="145">
        <v>4</v>
      </c>
      <c r="BA167" s="145">
        <f t="shared" si="31"/>
        <v>0</v>
      </c>
      <c r="BB167" s="145">
        <f t="shared" si="32"/>
        <v>0</v>
      </c>
      <c r="BC167" s="145">
        <f t="shared" si="33"/>
        <v>0</v>
      </c>
      <c r="BD167" s="145">
        <f t="shared" si="34"/>
        <v>0</v>
      </c>
      <c r="BE167" s="145">
        <f t="shared" si="35"/>
        <v>0</v>
      </c>
      <c r="CA167" s="167">
        <v>1</v>
      </c>
      <c r="CB167" s="167">
        <v>9</v>
      </c>
      <c r="CZ167" s="145">
        <v>0</v>
      </c>
    </row>
    <row r="168" spans="1:104">
      <c r="A168" s="168">
        <v>147</v>
      </c>
      <c r="B168" s="169" t="s">
        <v>375</v>
      </c>
      <c r="C168" s="170" t="s">
        <v>376</v>
      </c>
      <c r="D168" s="171" t="s">
        <v>86</v>
      </c>
      <c r="E168" s="172">
        <v>1</v>
      </c>
      <c r="F168" s="172"/>
      <c r="G168" s="173">
        <f t="shared" si="30"/>
        <v>0</v>
      </c>
      <c r="O168" s="167">
        <v>2</v>
      </c>
      <c r="AA168" s="145">
        <v>1</v>
      </c>
      <c r="AB168" s="145">
        <v>9</v>
      </c>
      <c r="AC168" s="145">
        <v>9</v>
      </c>
      <c r="AZ168" s="145">
        <v>4</v>
      </c>
      <c r="BA168" s="145">
        <f t="shared" si="31"/>
        <v>0</v>
      </c>
      <c r="BB168" s="145">
        <f t="shared" si="32"/>
        <v>0</v>
      </c>
      <c r="BC168" s="145">
        <f t="shared" si="33"/>
        <v>0</v>
      </c>
      <c r="BD168" s="145">
        <f t="shared" si="34"/>
        <v>0</v>
      </c>
      <c r="BE168" s="145">
        <f t="shared" si="35"/>
        <v>0</v>
      </c>
      <c r="CA168" s="167">
        <v>1</v>
      </c>
      <c r="CB168" s="167">
        <v>9</v>
      </c>
      <c r="CZ168" s="145">
        <v>0</v>
      </c>
    </row>
    <row r="169" spans="1:104">
      <c r="A169" s="168">
        <v>148</v>
      </c>
      <c r="B169" s="169" t="s">
        <v>377</v>
      </c>
      <c r="C169" s="170" t="s">
        <v>378</v>
      </c>
      <c r="D169" s="171" t="s">
        <v>75</v>
      </c>
      <c r="E169" s="172">
        <v>1</v>
      </c>
      <c r="F169" s="172"/>
      <c r="G169" s="173">
        <f t="shared" si="30"/>
        <v>0</v>
      </c>
      <c r="O169" s="167">
        <v>2</v>
      </c>
      <c r="AA169" s="145">
        <v>3</v>
      </c>
      <c r="AB169" s="145">
        <v>9</v>
      </c>
      <c r="AC169" s="145">
        <v>14090430</v>
      </c>
      <c r="AZ169" s="145">
        <v>3</v>
      </c>
      <c r="BA169" s="145">
        <f t="shared" si="31"/>
        <v>0</v>
      </c>
      <c r="BB169" s="145">
        <f t="shared" si="32"/>
        <v>0</v>
      </c>
      <c r="BC169" s="145">
        <f t="shared" si="33"/>
        <v>0</v>
      </c>
      <c r="BD169" s="145">
        <f t="shared" si="34"/>
        <v>0</v>
      </c>
      <c r="BE169" s="145">
        <f t="shared" si="35"/>
        <v>0</v>
      </c>
      <c r="CA169" s="167">
        <v>3</v>
      </c>
      <c r="CB169" s="167">
        <v>9</v>
      </c>
      <c r="CZ169" s="145">
        <v>0</v>
      </c>
    </row>
    <row r="170" spans="1:104">
      <c r="A170" s="168">
        <v>149</v>
      </c>
      <c r="B170" s="169" t="s">
        <v>379</v>
      </c>
      <c r="C170" s="170" t="s">
        <v>380</v>
      </c>
      <c r="D170" s="171" t="s">
        <v>75</v>
      </c>
      <c r="E170" s="172">
        <v>2</v>
      </c>
      <c r="F170" s="172"/>
      <c r="G170" s="173">
        <f t="shared" si="30"/>
        <v>0</v>
      </c>
      <c r="O170" s="167">
        <v>2</v>
      </c>
      <c r="AA170" s="145">
        <v>3</v>
      </c>
      <c r="AB170" s="145">
        <v>9</v>
      </c>
      <c r="AC170" s="145">
        <v>14090440</v>
      </c>
      <c r="AZ170" s="145">
        <v>3</v>
      </c>
      <c r="BA170" s="145">
        <f t="shared" si="31"/>
        <v>0</v>
      </c>
      <c r="BB170" s="145">
        <f t="shared" si="32"/>
        <v>0</v>
      </c>
      <c r="BC170" s="145">
        <f t="shared" si="33"/>
        <v>0</v>
      </c>
      <c r="BD170" s="145">
        <f t="shared" si="34"/>
        <v>0</v>
      </c>
      <c r="BE170" s="145">
        <f t="shared" si="35"/>
        <v>0</v>
      </c>
      <c r="CA170" s="167">
        <v>3</v>
      </c>
      <c r="CB170" s="167">
        <v>9</v>
      </c>
      <c r="CZ170" s="145">
        <v>0</v>
      </c>
    </row>
    <row r="171" spans="1:104">
      <c r="A171" s="168">
        <v>150</v>
      </c>
      <c r="B171" s="169" t="s">
        <v>381</v>
      </c>
      <c r="C171" s="170" t="s">
        <v>382</v>
      </c>
      <c r="D171" s="171" t="s">
        <v>89</v>
      </c>
      <c r="E171" s="172">
        <v>30</v>
      </c>
      <c r="F171" s="172"/>
      <c r="G171" s="173">
        <f t="shared" si="30"/>
        <v>0</v>
      </c>
      <c r="O171" s="167">
        <v>2</v>
      </c>
      <c r="AA171" s="145">
        <v>3</v>
      </c>
      <c r="AB171" s="145">
        <v>9</v>
      </c>
      <c r="AC171" s="145">
        <v>21010310</v>
      </c>
      <c r="AZ171" s="145">
        <v>3</v>
      </c>
      <c r="BA171" s="145">
        <f t="shared" si="31"/>
        <v>0</v>
      </c>
      <c r="BB171" s="145">
        <f t="shared" si="32"/>
        <v>0</v>
      </c>
      <c r="BC171" s="145">
        <f t="shared" si="33"/>
        <v>0</v>
      </c>
      <c r="BD171" s="145">
        <f t="shared" si="34"/>
        <v>0</v>
      </c>
      <c r="BE171" s="145">
        <f t="shared" si="35"/>
        <v>0</v>
      </c>
      <c r="CA171" s="167">
        <v>3</v>
      </c>
      <c r="CB171" s="167">
        <v>9</v>
      </c>
      <c r="CZ171" s="145">
        <v>0</v>
      </c>
    </row>
    <row r="172" spans="1:104">
      <c r="A172" s="168">
        <v>151</v>
      </c>
      <c r="B172" s="169" t="s">
        <v>383</v>
      </c>
      <c r="C172" s="170" t="s">
        <v>384</v>
      </c>
      <c r="D172" s="171" t="s">
        <v>89</v>
      </c>
      <c r="E172" s="172">
        <v>30</v>
      </c>
      <c r="F172" s="172"/>
      <c r="G172" s="173">
        <f t="shared" ref="G172:G199" si="36">E172*F172</f>
        <v>0</v>
      </c>
      <c r="O172" s="167">
        <v>2</v>
      </c>
      <c r="AA172" s="145">
        <v>3</v>
      </c>
      <c r="AB172" s="145">
        <v>9</v>
      </c>
      <c r="AC172" s="145">
        <v>21010455</v>
      </c>
      <c r="AZ172" s="145">
        <v>3</v>
      </c>
      <c r="BA172" s="145">
        <f t="shared" ref="BA172:BA199" si="37">IF(AZ172=1,G172,0)</f>
        <v>0</v>
      </c>
      <c r="BB172" s="145">
        <f t="shared" ref="BB172:BB199" si="38">IF(AZ172=2,G172,0)</f>
        <v>0</v>
      </c>
      <c r="BC172" s="145">
        <f t="shared" ref="BC172:BC199" si="39">IF(AZ172=3,G172,0)</f>
        <v>0</v>
      </c>
      <c r="BD172" s="145">
        <f t="shared" ref="BD172:BD199" si="40">IF(AZ172=4,G172,0)</f>
        <v>0</v>
      </c>
      <c r="BE172" s="145">
        <f t="shared" ref="BE172:BE199" si="41">IF(AZ172=5,G172,0)</f>
        <v>0</v>
      </c>
      <c r="CA172" s="167">
        <v>3</v>
      </c>
      <c r="CB172" s="167">
        <v>9</v>
      </c>
      <c r="CZ172" s="145">
        <v>0</v>
      </c>
    </row>
    <row r="173" spans="1:104">
      <c r="A173" s="168">
        <v>152</v>
      </c>
      <c r="B173" s="169" t="s">
        <v>385</v>
      </c>
      <c r="C173" s="170" t="s">
        <v>386</v>
      </c>
      <c r="D173" s="171" t="s">
        <v>89</v>
      </c>
      <c r="E173" s="172">
        <v>120</v>
      </c>
      <c r="F173" s="172"/>
      <c r="G173" s="173">
        <f t="shared" si="36"/>
        <v>0</v>
      </c>
      <c r="O173" s="167">
        <v>2</v>
      </c>
      <c r="AA173" s="145">
        <v>3</v>
      </c>
      <c r="AB173" s="145">
        <v>9</v>
      </c>
      <c r="AC173" s="145">
        <v>21010750</v>
      </c>
      <c r="AZ173" s="145">
        <v>3</v>
      </c>
      <c r="BA173" s="145">
        <f t="shared" si="37"/>
        <v>0</v>
      </c>
      <c r="BB173" s="145">
        <f t="shared" si="38"/>
        <v>0</v>
      </c>
      <c r="BC173" s="145">
        <f t="shared" si="39"/>
        <v>0</v>
      </c>
      <c r="BD173" s="145">
        <f t="shared" si="40"/>
        <v>0</v>
      </c>
      <c r="BE173" s="145">
        <f t="shared" si="41"/>
        <v>0</v>
      </c>
      <c r="CA173" s="167">
        <v>3</v>
      </c>
      <c r="CB173" s="167">
        <v>9</v>
      </c>
      <c r="CZ173" s="145">
        <v>0</v>
      </c>
    </row>
    <row r="174" spans="1:104">
      <c r="A174" s="168">
        <v>153</v>
      </c>
      <c r="B174" s="169" t="s">
        <v>387</v>
      </c>
      <c r="C174" s="170" t="s">
        <v>388</v>
      </c>
      <c r="D174" s="171" t="s">
        <v>89</v>
      </c>
      <c r="E174" s="172">
        <v>50</v>
      </c>
      <c r="F174" s="172"/>
      <c r="G174" s="173">
        <f t="shared" si="36"/>
        <v>0</v>
      </c>
      <c r="O174" s="167">
        <v>2</v>
      </c>
      <c r="AA174" s="145">
        <v>3</v>
      </c>
      <c r="AB174" s="145">
        <v>9</v>
      </c>
      <c r="AC174" s="145">
        <v>21011140</v>
      </c>
      <c r="AZ174" s="145">
        <v>3</v>
      </c>
      <c r="BA174" s="145">
        <f t="shared" si="37"/>
        <v>0</v>
      </c>
      <c r="BB174" s="145">
        <f t="shared" si="38"/>
        <v>0</v>
      </c>
      <c r="BC174" s="145">
        <f t="shared" si="39"/>
        <v>0</v>
      </c>
      <c r="BD174" s="145">
        <f t="shared" si="40"/>
        <v>0</v>
      </c>
      <c r="BE174" s="145">
        <f t="shared" si="41"/>
        <v>0</v>
      </c>
      <c r="CA174" s="167">
        <v>3</v>
      </c>
      <c r="CB174" s="167">
        <v>9</v>
      </c>
      <c r="CZ174" s="145">
        <v>0</v>
      </c>
    </row>
    <row r="175" spans="1:104">
      <c r="A175" s="168">
        <v>154</v>
      </c>
      <c r="B175" s="169" t="s">
        <v>389</v>
      </c>
      <c r="C175" s="170" t="s">
        <v>390</v>
      </c>
      <c r="D175" s="171" t="s">
        <v>89</v>
      </c>
      <c r="E175" s="172">
        <v>30</v>
      </c>
      <c r="F175" s="172"/>
      <c r="G175" s="173">
        <f t="shared" si="36"/>
        <v>0</v>
      </c>
      <c r="O175" s="167">
        <v>2</v>
      </c>
      <c r="AA175" s="145">
        <v>3</v>
      </c>
      <c r="AB175" s="145">
        <v>9</v>
      </c>
      <c r="AC175" s="145">
        <v>21011505</v>
      </c>
      <c r="AZ175" s="145">
        <v>3</v>
      </c>
      <c r="BA175" s="145">
        <f t="shared" si="37"/>
        <v>0</v>
      </c>
      <c r="BB175" s="145">
        <f t="shared" si="38"/>
        <v>0</v>
      </c>
      <c r="BC175" s="145">
        <f t="shared" si="39"/>
        <v>0</v>
      </c>
      <c r="BD175" s="145">
        <f t="shared" si="40"/>
        <v>0</v>
      </c>
      <c r="BE175" s="145">
        <f t="shared" si="41"/>
        <v>0</v>
      </c>
      <c r="CA175" s="167">
        <v>3</v>
      </c>
      <c r="CB175" s="167">
        <v>9</v>
      </c>
      <c r="CZ175" s="145">
        <v>0</v>
      </c>
    </row>
    <row r="176" spans="1:104">
      <c r="A176" s="168">
        <v>155</v>
      </c>
      <c r="B176" s="169" t="s">
        <v>391</v>
      </c>
      <c r="C176" s="170" t="s">
        <v>392</v>
      </c>
      <c r="D176" s="171" t="s">
        <v>75</v>
      </c>
      <c r="E176" s="172">
        <v>5</v>
      </c>
      <c r="F176" s="172"/>
      <c r="G176" s="173">
        <f t="shared" si="36"/>
        <v>0</v>
      </c>
      <c r="O176" s="167">
        <v>2</v>
      </c>
      <c r="AA176" s="145">
        <v>3</v>
      </c>
      <c r="AB176" s="145">
        <v>9</v>
      </c>
      <c r="AC176" s="145">
        <v>24011330</v>
      </c>
      <c r="AZ176" s="145">
        <v>3</v>
      </c>
      <c r="BA176" s="145">
        <f t="shared" si="37"/>
        <v>0</v>
      </c>
      <c r="BB176" s="145">
        <f t="shared" si="38"/>
        <v>0</v>
      </c>
      <c r="BC176" s="145">
        <f t="shared" si="39"/>
        <v>0</v>
      </c>
      <c r="BD176" s="145">
        <f t="shared" si="40"/>
        <v>0</v>
      </c>
      <c r="BE176" s="145">
        <f t="shared" si="41"/>
        <v>0</v>
      </c>
      <c r="CA176" s="167">
        <v>3</v>
      </c>
      <c r="CB176" s="167">
        <v>9</v>
      </c>
      <c r="CZ176" s="145">
        <v>0</v>
      </c>
    </row>
    <row r="177" spans="1:104">
      <c r="A177" s="168">
        <v>156</v>
      </c>
      <c r="B177" s="169" t="s">
        <v>393</v>
      </c>
      <c r="C177" s="170" t="s">
        <v>394</v>
      </c>
      <c r="D177" s="171" t="s">
        <v>75</v>
      </c>
      <c r="E177" s="172">
        <v>5</v>
      </c>
      <c r="F177" s="172"/>
      <c r="G177" s="173">
        <f t="shared" si="36"/>
        <v>0</v>
      </c>
      <c r="O177" s="167">
        <v>2</v>
      </c>
      <c r="AA177" s="145">
        <v>3</v>
      </c>
      <c r="AB177" s="145">
        <v>9</v>
      </c>
      <c r="AC177" s="145">
        <v>24011340</v>
      </c>
      <c r="AZ177" s="145">
        <v>3</v>
      </c>
      <c r="BA177" s="145">
        <f t="shared" si="37"/>
        <v>0</v>
      </c>
      <c r="BB177" s="145">
        <f t="shared" si="38"/>
        <v>0</v>
      </c>
      <c r="BC177" s="145">
        <f t="shared" si="39"/>
        <v>0</v>
      </c>
      <c r="BD177" s="145">
        <f t="shared" si="40"/>
        <v>0</v>
      </c>
      <c r="BE177" s="145">
        <f t="shared" si="41"/>
        <v>0</v>
      </c>
      <c r="CA177" s="167">
        <v>3</v>
      </c>
      <c r="CB177" s="167">
        <v>9</v>
      </c>
      <c r="CZ177" s="145">
        <v>0</v>
      </c>
    </row>
    <row r="178" spans="1:104">
      <c r="A178" s="168">
        <v>157</v>
      </c>
      <c r="B178" s="169" t="s">
        <v>395</v>
      </c>
      <c r="C178" s="170" t="s">
        <v>396</v>
      </c>
      <c r="D178" s="171" t="s">
        <v>75</v>
      </c>
      <c r="E178" s="172">
        <v>10</v>
      </c>
      <c r="F178" s="172"/>
      <c r="G178" s="173">
        <f t="shared" si="36"/>
        <v>0</v>
      </c>
      <c r="O178" s="167">
        <v>2</v>
      </c>
      <c r="AA178" s="145">
        <v>3</v>
      </c>
      <c r="AB178" s="145">
        <v>9</v>
      </c>
      <c r="AC178" s="145">
        <v>24012995</v>
      </c>
      <c r="AZ178" s="145">
        <v>3</v>
      </c>
      <c r="BA178" s="145">
        <f t="shared" si="37"/>
        <v>0</v>
      </c>
      <c r="BB178" s="145">
        <f t="shared" si="38"/>
        <v>0</v>
      </c>
      <c r="BC178" s="145">
        <f t="shared" si="39"/>
        <v>0</v>
      </c>
      <c r="BD178" s="145">
        <f t="shared" si="40"/>
        <v>0</v>
      </c>
      <c r="BE178" s="145">
        <f t="shared" si="41"/>
        <v>0</v>
      </c>
      <c r="CA178" s="167">
        <v>3</v>
      </c>
      <c r="CB178" s="167">
        <v>9</v>
      </c>
      <c r="CZ178" s="145">
        <v>0</v>
      </c>
    </row>
    <row r="179" spans="1:104">
      <c r="A179" s="168">
        <v>158</v>
      </c>
      <c r="B179" s="169" t="s">
        <v>397</v>
      </c>
      <c r="C179" s="170" t="s">
        <v>398</v>
      </c>
      <c r="D179" s="171" t="s">
        <v>75</v>
      </c>
      <c r="E179" s="172">
        <v>5</v>
      </c>
      <c r="F179" s="172"/>
      <c r="G179" s="173">
        <f t="shared" si="36"/>
        <v>0</v>
      </c>
      <c r="O179" s="167">
        <v>2</v>
      </c>
      <c r="AA179" s="145">
        <v>3</v>
      </c>
      <c r="AB179" s="145">
        <v>9</v>
      </c>
      <c r="AC179" s="145">
        <v>24013105</v>
      </c>
      <c r="AZ179" s="145">
        <v>3</v>
      </c>
      <c r="BA179" s="145">
        <f t="shared" si="37"/>
        <v>0</v>
      </c>
      <c r="BB179" s="145">
        <f t="shared" si="38"/>
        <v>0</v>
      </c>
      <c r="BC179" s="145">
        <f t="shared" si="39"/>
        <v>0</v>
      </c>
      <c r="BD179" s="145">
        <f t="shared" si="40"/>
        <v>0</v>
      </c>
      <c r="BE179" s="145">
        <f t="shared" si="41"/>
        <v>0</v>
      </c>
      <c r="CA179" s="167">
        <v>3</v>
      </c>
      <c r="CB179" s="167">
        <v>9</v>
      </c>
      <c r="CZ179" s="145">
        <v>0</v>
      </c>
    </row>
    <row r="180" spans="1:104">
      <c r="A180" s="168">
        <v>159</v>
      </c>
      <c r="B180" s="169" t="s">
        <v>399</v>
      </c>
      <c r="C180" s="170" t="s">
        <v>400</v>
      </c>
      <c r="D180" s="171" t="s">
        <v>86</v>
      </c>
      <c r="E180" s="172">
        <v>120</v>
      </c>
      <c r="F180" s="172"/>
      <c r="G180" s="173">
        <f t="shared" si="36"/>
        <v>0</v>
      </c>
      <c r="O180" s="167">
        <v>2</v>
      </c>
      <c r="AA180" s="145">
        <v>3</v>
      </c>
      <c r="AB180" s="145">
        <v>9</v>
      </c>
      <c r="AC180" s="145">
        <v>24020200</v>
      </c>
      <c r="AZ180" s="145">
        <v>3</v>
      </c>
      <c r="BA180" s="145">
        <f t="shared" si="37"/>
        <v>0</v>
      </c>
      <c r="BB180" s="145">
        <f t="shared" si="38"/>
        <v>0</v>
      </c>
      <c r="BC180" s="145">
        <f t="shared" si="39"/>
        <v>0</v>
      </c>
      <c r="BD180" s="145">
        <f t="shared" si="40"/>
        <v>0</v>
      </c>
      <c r="BE180" s="145">
        <f t="shared" si="41"/>
        <v>0</v>
      </c>
      <c r="CA180" s="167">
        <v>3</v>
      </c>
      <c r="CB180" s="167">
        <v>9</v>
      </c>
      <c r="CZ180" s="145">
        <v>0</v>
      </c>
    </row>
    <row r="181" spans="1:104">
      <c r="A181" s="168">
        <v>160</v>
      </c>
      <c r="B181" s="169" t="s">
        <v>401</v>
      </c>
      <c r="C181" s="170" t="s">
        <v>402</v>
      </c>
      <c r="D181" s="171" t="s">
        <v>86</v>
      </c>
      <c r="E181" s="172">
        <v>14</v>
      </c>
      <c r="F181" s="172"/>
      <c r="G181" s="173">
        <f t="shared" si="36"/>
        <v>0</v>
      </c>
      <c r="O181" s="167">
        <v>2</v>
      </c>
      <c r="AA181" s="145">
        <v>3</v>
      </c>
      <c r="AB181" s="145">
        <v>9</v>
      </c>
      <c r="AC181" s="145">
        <v>24030010</v>
      </c>
      <c r="AZ181" s="145">
        <v>3</v>
      </c>
      <c r="BA181" s="145">
        <f t="shared" si="37"/>
        <v>0</v>
      </c>
      <c r="BB181" s="145">
        <f t="shared" si="38"/>
        <v>0</v>
      </c>
      <c r="BC181" s="145">
        <f t="shared" si="39"/>
        <v>0</v>
      </c>
      <c r="BD181" s="145">
        <f t="shared" si="40"/>
        <v>0</v>
      </c>
      <c r="BE181" s="145">
        <f t="shared" si="41"/>
        <v>0</v>
      </c>
      <c r="CA181" s="167">
        <v>3</v>
      </c>
      <c r="CB181" s="167">
        <v>9</v>
      </c>
      <c r="CZ181" s="145">
        <v>0</v>
      </c>
    </row>
    <row r="182" spans="1:104">
      <c r="A182" s="168">
        <v>161</v>
      </c>
      <c r="B182" s="169" t="s">
        <v>403</v>
      </c>
      <c r="C182" s="170" t="s">
        <v>404</v>
      </c>
      <c r="D182" s="171" t="s">
        <v>86</v>
      </c>
      <c r="E182" s="172">
        <v>5</v>
      </c>
      <c r="F182" s="172"/>
      <c r="G182" s="173">
        <f t="shared" si="36"/>
        <v>0</v>
      </c>
      <c r="O182" s="167">
        <v>2</v>
      </c>
      <c r="AA182" s="145">
        <v>3</v>
      </c>
      <c r="AB182" s="145">
        <v>9</v>
      </c>
      <c r="AC182" s="145">
        <v>24030011</v>
      </c>
      <c r="AZ182" s="145">
        <v>3</v>
      </c>
      <c r="BA182" s="145">
        <f t="shared" si="37"/>
        <v>0</v>
      </c>
      <c r="BB182" s="145">
        <f t="shared" si="38"/>
        <v>0</v>
      </c>
      <c r="BC182" s="145">
        <f t="shared" si="39"/>
        <v>0</v>
      </c>
      <c r="BD182" s="145">
        <f t="shared" si="40"/>
        <v>0</v>
      </c>
      <c r="BE182" s="145">
        <f t="shared" si="41"/>
        <v>0</v>
      </c>
      <c r="CA182" s="167">
        <v>3</v>
      </c>
      <c r="CB182" s="167">
        <v>9</v>
      </c>
      <c r="CZ182" s="145">
        <v>0</v>
      </c>
    </row>
    <row r="183" spans="1:104">
      <c r="A183" s="168">
        <v>162</v>
      </c>
      <c r="B183" s="169" t="s">
        <v>405</v>
      </c>
      <c r="C183" s="170" t="s">
        <v>406</v>
      </c>
      <c r="D183" s="171" t="s">
        <v>86</v>
      </c>
      <c r="E183" s="172">
        <v>4</v>
      </c>
      <c r="F183" s="172"/>
      <c r="G183" s="173">
        <f t="shared" si="36"/>
        <v>0</v>
      </c>
      <c r="O183" s="167">
        <v>2</v>
      </c>
      <c r="AA183" s="145">
        <v>3</v>
      </c>
      <c r="AB183" s="145">
        <v>9</v>
      </c>
      <c r="AC183" s="145">
        <v>24030012</v>
      </c>
      <c r="AZ183" s="145">
        <v>3</v>
      </c>
      <c r="BA183" s="145">
        <f t="shared" si="37"/>
        <v>0</v>
      </c>
      <c r="BB183" s="145">
        <f t="shared" si="38"/>
        <v>0</v>
      </c>
      <c r="BC183" s="145">
        <f t="shared" si="39"/>
        <v>0</v>
      </c>
      <c r="BD183" s="145">
        <f t="shared" si="40"/>
        <v>0</v>
      </c>
      <c r="BE183" s="145">
        <f t="shared" si="41"/>
        <v>0</v>
      </c>
      <c r="CA183" s="167">
        <v>3</v>
      </c>
      <c r="CB183" s="167">
        <v>9</v>
      </c>
      <c r="CZ183" s="145">
        <v>0</v>
      </c>
    </row>
    <row r="184" spans="1:104">
      <c r="A184" s="168">
        <v>163</v>
      </c>
      <c r="B184" s="169" t="s">
        <v>407</v>
      </c>
      <c r="C184" s="170" t="s">
        <v>408</v>
      </c>
      <c r="D184" s="171" t="s">
        <v>86</v>
      </c>
      <c r="E184" s="172">
        <v>1</v>
      </c>
      <c r="F184" s="172"/>
      <c r="G184" s="173">
        <f t="shared" si="36"/>
        <v>0</v>
      </c>
      <c r="O184" s="167">
        <v>2</v>
      </c>
      <c r="AA184" s="145">
        <v>3</v>
      </c>
      <c r="AB184" s="145">
        <v>9</v>
      </c>
      <c r="AC184" s="145">
        <v>24030013</v>
      </c>
      <c r="AZ184" s="145">
        <v>3</v>
      </c>
      <c r="BA184" s="145">
        <f t="shared" si="37"/>
        <v>0</v>
      </c>
      <c r="BB184" s="145">
        <f t="shared" si="38"/>
        <v>0</v>
      </c>
      <c r="BC184" s="145">
        <f t="shared" si="39"/>
        <v>0</v>
      </c>
      <c r="BD184" s="145">
        <f t="shared" si="40"/>
        <v>0</v>
      </c>
      <c r="BE184" s="145">
        <f t="shared" si="41"/>
        <v>0</v>
      </c>
      <c r="CA184" s="167">
        <v>3</v>
      </c>
      <c r="CB184" s="167">
        <v>9</v>
      </c>
      <c r="CZ184" s="145">
        <v>0</v>
      </c>
    </row>
    <row r="185" spans="1:104">
      <c r="A185" s="168">
        <v>164</v>
      </c>
      <c r="B185" s="169" t="s">
        <v>409</v>
      </c>
      <c r="C185" s="170" t="s">
        <v>410</v>
      </c>
      <c r="D185" s="171" t="s">
        <v>86</v>
      </c>
      <c r="E185" s="172">
        <v>1</v>
      </c>
      <c r="F185" s="172"/>
      <c r="G185" s="173">
        <f t="shared" si="36"/>
        <v>0</v>
      </c>
      <c r="O185" s="167">
        <v>2</v>
      </c>
      <c r="AA185" s="145">
        <v>3</v>
      </c>
      <c r="AB185" s="145">
        <v>9</v>
      </c>
      <c r="AC185" s="145">
        <v>24030014</v>
      </c>
      <c r="AZ185" s="145">
        <v>3</v>
      </c>
      <c r="BA185" s="145">
        <f t="shared" si="37"/>
        <v>0</v>
      </c>
      <c r="BB185" s="145">
        <f t="shared" si="38"/>
        <v>0</v>
      </c>
      <c r="BC185" s="145">
        <f t="shared" si="39"/>
        <v>0</v>
      </c>
      <c r="BD185" s="145">
        <f t="shared" si="40"/>
        <v>0</v>
      </c>
      <c r="BE185" s="145">
        <f t="shared" si="41"/>
        <v>0</v>
      </c>
      <c r="CA185" s="167">
        <v>3</v>
      </c>
      <c r="CB185" s="167">
        <v>9</v>
      </c>
      <c r="CZ185" s="145">
        <v>0</v>
      </c>
    </row>
    <row r="186" spans="1:104">
      <c r="A186" s="168">
        <v>165</v>
      </c>
      <c r="B186" s="169" t="s">
        <v>411</v>
      </c>
      <c r="C186" s="170" t="s">
        <v>412</v>
      </c>
      <c r="D186" s="171" t="s">
        <v>86</v>
      </c>
      <c r="E186" s="172">
        <v>1</v>
      </c>
      <c r="F186" s="172"/>
      <c r="G186" s="173">
        <f t="shared" si="36"/>
        <v>0</v>
      </c>
      <c r="O186" s="167">
        <v>2</v>
      </c>
      <c r="AA186" s="145">
        <v>3</v>
      </c>
      <c r="AB186" s="145">
        <v>9</v>
      </c>
      <c r="AC186" s="145">
        <v>24030060</v>
      </c>
      <c r="AZ186" s="145">
        <v>3</v>
      </c>
      <c r="BA186" s="145">
        <f t="shared" si="37"/>
        <v>0</v>
      </c>
      <c r="BB186" s="145">
        <f t="shared" si="38"/>
        <v>0</v>
      </c>
      <c r="BC186" s="145">
        <f t="shared" si="39"/>
        <v>0</v>
      </c>
      <c r="BD186" s="145">
        <f t="shared" si="40"/>
        <v>0</v>
      </c>
      <c r="BE186" s="145">
        <f t="shared" si="41"/>
        <v>0</v>
      </c>
      <c r="CA186" s="167">
        <v>3</v>
      </c>
      <c r="CB186" s="167">
        <v>9</v>
      </c>
      <c r="CZ186" s="145">
        <v>0</v>
      </c>
    </row>
    <row r="187" spans="1:104">
      <c r="A187" s="168">
        <v>166</v>
      </c>
      <c r="B187" s="169" t="s">
        <v>413</v>
      </c>
      <c r="C187" s="170" t="s">
        <v>414</v>
      </c>
      <c r="D187" s="171" t="s">
        <v>86</v>
      </c>
      <c r="E187" s="172">
        <v>8</v>
      </c>
      <c r="F187" s="172"/>
      <c r="G187" s="173">
        <f t="shared" si="36"/>
        <v>0</v>
      </c>
      <c r="O187" s="167">
        <v>2</v>
      </c>
      <c r="AA187" s="145">
        <v>3</v>
      </c>
      <c r="AB187" s="145">
        <v>9</v>
      </c>
      <c r="AC187" s="145">
        <v>24037008</v>
      </c>
      <c r="AZ187" s="145">
        <v>3</v>
      </c>
      <c r="BA187" s="145">
        <f t="shared" si="37"/>
        <v>0</v>
      </c>
      <c r="BB187" s="145">
        <f t="shared" si="38"/>
        <v>0</v>
      </c>
      <c r="BC187" s="145">
        <f t="shared" si="39"/>
        <v>0</v>
      </c>
      <c r="BD187" s="145">
        <f t="shared" si="40"/>
        <v>0</v>
      </c>
      <c r="BE187" s="145">
        <f t="shared" si="41"/>
        <v>0</v>
      </c>
      <c r="CA187" s="167">
        <v>3</v>
      </c>
      <c r="CB187" s="167">
        <v>9</v>
      </c>
      <c r="CZ187" s="145">
        <v>0</v>
      </c>
    </row>
    <row r="188" spans="1:104">
      <c r="A188" s="168">
        <v>167</v>
      </c>
      <c r="B188" s="169" t="s">
        <v>415</v>
      </c>
      <c r="C188" s="170" t="s">
        <v>416</v>
      </c>
      <c r="D188" s="171" t="s">
        <v>86</v>
      </c>
      <c r="E188" s="172">
        <v>2</v>
      </c>
      <c r="F188" s="172"/>
      <c r="G188" s="173">
        <f t="shared" si="36"/>
        <v>0</v>
      </c>
      <c r="O188" s="167">
        <v>2</v>
      </c>
      <c r="AA188" s="145">
        <v>3</v>
      </c>
      <c r="AB188" s="145">
        <v>9</v>
      </c>
      <c r="AC188" s="145">
        <v>24040315</v>
      </c>
      <c r="AZ188" s="145">
        <v>3</v>
      </c>
      <c r="BA188" s="145">
        <f t="shared" si="37"/>
        <v>0</v>
      </c>
      <c r="BB188" s="145">
        <f t="shared" si="38"/>
        <v>0</v>
      </c>
      <c r="BC188" s="145">
        <f t="shared" si="39"/>
        <v>0</v>
      </c>
      <c r="BD188" s="145">
        <f t="shared" si="40"/>
        <v>0</v>
      </c>
      <c r="BE188" s="145">
        <f t="shared" si="41"/>
        <v>0</v>
      </c>
      <c r="CA188" s="167">
        <v>3</v>
      </c>
      <c r="CB188" s="167">
        <v>9</v>
      </c>
      <c r="CZ188" s="145">
        <v>0</v>
      </c>
    </row>
    <row r="189" spans="1:104">
      <c r="A189" s="168">
        <v>168</v>
      </c>
      <c r="B189" s="169" t="s">
        <v>417</v>
      </c>
      <c r="C189" s="170" t="s">
        <v>418</v>
      </c>
      <c r="D189" s="171" t="s">
        <v>86</v>
      </c>
      <c r="E189" s="172">
        <v>2</v>
      </c>
      <c r="F189" s="172"/>
      <c r="G189" s="173">
        <f t="shared" si="36"/>
        <v>0</v>
      </c>
      <c r="O189" s="167">
        <v>2</v>
      </c>
      <c r="AA189" s="145">
        <v>3</v>
      </c>
      <c r="AB189" s="145">
        <v>9</v>
      </c>
      <c r="AC189" s="145">
        <v>24040320</v>
      </c>
      <c r="AZ189" s="145">
        <v>3</v>
      </c>
      <c r="BA189" s="145">
        <f t="shared" si="37"/>
        <v>0</v>
      </c>
      <c r="BB189" s="145">
        <f t="shared" si="38"/>
        <v>0</v>
      </c>
      <c r="BC189" s="145">
        <f t="shared" si="39"/>
        <v>0</v>
      </c>
      <c r="BD189" s="145">
        <f t="shared" si="40"/>
        <v>0</v>
      </c>
      <c r="BE189" s="145">
        <f t="shared" si="41"/>
        <v>0</v>
      </c>
      <c r="CA189" s="167">
        <v>3</v>
      </c>
      <c r="CB189" s="167">
        <v>9</v>
      </c>
      <c r="CZ189" s="145">
        <v>0</v>
      </c>
    </row>
    <row r="190" spans="1:104">
      <c r="A190" s="168">
        <v>169</v>
      </c>
      <c r="B190" s="169" t="s">
        <v>419</v>
      </c>
      <c r="C190" s="170" t="s">
        <v>420</v>
      </c>
      <c r="D190" s="171" t="s">
        <v>86</v>
      </c>
      <c r="E190" s="172">
        <v>6</v>
      </c>
      <c r="F190" s="172"/>
      <c r="G190" s="173">
        <f t="shared" si="36"/>
        <v>0</v>
      </c>
      <c r="O190" s="167">
        <v>2</v>
      </c>
      <c r="AA190" s="145">
        <v>3</v>
      </c>
      <c r="AB190" s="145">
        <v>9</v>
      </c>
      <c r="AC190" s="145">
        <v>24040640</v>
      </c>
      <c r="AZ190" s="145">
        <v>3</v>
      </c>
      <c r="BA190" s="145">
        <f t="shared" si="37"/>
        <v>0</v>
      </c>
      <c r="BB190" s="145">
        <f t="shared" si="38"/>
        <v>0</v>
      </c>
      <c r="BC190" s="145">
        <f t="shared" si="39"/>
        <v>0</v>
      </c>
      <c r="BD190" s="145">
        <f t="shared" si="40"/>
        <v>0</v>
      </c>
      <c r="BE190" s="145">
        <f t="shared" si="41"/>
        <v>0</v>
      </c>
      <c r="CA190" s="167">
        <v>3</v>
      </c>
      <c r="CB190" s="167">
        <v>9</v>
      </c>
      <c r="CZ190" s="145">
        <v>0</v>
      </c>
    </row>
    <row r="191" spans="1:104">
      <c r="A191" s="168">
        <v>170</v>
      </c>
      <c r="B191" s="169" t="s">
        <v>421</v>
      </c>
      <c r="C191" s="170" t="s">
        <v>422</v>
      </c>
      <c r="D191" s="171" t="s">
        <v>75</v>
      </c>
      <c r="E191" s="172">
        <v>2</v>
      </c>
      <c r="F191" s="172"/>
      <c r="G191" s="173">
        <f t="shared" si="36"/>
        <v>0</v>
      </c>
      <c r="O191" s="167">
        <v>2</v>
      </c>
      <c r="AA191" s="145">
        <v>3</v>
      </c>
      <c r="AB191" s="145">
        <v>9</v>
      </c>
      <c r="AC191" s="145">
        <v>24050230</v>
      </c>
      <c r="AZ191" s="145">
        <v>3</v>
      </c>
      <c r="BA191" s="145">
        <f t="shared" si="37"/>
        <v>0</v>
      </c>
      <c r="BB191" s="145">
        <f t="shared" si="38"/>
        <v>0</v>
      </c>
      <c r="BC191" s="145">
        <f t="shared" si="39"/>
        <v>0</v>
      </c>
      <c r="BD191" s="145">
        <f t="shared" si="40"/>
        <v>0</v>
      </c>
      <c r="BE191" s="145">
        <f t="shared" si="41"/>
        <v>0</v>
      </c>
      <c r="CA191" s="167">
        <v>3</v>
      </c>
      <c r="CB191" s="167">
        <v>9</v>
      </c>
      <c r="CZ191" s="145">
        <v>0</v>
      </c>
    </row>
    <row r="192" spans="1:104">
      <c r="A192" s="168">
        <v>171</v>
      </c>
      <c r="B192" s="169" t="s">
        <v>423</v>
      </c>
      <c r="C192" s="170" t="s">
        <v>424</v>
      </c>
      <c r="D192" s="171" t="s">
        <v>75</v>
      </c>
      <c r="E192" s="172">
        <v>2</v>
      </c>
      <c r="F192" s="172"/>
      <c r="G192" s="173">
        <f t="shared" si="36"/>
        <v>0</v>
      </c>
      <c r="O192" s="167">
        <v>2</v>
      </c>
      <c r="AA192" s="145">
        <v>3</v>
      </c>
      <c r="AB192" s="145">
        <v>9</v>
      </c>
      <c r="AC192" s="145">
        <v>24050245</v>
      </c>
      <c r="AZ192" s="145">
        <v>3</v>
      </c>
      <c r="BA192" s="145">
        <f t="shared" si="37"/>
        <v>0</v>
      </c>
      <c r="BB192" s="145">
        <f t="shared" si="38"/>
        <v>0</v>
      </c>
      <c r="BC192" s="145">
        <f t="shared" si="39"/>
        <v>0</v>
      </c>
      <c r="BD192" s="145">
        <f t="shared" si="40"/>
        <v>0</v>
      </c>
      <c r="BE192" s="145">
        <f t="shared" si="41"/>
        <v>0</v>
      </c>
      <c r="CA192" s="167">
        <v>3</v>
      </c>
      <c r="CB192" s="167">
        <v>9</v>
      </c>
      <c r="CZ192" s="145">
        <v>0</v>
      </c>
    </row>
    <row r="193" spans="1:104">
      <c r="A193" s="168">
        <v>172</v>
      </c>
      <c r="B193" s="169" t="s">
        <v>425</v>
      </c>
      <c r="C193" s="170" t="s">
        <v>426</v>
      </c>
      <c r="D193" s="171" t="s">
        <v>284</v>
      </c>
      <c r="E193" s="172">
        <v>300</v>
      </c>
      <c r="F193" s="172"/>
      <c r="G193" s="173">
        <f t="shared" si="36"/>
        <v>0</v>
      </c>
      <c r="O193" s="167">
        <v>2</v>
      </c>
      <c r="AA193" s="145">
        <v>3</v>
      </c>
      <c r="AB193" s="145">
        <v>9</v>
      </c>
      <c r="AC193" s="145">
        <v>24060050</v>
      </c>
      <c r="AZ193" s="145">
        <v>3</v>
      </c>
      <c r="BA193" s="145">
        <f t="shared" si="37"/>
        <v>0</v>
      </c>
      <c r="BB193" s="145">
        <f t="shared" si="38"/>
        <v>0</v>
      </c>
      <c r="BC193" s="145">
        <f t="shared" si="39"/>
        <v>0</v>
      </c>
      <c r="BD193" s="145">
        <f t="shared" si="40"/>
        <v>0</v>
      </c>
      <c r="BE193" s="145">
        <f t="shared" si="41"/>
        <v>0</v>
      </c>
      <c r="CA193" s="167">
        <v>3</v>
      </c>
      <c r="CB193" s="167">
        <v>9</v>
      </c>
      <c r="CZ193" s="145">
        <v>0</v>
      </c>
    </row>
    <row r="194" spans="1:104">
      <c r="A194" s="168">
        <v>173</v>
      </c>
      <c r="B194" s="169" t="s">
        <v>427</v>
      </c>
      <c r="C194" s="170" t="s">
        <v>428</v>
      </c>
      <c r="D194" s="171" t="s">
        <v>86</v>
      </c>
      <c r="E194" s="172">
        <v>18</v>
      </c>
      <c r="F194" s="172"/>
      <c r="G194" s="173">
        <f t="shared" si="36"/>
        <v>0</v>
      </c>
      <c r="O194" s="167">
        <v>2</v>
      </c>
      <c r="AA194" s="145">
        <v>3</v>
      </c>
      <c r="AB194" s="145">
        <v>9</v>
      </c>
      <c r="AC194" s="145">
        <v>24098070</v>
      </c>
      <c r="AZ194" s="145">
        <v>3</v>
      </c>
      <c r="BA194" s="145">
        <f t="shared" si="37"/>
        <v>0</v>
      </c>
      <c r="BB194" s="145">
        <f t="shared" si="38"/>
        <v>0</v>
      </c>
      <c r="BC194" s="145">
        <f t="shared" si="39"/>
        <v>0</v>
      </c>
      <c r="BD194" s="145">
        <f t="shared" si="40"/>
        <v>0</v>
      </c>
      <c r="BE194" s="145">
        <f t="shared" si="41"/>
        <v>0</v>
      </c>
      <c r="CA194" s="167">
        <v>3</v>
      </c>
      <c r="CB194" s="167">
        <v>9</v>
      </c>
      <c r="CZ194" s="145">
        <v>0</v>
      </c>
    </row>
    <row r="195" spans="1:104">
      <c r="A195" s="168">
        <v>174</v>
      </c>
      <c r="B195" s="169" t="s">
        <v>429</v>
      </c>
      <c r="C195" s="170" t="s">
        <v>430</v>
      </c>
      <c r="D195" s="171" t="s">
        <v>86</v>
      </c>
      <c r="E195" s="172">
        <v>30</v>
      </c>
      <c r="F195" s="172"/>
      <c r="G195" s="173">
        <f t="shared" si="36"/>
        <v>0</v>
      </c>
      <c r="O195" s="167">
        <v>2</v>
      </c>
      <c r="AA195" s="145">
        <v>3</v>
      </c>
      <c r="AB195" s="145">
        <v>9</v>
      </c>
      <c r="AC195" s="145">
        <v>24098085</v>
      </c>
      <c r="AZ195" s="145">
        <v>3</v>
      </c>
      <c r="BA195" s="145">
        <f t="shared" si="37"/>
        <v>0</v>
      </c>
      <c r="BB195" s="145">
        <f t="shared" si="38"/>
        <v>0</v>
      </c>
      <c r="BC195" s="145">
        <f t="shared" si="39"/>
        <v>0</v>
      </c>
      <c r="BD195" s="145">
        <f t="shared" si="40"/>
        <v>0</v>
      </c>
      <c r="BE195" s="145">
        <f t="shared" si="41"/>
        <v>0</v>
      </c>
      <c r="CA195" s="167">
        <v>3</v>
      </c>
      <c r="CB195" s="167">
        <v>9</v>
      </c>
      <c r="CZ195" s="145">
        <v>0</v>
      </c>
    </row>
    <row r="196" spans="1:104">
      <c r="A196" s="168">
        <v>175</v>
      </c>
      <c r="B196" s="169" t="s">
        <v>431</v>
      </c>
      <c r="C196" s="170" t="s">
        <v>432</v>
      </c>
      <c r="D196" s="171" t="s">
        <v>75</v>
      </c>
      <c r="E196" s="172">
        <v>1</v>
      </c>
      <c r="F196" s="172"/>
      <c r="G196" s="173">
        <f t="shared" si="36"/>
        <v>0</v>
      </c>
      <c r="O196" s="167">
        <v>2</v>
      </c>
      <c r="AA196" s="145">
        <v>3</v>
      </c>
      <c r="AB196" s="145">
        <v>9</v>
      </c>
      <c r="AC196" s="145">
        <v>30011245</v>
      </c>
      <c r="AZ196" s="145">
        <v>3</v>
      </c>
      <c r="BA196" s="145">
        <f t="shared" si="37"/>
        <v>0</v>
      </c>
      <c r="BB196" s="145">
        <f t="shared" si="38"/>
        <v>0</v>
      </c>
      <c r="BC196" s="145">
        <f t="shared" si="39"/>
        <v>0</v>
      </c>
      <c r="BD196" s="145">
        <f t="shared" si="40"/>
        <v>0</v>
      </c>
      <c r="BE196" s="145">
        <f t="shared" si="41"/>
        <v>0</v>
      </c>
      <c r="CA196" s="167">
        <v>3</v>
      </c>
      <c r="CB196" s="167">
        <v>9</v>
      </c>
      <c r="CZ196" s="145">
        <v>0</v>
      </c>
    </row>
    <row r="197" spans="1:104">
      <c r="A197" s="168">
        <v>176</v>
      </c>
      <c r="B197" s="169" t="s">
        <v>433</v>
      </c>
      <c r="C197" s="170" t="s">
        <v>434</v>
      </c>
      <c r="D197" s="171" t="s">
        <v>75</v>
      </c>
      <c r="E197" s="172">
        <v>1</v>
      </c>
      <c r="F197" s="172"/>
      <c r="G197" s="173">
        <f t="shared" si="36"/>
        <v>0</v>
      </c>
      <c r="O197" s="167">
        <v>2</v>
      </c>
      <c r="AA197" s="145">
        <v>3</v>
      </c>
      <c r="AB197" s="145">
        <v>9</v>
      </c>
      <c r="AC197" s="145">
        <v>30011255</v>
      </c>
      <c r="AZ197" s="145">
        <v>3</v>
      </c>
      <c r="BA197" s="145">
        <f t="shared" si="37"/>
        <v>0</v>
      </c>
      <c r="BB197" s="145">
        <f t="shared" si="38"/>
        <v>0</v>
      </c>
      <c r="BC197" s="145">
        <f t="shared" si="39"/>
        <v>0</v>
      </c>
      <c r="BD197" s="145">
        <f t="shared" si="40"/>
        <v>0</v>
      </c>
      <c r="BE197" s="145">
        <f t="shared" si="41"/>
        <v>0</v>
      </c>
      <c r="CA197" s="167">
        <v>3</v>
      </c>
      <c r="CB197" s="167">
        <v>9</v>
      </c>
      <c r="CZ197" s="145">
        <v>0</v>
      </c>
    </row>
    <row r="198" spans="1:104" ht="22.5">
      <c r="A198" s="168">
        <v>177</v>
      </c>
      <c r="B198" s="169" t="s">
        <v>435</v>
      </c>
      <c r="C198" s="170" t="s">
        <v>436</v>
      </c>
      <c r="D198" s="171" t="s">
        <v>75</v>
      </c>
      <c r="E198" s="172">
        <v>1</v>
      </c>
      <c r="F198" s="172"/>
      <c r="G198" s="173">
        <f t="shared" si="36"/>
        <v>0</v>
      </c>
      <c r="O198" s="167">
        <v>2</v>
      </c>
      <c r="AA198" s="145">
        <v>10</v>
      </c>
      <c r="AB198" s="145">
        <v>0</v>
      </c>
      <c r="AC198" s="145">
        <v>8</v>
      </c>
      <c r="AZ198" s="145">
        <v>5</v>
      </c>
      <c r="BA198" s="145">
        <f t="shared" si="37"/>
        <v>0</v>
      </c>
      <c r="BB198" s="145">
        <f t="shared" si="38"/>
        <v>0</v>
      </c>
      <c r="BC198" s="145">
        <f t="shared" si="39"/>
        <v>0</v>
      </c>
      <c r="BD198" s="145">
        <f t="shared" si="40"/>
        <v>0</v>
      </c>
      <c r="BE198" s="145">
        <f t="shared" si="41"/>
        <v>0</v>
      </c>
      <c r="CA198" s="167">
        <v>10</v>
      </c>
      <c r="CB198" s="167">
        <v>0</v>
      </c>
      <c r="CZ198" s="145">
        <v>0</v>
      </c>
    </row>
    <row r="199" spans="1:104">
      <c r="A199" s="168">
        <v>178</v>
      </c>
      <c r="B199" s="169" t="s">
        <v>295</v>
      </c>
      <c r="C199" s="170" t="s">
        <v>296</v>
      </c>
      <c r="D199" s="171" t="s">
        <v>216</v>
      </c>
      <c r="E199" s="172">
        <v>16</v>
      </c>
      <c r="F199" s="172"/>
      <c r="G199" s="173">
        <f t="shared" si="36"/>
        <v>0</v>
      </c>
      <c r="O199" s="167">
        <v>2</v>
      </c>
      <c r="AA199" s="145">
        <v>10</v>
      </c>
      <c r="AB199" s="145">
        <v>0</v>
      </c>
      <c r="AC199" s="145">
        <v>8</v>
      </c>
      <c r="AZ199" s="145">
        <v>5</v>
      </c>
      <c r="BA199" s="145">
        <f t="shared" si="37"/>
        <v>0</v>
      </c>
      <c r="BB199" s="145">
        <f t="shared" si="38"/>
        <v>0</v>
      </c>
      <c r="BC199" s="145">
        <f t="shared" si="39"/>
        <v>0</v>
      </c>
      <c r="BD199" s="145">
        <f t="shared" si="40"/>
        <v>0</v>
      </c>
      <c r="BE199" s="145">
        <f t="shared" si="41"/>
        <v>0</v>
      </c>
      <c r="CA199" s="167">
        <v>10</v>
      </c>
      <c r="CB199" s="167">
        <v>0</v>
      </c>
      <c r="CZ199" s="145">
        <v>0</v>
      </c>
    </row>
    <row r="200" spans="1:104">
      <c r="A200" s="174"/>
      <c r="B200" s="175" t="s">
        <v>76</v>
      </c>
      <c r="C200" s="176" t="str">
        <f>CONCATENATE(B139," ",C139)</f>
        <v>M21. Specifikace</v>
      </c>
      <c r="D200" s="177"/>
      <c r="E200" s="178"/>
      <c r="F200" s="179"/>
      <c r="G200" s="180">
        <f>SUM(G139:G199)</f>
        <v>0</v>
      </c>
      <c r="O200" s="167">
        <v>4</v>
      </c>
      <c r="BA200" s="181">
        <f>SUM(BA139:BA199)</f>
        <v>0</v>
      </c>
      <c r="BB200" s="181">
        <f>SUM(BB139:BB199)</f>
        <v>0</v>
      </c>
      <c r="BC200" s="181">
        <f>SUM(BC139:BC199)</f>
        <v>0</v>
      </c>
      <c r="BD200" s="181">
        <f>SUM(BD139:BD199)</f>
        <v>0</v>
      </c>
      <c r="BE200" s="181">
        <f>SUM(BE139:BE199)</f>
        <v>0</v>
      </c>
    </row>
    <row r="201" spans="1:104">
      <c r="A201" s="160" t="s">
        <v>74</v>
      </c>
      <c r="B201" s="161" t="s">
        <v>437</v>
      </c>
      <c r="C201" s="162" t="s">
        <v>438</v>
      </c>
      <c r="D201" s="163"/>
      <c r="E201" s="164"/>
      <c r="F201" s="164"/>
      <c r="G201" s="165"/>
      <c r="H201" s="166"/>
      <c r="I201" s="166"/>
      <c r="O201" s="167">
        <v>1</v>
      </c>
    </row>
    <row r="202" spans="1:104">
      <c r="A202" s="168">
        <v>179</v>
      </c>
      <c r="B202" s="169" t="s">
        <v>439</v>
      </c>
      <c r="C202" s="170" t="s">
        <v>440</v>
      </c>
      <c r="D202" s="171" t="s">
        <v>75</v>
      </c>
      <c r="E202" s="172">
        <v>20</v>
      </c>
      <c r="F202" s="172"/>
      <c r="G202" s="173">
        <f t="shared" ref="G202:G211" si="42">E202*F202</f>
        <v>0</v>
      </c>
      <c r="O202" s="167">
        <v>2</v>
      </c>
      <c r="AA202" s="145">
        <v>1</v>
      </c>
      <c r="AB202" s="145">
        <v>9</v>
      </c>
      <c r="AC202" s="145">
        <v>9</v>
      </c>
      <c r="AZ202" s="145">
        <v>4</v>
      </c>
      <c r="BA202" s="145">
        <f t="shared" ref="BA202:BA211" si="43">IF(AZ202=1,G202,0)</f>
        <v>0</v>
      </c>
      <c r="BB202" s="145">
        <f t="shared" ref="BB202:BB211" si="44">IF(AZ202=2,G202,0)</f>
        <v>0</v>
      </c>
      <c r="BC202" s="145">
        <f t="shared" ref="BC202:BC211" si="45">IF(AZ202=3,G202,0)</f>
        <v>0</v>
      </c>
      <c r="BD202" s="145">
        <f t="shared" ref="BD202:BD211" si="46">IF(AZ202=4,G202,0)</f>
        <v>0</v>
      </c>
      <c r="BE202" s="145">
        <f t="shared" ref="BE202:BE211" si="47">IF(AZ202=5,G202,0)</f>
        <v>0</v>
      </c>
      <c r="CA202" s="167">
        <v>1</v>
      </c>
      <c r="CB202" s="167">
        <v>9</v>
      </c>
      <c r="CZ202" s="145">
        <v>0</v>
      </c>
    </row>
    <row r="203" spans="1:104">
      <c r="A203" s="168">
        <v>180</v>
      </c>
      <c r="B203" s="169" t="s">
        <v>441</v>
      </c>
      <c r="C203" s="170" t="s">
        <v>442</v>
      </c>
      <c r="D203" s="171" t="s">
        <v>86</v>
      </c>
      <c r="E203" s="172">
        <v>1</v>
      </c>
      <c r="F203" s="172"/>
      <c r="G203" s="173">
        <f t="shared" si="42"/>
        <v>0</v>
      </c>
      <c r="O203" s="167">
        <v>2</v>
      </c>
      <c r="AA203" s="145">
        <v>1</v>
      </c>
      <c r="AB203" s="145">
        <v>9</v>
      </c>
      <c r="AC203" s="145">
        <v>9</v>
      </c>
      <c r="AZ203" s="145">
        <v>4</v>
      </c>
      <c r="BA203" s="145">
        <f t="shared" si="43"/>
        <v>0</v>
      </c>
      <c r="BB203" s="145">
        <f t="shared" si="44"/>
        <v>0</v>
      </c>
      <c r="BC203" s="145">
        <f t="shared" si="45"/>
        <v>0</v>
      </c>
      <c r="BD203" s="145">
        <f t="shared" si="46"/>
        <v>0</v>
      </c>
      <c r="BE203" s="145">
        <f t="shared" si="47"/>
        <v>0</v>
      </c>
      <c r="CA203" s="167">
        <v>1</v>
      </c>
      <c r="CB203" s="167">
        <v>9</v>
      </c>
      <c r="CZ203" s="145">
        <v>0</v>
      </c>
    </row>
    <row r="204" spans="1:104">
      <c r="A204" s="168">
        <v>181</v>
      </c>
      <c r="B204" s="169" t="s">
        <v>443</v>
      </c>
      <c r="C204" s="170" t="s">
        <v>444</v>
      </c>
      <c r="D204" s="171" t="s">
        <v>227</v>
      </c>
      <c r="E204" s="172">
        <v>0.45</v>
      </c>
      <c r="F204" s="172"/>
      <c r="G204" s="173">
        <f t="shared" si="42"/>
        <v>0</v>
      </c>
      <c r="O204" s="167">
        <v>2</v>
      </c>
      <c r="AA204" s="145">
        <v>1</v>
      </c>
      <c r="AB204" s="145">
        <v>9</v>
      </c>
      <c r="AC204" s="145">
        <v>9</v>
      </c>
      <c r="AZ204" s="145">
        <v>4</v>
      </c>
      <c r="BA204" s="145">
        <f t="shared" si="43"/>
        <v>0</v>
      </c>
      <c r="BB204" s="145">
        <f t="shared" si="44"/>
        <v>0</v>
      </c>
      <c r="BC204" s="145">
        <f t="shared" si="45"/>
        <v>0</v>
      </c>
      <c r="BD204" s="145">
        <f t="shared" si="46"/>
        <v>0</v>
      </c>
      <c r="BE204" s="145">
        <f t="shared" si="47"/>
        <v>0</v>
      </c>
      <c r="CA204" s="167">
        <v>1</v>
      </c>
      <c r="CB204" s="167">
        <v>9</v>
      </c>
      <c r="CZ204" s="145">
        <v>0</v>
      </c>
    </row>
    <row r="205" spans="1:104">
      <c r="A205" s="168">
        <v>182</v>
      </c>
      <c r="B205" s="169" t="s">
        <v>445</v>
      </c>
      <c r="C205" s="170" t="s">
        <v>446</v>
      </c>
      <c r="D205" s="171" t="s">
        <v>86</v>
      </c>
      <c r="E205" s="172">
        <v>1</v>
      </c>
      <c r="F205" s="172"/>
      <c r="G205" s="173">
        <f t="shared" si="42"/>
        <v>0</v>
      </c>
      <c r="O205" s="167">
        <v>2</v>
      </c>
      <c r="AA205" s="145">
        <v>1</v>
      </c>
      <c r="AB205" s="145">
        <v>9</v>
      </c>
      <c r="AC205" s="145">
        <v>9</v>
      </c>
      <c r="AZ205" s="145">
        <v>4</v>
      </c>
      <c r="BA205" s="145">
        <f t="shared" si="43"/>
        <v>0</v>
      </c>
      <c r="BB205" s="145">
        <f t="shared" si="44"/>
        <v>0</v>
      </c>
      <c r="BC205" s="145">
        <f t="shared" si="45"/>
        <v>0</v>
      </c>
      <c r="BD205" s="145">
        <f t="shared" si="46"/>
        <v>0</v>
      </c>
      <c r="BE205" s="145">
        <f t="shared" si="47"/>
        <v>0</v>
      </c>
      <c r="CA205" s="167">
        <v>1</v>
      </c>
      <c r="CB205" s="167">
        <v>9</v>
      </c>
      <c r="CZ205" s="145">
        <v>0</v>
      </c>
    </row>
    <row r="206" spans="1:104">
      <c r="A206" s="168">
        <v>183</v>
      </c>
      <c r="B206" s="169" t="s">
        <v>447</v>
      </c>
      <c r="C206" s="170" t="s">
        <v>448</v>
      </c>
      <c r="D206" s="171" t="s">
        <v>75</v>
      </c>
      <c r="E206" s="172">
        <v>1</v>
      </c>
      <c r="F206" s="172"/>
      <c r="G206" s="173">
        <f t="shared" si="42"/>
        <v>0</v>
      </c>
      <c r="O206" s="167">
        <v>2</v>
      </c>
      <c r="AA206" s="145">
        <v>1</v>
      </c>
      <c r="AB206" s="145">
        <v>9</v>
      </c>
      <c r="AC206" s="145">
        <v>9</v>
      </c>
      <c r="AZ206" s="145">
        <v>4</v>
      </c>
      <c r="BA206" s="145">
        <f t="shared" si="43"/>
        <v>0</v>
      </c>
      <c r="BB206" s="145">
        <f t="shared" si="44"/>
        <v>0</v>
      </c>
      <c r="BC206" s="145">
        <f t="shared" si="45"/>
        <v>0</v>
      </c>
      <c r="BD206" s="145">
        <f t="shared" si="46"/>
        <v>0</v>
      </c>
      <c r="BE206" s="145">
        <f t="shared" si="47"/>
        <v>0</v>
      </c>
      <c r="CA206" s="167">
        <v>1</v>
      </c>
      <c r="CB206" s="167">
        <v>9</v>
      </c>
      <c r="CZ206" s="145">
        <v>0</v>
      </c>
    </row>
    <row r="207" spans="1:104">
      <c r="A207" s="168">
        <v>184</v>
      </c>
      <c r="B207" s="169" t="s">
        <v>449</v>
      </c>
      <c r="C207" s="170" t="s">
        <v>450</v>
      </c>
      <c r="D207" s="171" t="s">
        <v>86</v>
      </c>
      <c r="E207" s="172">
        <v>1</v>
      </c>
      <c r="F207" s="172"/>
      <c r="G207" s="173">
        <f t="shared" si="42"/>
        <v>0</v>
      </c>
      <c r="O207" s="167">
        <v>2</v>
      </c>
      <c r="AA207" s="145">
        <v>1</v>
      </c>
      <c r="AB207" s="145">
        <v>9</v>
      </c>
      <c r="AC207" s="145">
        <v>9</v>
      </c>
      <c r="AZ207" s="145">
        <v>4</v>
      </c>
      <c r="BA207" s="145">
        <f t="shared" si="43"/>
        <v>0</v>
      </c>
      <c r="BB207" s="145">
        <f t="shared" si="44"/>
        <v>0</v>
      </c>
      <c r="BC207" s="145">
        <f t="shared" si="45"/>
        <v>0</v>
      </c>
      <c r="BD207" s="145">
        <f t="shared" si="46"/>
        <v>0</v>
      </c>
      <c r="BE207" s="145">
        <f t="shared" si="47"/>
        <v>0</v>
      </c>
      <c r="CA207" s="167">
        <v>1</v>
      </c>
      <c r="CB207" s="167">
        <v>9</v>
      </c>
      <c r="CZ207" s="145">
        <v>0</v>
      </c>
    </row>
    <row r="208" spans="1:104">
      <c r="A208" s="168">
        <v>185</v>
      </c>
      <c r="B208" s="169" t="s">
        <v>451</v>
      </c>
      <c r="C208" s="170" t="s">
        <v>452</v>
      </c>
      <c r="D208" s="171" t="s">
        <v>86</v>
      </c>
      <c r="E208" s="172">
        <v>1</v>
      </c>
      <c r="F208" s="172"/>
      <c r="G208" s="173">
        <f t="shared" si="42"/>
        <v>0</v>
      </c>
      <c r="O208" s="167">
        <v>2</v>
      </c>
      <c r="AA208" s="145">
        <v>1</v>
      </c>
      <c r="AB208" s="145">
        <v>9</v>
      </c>
      <c r="AC208" s="145">
        <v>9</v>
      </c>
      <c r="AZ208" s="145">
        <v>4</v>
      </c>
      <c r="BA208" s="145">
        <f t="shared" si="43"/>
        <v>0</v>
      </c>
      <c r="BB208" s="145">
        <f t="shared" si="44"/>
        <v>0</v>
      </c>
      <c r="BC208" s="145">
        <f t="shared" si="45"/>
        <v>0</v>
      </c>
      <c r="BD208" s="145">
        <f t="shared" si="46"/>
        <v>0</v>
      </c>
      <c r="BE208" s="145">
        <f t="shared" si="47"/>
        <v>0</v>
      </c>
      <c r="CA208" s="167">
        <v>1</v>
      </c>
      <c r="CB208" s="167">
        <v>9</v>
      </c>
      <c r="CZ208" s="145">
        <v>0</v>
      </c>
    </row>
    <row r="209" spans="1:104">
      <c r="A209" s="168">
        <v>186</v>
      </c>
      <c r="B209" s="169" t="s">
        <v>453</v>
      </c>
      <c r="C209" s="170" t="s">
        <v>454</v>
      </c>
      <c r="D209" s="171" t="s">
        <v>86</v>
      </c>
      <c r="E209" s="172">
        <v>1</v>
      </c>
      <c r="F209" s="172"/>
      <c r="G209" s="173">
        <f t="shared" si="42"/>
        <v>0</v>
      </c>
      <c r="O209" s="167">
        <v>2</v>
      </c>
      <c r="AA209" s="145">
        <v>1</v>
      </c>
      <c r="AB209" s="145">
        <v>9</v>
      </c>
      <c r="AC209" s="145">
        <v>9</v>
      </c>
      <c r="AZ209" s="145">
        <v>4</v>
      </c>
      <c r="BA209" s="145">
        <f t="shared" si="43"/>
        <v>0</v>
      </c>
      <c r="BB209" s="145">
        <f t="shared" si="44"/>
        <v>0</v>
      </c>
      <c r="BC209" s="145">
        <f t="shared" si="45"/>
        <v>0</v>
      </c>
      <c r="BD209" s="145">
        <f t="shared" si="46"/>
        <v>0</v>
      </c>
      <c r="BE209" s="145">
        <f t="shared" si="47"/>
        <v>0</v>
      </c>
      <c r="CA209" s="167">
        <v>1</v>
      </c>
      <c r="CB209" s="167">
        <v>9</v>
      </c>
      <c r="CZ209" s="145">
        <v>0</v>
      </c>
    </row>
    <row r="210" spans="1:104">
      <c r="A210" s="168">
        <v>187</v>
      </c>
      <c r="B210" s="169" t="s">
        <v>455</v>
      </c>
      <c r="C210" s="170" t="s">
        <v>456</v>
      </c>
      <c r="D210" s="171" t="s">
        <v>75</v>
      </c>
      <c r="E210" s="172">
        <v>1</v>
      </c>
      <c r="F210" s="172"/>
      <c r="G210" s="173">
        <f t="shared" si="42"/>
        <v>0</v>
      </c>
      <c r="O210" s="167">
        <v>2</v>
      </c>
      <c r="AA210" s="145">
        <v>3</v>
      </c>
      <c r="AB210" s="145">
        <v>9</v>
      </c>
      <c r="AC210" s="145">
        <v>24060580</v>
      </c>
      <c r="AZ210" s="145">
        <v>3</v>
      </c>
      <c r="BA210" s="145">
        <f t="shared" si="43"/>
        <v>0</v>
      </c>
      <c r="BB210" s="145">
        <f t="shared" si="44"/>
        <v>0</v>
      </c>
      <c r="BC210" s="145">
        <f t="shared" si="45"/>
        <v>0</v>
      </c>
      <c r="BD210" s="145">
        <f t="shared" si="46"/>
        <v>0</v>
      </c>
      <c r="BE210" s="145">
        <f t="shared" si="47"/>
        <v>0</v>
      </c>
      <c r="CA210" s="167">
        <v>3</v>
      </c>
      <c r="CB210" s="167">
        <v>9</v>
      </c>
      <c r="CZ210" s="145">
        <v>0</v>
      </c>
    </row>
    <row r="211" spans="1:104">
      <c r="A211" s="168">
        <v>188</v>
      </c>
      <c r="B211" s="169" t="s">
        <v>457</v>
      </c>
      <c r="C211" s="170" t="s">
        <v>458</v>
      </c>
      <c r="D211" s="171" t="s">
        <v>216</v>
      </c>
      <c r="E211" s="172">
        <v>48</v>
      </c>
      <c r="F211" s="172"/>
      <c r="G211" s="173">
        <f t="shared" si="42"/>
        <v>0</v>
      </c>
      <c r="O211" s="167">
        <v>2</v>
      </c>
      <c r="AA211" s="145">
        <v>10</v>
      </c>
      <c r="AB211" s="145">
        <v>0</v>
      </c>
      <c r="AC211" s="145">
        <v>8</v>
      </c>
      <c r="AZ211" s="145">
        <v>5</v>
      </c>
      <c r="BA211" s="145">
        <f t="shared" si="43"/>
        <v>0</v>
      </c>
      <c r="BB211" s="145">
        <f t="shared" si="44"/>
        <v>0</v>
      </c>
      <c r="BC211" s="145">
        <f t="shared" si="45"/>
        <v>0</v>
      </c>
      <c r="BD211" s="145">
        <f t="shared" si="46"/>
        <v>0</v>
      </c>
      <c r="BE211" s="145">
        <f t="shared" si="47"/>
        <v>0</v>
      </c>
      <c r="CA211" s="167">
        <v>10</v>
      </c>
      <c r="CB211" s="167">
        <v>0</v>
      </c>
      <c r="CZ211" s="145">
        <v>0</v>
      </c>
    </row>
    <row r="212" spans="1:104">
      <c r="A212" s="174"/>
      <c r="B212" s="175" t="s">
        <v>76</v>
      </c>
      <c r="C212" s="176" t="str">
        <f>CONCATENATE(B201," ",C201)</f>
        <v>M99 Ostatní práce "M"</v>
      </c>
      <c r="D212" s="177"/>
      <c r="E212" s="178"/>
      <c r="F212" s="179"/>
      <c r="G212" s="180">
        <f>SUM(G201:G211)</f>
        <v>0</v>
      </c>
      <c r="O212" s="167">
        <v>4</v>
      </c>
      <c r="BA212" s="181">
        <f>SUM(BA201:BA211)</f>
        <v>0</v>
      </c>
      <c r="BB212" s="181">
        <f>SUM(BB201:BB211)</f>
        <v>0</v>
      </c>
      <c r="BC212" s="181">
        <f>SUM(BC201:BC211)</f>
        <v>0</v>
      </c>
      <c r="BD212" s="181">
        <f>SUM(BD201:BD211)</f>
        <v>0</v>
      </c>
      <c r="BE212" s="181">
        <f>SUM(BE201:BE211)</f>
        <v>0</v>
      </c>
    </row>
    <row r="213" spans="1:104">
      <c r="A213" s="160" t="s">
        <v>74</v>
      </c>
      <c r="B213" s="161" t="s">
        <v>459</v>
      </c>
      <c r="C213" s="162" t="s">
        <v>460</v>
      </c>
      <c r="D213" s="163"/>
      <c r="E213" s="164"/>
      <c r="F213" s="164"/>
      <c r="G213" s="165"/>
      <c r="H213" s="166"/>
      <c r="I213" s="166"/>
      <c r="O213" s="167">
        <v>1</v>
      </c>
    </row>
    <row r="214" spans="1:104">
      <c r="A214" s="168">
        <v>189</v>
      </c>
      <c r="B214" s="169" t="s">
        <v>461</v>
      </c>
      <c r="C214" s="170" t="s">
        <v>462</v>
      </c>
      <c r="D214" s="171" t="s">
        <v>86</v>
      </c>
      <c r="E214" s="172">
        <v>1</v>
      </c>
      <c r="F214" s="172"/>
      <c r="G214" s="173">
        <f>E214*F214</f>
        <v>0</v>
      </c>
      <c r="O214" s="167">
        <v>2</v>
      </c>
      <c r="AA214" s="145">
        <v>1</v>
      </c>
      <c r="AB214" s="145">
        <v>9</v>
      </c>
      <c r="AC214" s="145">
        <v>9</v>
      </c>
      <c r="AZ214" s="145">
        <v>4</v>
      </c>
      <c r="BA214" s="145">
        <f>IF(AZ214=1,G214,0)</f>
        <v>0</v>
      </c>
      <c r="BB214" s="145">
        <f>IF(AZ214=2,G214,0)</f>
        <v>0</v>
      </c>
      <c r="BC214" s="145">
        <f>IF(AZ214=3,G214,0)</f>
        <v>0</v>
      </c>
      <c r="BD214" s="145">
        <f>IF(AZ214=4,G214,0)</f>
        <v>0</v>
      </c>
      <c r="BE214" s="145">
        <f>IF(AZ214=5,G214,0)</f>
        <v>0</v>
      </c>
      <c r="CA214" s="167">
        <v>1</v>
      </c>
      <c r="CB214" s="167">
        <v>9</v>
      </c>
      <c r="CZ214" s="145">
        <v>0</v>
      </c>
    </row>
    <row r="215" spans="1:104">
      <c r="A215" s="168">
        <v>190</v>
      </c>
      <c r="B215" s="169" t="s">
        <v>463</v>
      </c>
      <c r="C215" s="170" t="s">
        <v>464</v>
      </c>
      <c r="D215" s="171" t="s">
        <v>86</v>
      </c>
      <c r="E215" s="172">
        <v>1</v>
      </c>
      <c r="F215" s="172"/>
      <c r="G215" s="173">
        <f>E215*F215</f>
        <v>0</v>
      </c>
      <c r="O215" s="167">
        <v>2</v>
      </c>
      <c r="AA215" s="145">
        <v>1</v>
      </c>
      <c r="AB215" s="145">
        <v>9</v>
      </c>
      <c r="AC215" s="145">
        <v>9</v>
      </c>
      <c r="AZ215" s="145">
        <v>4</v>
      </c>
      <c r="BA215" s="145">
        <f>IF(AZ215=1,G215,0)</f>
        <v>0</v>
      </c>
      <c r="BB215" s="145">
        <f>IF(AZ215=2,G215,0)</f>
        <v>0</v>
      </c>
      <c r="BC215" s="145">
        <f>IF(AZ215=3,G215,0)</f>
        <v>0</v>
      </c>
      <c r="BD215" s="145">
        <f>IF(AZ215=4,G215,0)</f>
        <v>0</v>
      </c>
      <c r="BE215" s="145">
        <f>IF(AZ215=5,G215,0)</f>
        <v>0</v>
      </c>
      <c r="CA215" s="167">
        <v>1</v>
      </c>
      <c r="CB215" s="167">
        <v>9</v>
      </c>
      <c r="CZ215" s="145">
        <v>0</v>
      </c>
    </row>
    <row r="216" spans="1:104">
      <c r="A216" s="168">
        <v>191</v>
      </c>
      <c r="B216" s="169" t="s">
        <v>465</v>
      </c>
      <c r="C216" s="170" t="s">
        <v>466</v>
      </c>
      <c r="D216" s="171" t="s">
        <v>86</v>
      </c>
      <c r="E216" s="172">
        <v>1</v>
      </c>
      <c r="F216" s="172"/>
      <c r="G216" s="173">
        <f>E216*F216</f>
        <v>0</v>
      </c>
      <c r="O216" s="167">
        <v>2</v>
      </c>
      <c r="AA216" s="145">
        <v>1</v>
      </c>
      <c r="AB216" s="145">
        <v>9</v>
      </c>
      <c r="AC216" s="145">
        <v>9</v>
      </c>
      <c r="AZ216" s="145">
        <v>4</v>
      </c>
      <c r="BA216" s="145">
        <f>IF(AZ216=1,G216,0)</f>
        <v>0</v>
      </c>
      <c r="BB216" s="145">
        <f>IF(AZ216=2,G216,0)</f>
        <v>0</v>
      </c>
      <c r="BC216" s="145">
        <f>IF(AZ216=3,G216,0)</f>
        <v>0</v>
      </c>
      <c r="BD216" s="145">
        <f>IF(AZ216=4,G216,0)</f>
        <v>0</v>
      </c>
      <c r="BE216" s="145">
        <f>IF(AZ216=5,G216,0)</f>
        <v>0</v>
      </c>
      <c r="CA216" s="167">
        <v>1</v>
      </c>
      <c r="CB216" s="167">
        <v>9</v>
      </c>
      <c r="CZ216" s="145">
        <v>0</v>
      </c>
    </row>
    <row r="217" spans="1:104">
      <c r="A217" s="174"/>
      <c r="B217" s="175" t="s">
        <v>76</v>
      </c>
      <c r="C217" s="176" t="str">
        <f>CONCATENATE(B213," ",C213)</f>
        <v>M999 Zkoušky</v>
      </c>
      <c r="D217" s="177"/>
      <c r="E217" s="178"/>
      <c r="F217" s="179"/>
      <c r="G217" s="180">
        <f>SUM(G213:G216)</f>
        <v>0</v>
      </c>
      <c r="O217" s="167">
        <v>4</v>
      </c>
      <c r="BA217" s="181">
        <f>SUM(BA213:BA216)</f>
        <v>0</v>
      </c>
      <c r="BB217" s="181">
        <f>SUM(BB213:BB216)</f>
        <v>0</v>
      </c>
      <c r="BC217" s="181">
        <f>SUM(BC213:BC216)</f>
        <v>0</v>
      </c>
      <c r="BD217" s="181">
        <f>SUM(BD213:BD216)</f>
        <v>0</v>
      </c>
      <c r="BE217" s="181">
        <f>SUM(BE213:BE216)</f>
        <v>0</v>
      </c>
    </row>
    <row r="218" spans="1:104">
      <c r="E218" s="145"/>
    </row>
    <row r="219" spans="1:104">
      <c r="E219" s="145"/>
    </row>
    <row r="220" spans="1:104">
      <c r="E220" s="145"/>
    </row>
    <row r="221" spans="1:104">
      <c r="E221" s="145"/>
    </row>
    <row r="222" spans="1:104">
      <c r="E222" s="145"/>
    </row>
    <row r="223" spans="1:104">
      <c r="E223" s="145"/>
    </row>
    <row r="224" spans="1:104">
      <c r="E224" s="145"/>
    </row>
    <row r="225" spans="5:5">
      <c r="E225" s="145"/>
    </row>
    <row r="226" spans="5:5">
      <c r="E226" s="145"/>
    </row>
    <row r="227" spans="5:5">
      <c r="E227" s="145"/>
    </row>
    <row r="228" spans="5:5">
      <c r="E228" s="145"/>
    </row>
    <row r="229" spans="5:5">
      <c r="E229" s="145"/>
    </row>
    <row r="230" spans="5:5">
      <c r="E230" s="145"/>
    </row>
    <row r="231" spans="5:5">
      <c r="E231" s="145"/>
    </row>
    <row r="232" spans="5:5">
      <c r="E232" s="145"/>
    </row>
    <row r="233" spans="5:5">
      <c r="E233" s="145"/>
    </row>
    <row r="234" spans="5:5">
      <c r="E234" s="145"/>
    </row>
    <row r="235" spans="5:5">
      <c r="E235" s="145"/>
    </row>
    <row r="236" spans="5:5">
      <c r="E236" s="145"/>
    </row>
    <row r="237" spans="5:5">
      <c r="E237" s="145"/>
    </row>
    <row r="238" spans="5:5">
      <c r="E238" s="145"/>
    </row>
    <row r="239" spans="5:5">
      <c r="E239" s="145"/>
    </row>
    <row r="240" spans="5:5">
      <c r="E240" s="145"/>
    </row>
    <row r="241" spans="1:7">
      <c r="A241" s="182"/>
      <c r="B241" s="182"/>
      <c r="C241" s="182"/>
      <c r="D241" s="182"/>
      <c r="E241" s="182"/>
      <c r="F241" s="182"/>
      <c r="G241" s="182"/>
    </row>
    <row r="242" spans="1:7">
      <c r="A242" s="182"/>
      <c r="B242" s="182"/>
      <c r="C242" s="182"/>
      <c r="D242" s="182"/>
      <c r="E242" s="182"/>
      <c r="F242" s="182"/>
      <c r="G242" s="182"/>
    </row>
    <row r="243" spans="1:7">
      <c r="A243" s="182"/>
      <c r="B243" s="182"/>
      <c r="C243" s="182"/>
      <c r="D243" s="182"/>
      <c r="E243" s="182"/>
      <c r="F243" s="182"/>
      <c r="G243" s="182"/>
    </row>
    <row r="244" spans="1:7">
      <c r="A244" s="182"/>
      <c r="B244" s="182"/>
      <c r="C244" s="182"/>
      <c r="D244" s="182"/>
      <c r="E244" s="182"/>
      <c r="F244" s="182"/>
      <c r="G244" s="182"/>
    </row>
    <row r="245" spans="1:7">
      <c r="E245" s="145"/>
    </row>
    <row r="246" spans="1:7">
      <c r="E246" s="145"/>
    </row>
    <row r="247" spans="1:7">
      <c r="E247" s="145"/>
    </row>
    <row r="248" spans="1:7">
      <c r="E248" s="145"/>
    </row>
    <row r="249" spans="1:7">
      <c r="E249" s="145"/>
    </row>
    <row r="250" spans="1:7">
      <c r="E250" s="145"/>
    </row>
    <row r="251" spans="1:7">
      <c r="E251" s="145"/>
    </row>
    <row r="252" spans="1:7">
      <c r="E252" s="145"/>
    </row>
    <row r="253" spans="1:7">
      <c r="E253" s="145"/>
    </row>
    <row r="254" spans="1:7">
      <c r="E254" s="145"/>
    </row>
    <row r="255" spans="1:7">
      <c r="E255" s="145"/>
    </row>
    <row r="256" spans="1:7">
      <c r="E256" s="145"/>
    </row>
    <row r="257" spans="5:5">
      <c r="E257" s="145"/>
    </row>
    <row r="258" spans="5:5">
      <c r="E258" s="145"/>
    </row>
    <row r="259" spans="5:5">
      <c r="E259" s="145"/>
    </row>
    <row r="260" spans="5:5">
      <c r="E260" s="145"/>
    </row>
    <row r="261" spans="5:5">
      <c r="E261" s="145"/>
    </row>
    <row r="262" spans="5:5">
      <c r="E262" s="145"/>
    </row>
    <row r="263" spans="5:5">
      <c r="E263" s="145"/>
    </row>
    <row r="264" spans="5:5">
      <c r="E264" s="145"/>
    </row>
    <row r="265" spans="5:5">
      <c r="E265" s="145"/>
    </row>
    <row r="266" spans="5:5">
      <c r="E266" s="145"/>
    </row>
    <row r="267" spans="5:5">
      <c r="E267" s="145"/>
    </row>
    <row r="268" spans="5:5">
      <c r="E268" s="145"/>
    </row>
    <row r="269" spans="5:5">
      <c r="E269" s="145"/>
    </row>
    <row r="270" spans="5:5">
      <c r="E270" s="145"/>
    </row>
    <row r="271" spans="5:5">
      <c r="E271" s="145"/>
    </row>
    <row r="272" spans="5:5">
      <c r="E272" s="145"/>
    </row>
    <row r="273" spans="1:7">
      <c r="E273" s="145"/>
    </row>
    <row r="274" spans="1:7">
      <c r="E274" s="145"/>
    </row>
    <row r="275" spans="1:7">
      <c r="E275" s="145"/>
    </row>
    <row r="276" spans="1:7">
      <c r="A276" s="183"/>
      <c r="B276" s="183"/>
    </row>
    <row r="277" spans="1:7">
      <c r="A277" s="182"/>
      <c r="B277" s="182"/>
      <c r="C277" s="185"/>
      <c r="D277" s="185"/>
      <c r="E277" s="186"/>
      <c r="F277" s="185"/>
      <c r="G277" s="187"/>
    </row>
    <row r="278" spans="1:7">
      <c r="A278" s="188"/>
      <c r="B278" s="188"/>
      <c r="C278" s="182"/>
      <c r="D278" s="182"/>
      <c r="E278" s="189"/>
      <c r="F278" s="182"/>
      <c r="G278" s="182"/>
    </row>
    <row r="279" spans="1:7">
      <c r="A279" s="182"/>
      <c r="B279" s="182"/>
      <c r="C279" s="182"/>
      <c r="D279" s="182"/>
      <c r="E279" s="189"/>
      <c r="F279" s="182"/>
      <c r="G279" s="182"/>
    </row>
    <row r="280" spans="1:7">
      <c r="A280" s="182"/>
      <c r="B280" s="182"/>
      <c r="C280" s="182"/>
      <c r="D280" s="182"/>
      <c r="E280" s="189"/>
      <c r="F280" s="182"/>
      <c r="G280" s="182"/>
    </row>
    <row r="281" spans="1:7">
      <c r="A281" s="182"/>
      <c r="B281" s="182"/>
      <c r="C281" s="182"/>
      <c r="D281" s="182"/>
      <c r="E281" s="189"/>
      <c r="F281" s="182"/>
      <c r="G281" s="182"/>
    </row>
    <row r="282" spans="1:7">
      <c r="A282" s="182"/>
      <c r="B282" s="182"/>
      <c r="C282" s="182"/>
      <c r="D282" s="182"/>
      <c r="E282" s="189"/>
      <c r="F282" s="182"/>
      <c r="G282" s="182"/>
    </row>
    <row r="283" spans="1:7">
      <c r="A283" s="182"/>
      <c r="B283" s="182"/>
      <c r="C283" s="182"/>
      <c r="D283" s="182"/>
      <c r="E283" s="189"/>
      <c r="F283" s="182"/>
      <c r="G283" s="182"/>
    </row>
    <row r="284" spans="1:7">
      <c r="A284" s="182"/>
      <c r="B284" s="182"/>
      <c r="C284" s="182"/>
      <c r="D284" s="182"/>
      <c r="E284" s="189"/>
      <c r="F284" s="182"/>
      <c r="G284" s="182"/>
    </row>
    <row r="285" spans="1:7">
      <c r="A285" s="182"/>
      <c r="B285" s="182"/>
      <c r="C285" s="182"/>
      <c r="D285" s="182"/>
      <c r="E285" s="189"/>
      <c r="F285" s="182"/>
      <c r="G285" s="182"/>
    </row>
    <row r="286" spans="1:7">
      <c r="A286" s="182"/>
      <c r="B286" s="182"/>
      <c r="C286" s="182"/>
      <c r="D286" s="182"/>
      <c r="E286" s="189"/>
      <c r="F286" s="182"/>
      <c r="G286" s="182"/>
    </row>
    <row r="287" spans="1:7">
      <c r="A287" s="182"/>
      <c r="B287" s="182"/>
      <c r="C287" s="182"/>
      <c r="D287" s="182"/>
      <c r="E287" s="189"/>
      <c r="F287" s="182"/>
      <c r="G287" s="182"/>
    </row>
    <row r="288" spans="1:7">
      <c r="A288" s="182"/>
      <c r="B288" s="182"/>
      <c r="C288" s="182"/>
      <c r="D288" s="182"/>
      <c r="E288" s="189"/>
      <c r="F288" s="182"/>
      <c r="G288" s="182"/>
    </row>
    <row r="289" spans="1:7">
      <c r="A289" s="182"/>
      <c r="B289" s="182"/>
      <c r="C289" s="182"/>
      <c r="D289" s="182"/>
      <c r="E289" s="189"/>
      <c r="F289" s="182"/>
      <c r="G289" s="182"/>
    </row>
    <row r="290" spans="1:7">
      <c r="A290" s="182"/>
      <c r="B290" s="182"/>
      <c r="C290" s="182"/>
      <c r="D290" s="182"/>
      <c r="E290" s="189"/>
      <c r="F290" s="182"/>
      <c r="G290" s="18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Januš Kubeczka</cp:lastModifiedBy>
  <dcterms:created xsi:type="dcterms:W3CDTF">2019-09-21T14:52:54Z</dcterms:created>
  <dcterms:modified xsi:type="dcterms:W3CDTF">2019-09-23T04:59:51Z</dcterms:modified>
</cp:coreProperties>
</file>