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680" yWindow="-120" windowWidth="29040" windowHeight="1584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Pol'!$A$1:$X$143</definedName>
    <definedName name="_xlnm.Print_Area" localSheetId="1">Stavba!$A$1:$J$74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8" i="12" s="1"/>
  <c r="I9" i="12"/>
  <c r="I8" i="12" s="1"/>
  <c r="K9" i="12"/>
  <c r="O9" i="12"/>
  <c r="O8" i="12" s="1"/>
  <c r="Q9" i="12"/>
  <c r="V9" i="12"/>
  <c r="G10" i="12"/>
  <c r="M10" i="12" s="1"/>
  <c r="I10" i="12"/>
  <c r="K10" i="12"/>
  <c r="K8" i="12" s="1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Q8" i="12" s="1"/>
  <c r="V15" i="12"/>
  <c r="G16" i="12"/>
  <c r="M16" i="12" s="1"/>
  <c r="I16" i="12"/>
  <c r="K16" i="12"/>
  <c r="O16" i="12"/>
  <c r="Q16" i="12"/>
  <c r="V16" i="12"/>
  <c r="V8" i="12" s="1"/>
  <c r="O17" i="12"/>
  <c r="V17" i="12"/>
  <c r="G18" i="12"/>
  <c r="M18" i="12" s="1"/>
  <c r="I18" i="12"/>
  <c r="I17" i="12" s="1"/>
  <c r="K18" i="12"/>
  <c r="K17" i="12" s="1"/>
  <c r="O18" i="12"/>
  <c r="Q18" i="12"/>
  <c r="Q17" i="12" s="1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K21" i="12"/>
  <c r="G22" i="12"/>
  <c r="I22" i="12"/>
  <c r="I21" i="12" s="1"/>
  <c r="K22" i="12"/>
  <c r="M22" i="12"/>
  <c r="M21" i="12" s="1"/>
  <c r="O22" i="12"/>
  <c r="O21" i="12" s="1"/>
  <c r="Q22" i="12"/>
  <c r="Q21" i="12" s="1"/>
  <c r="V22" i="12"/>
  <c r="V21" i="12" s="1"/>
  <c r="O23" i="12"/>
  <c r="Q23" i="12"/>
  <c r="G24" i="12"/>
  <c r="I24" i="12"/>
  <c r="I23" i="12" s="1"/>
  <c r="K24" i="12"/>
  <c r="O24" i="12"/>
  <c r="Q24" i="12"/>
  <c r="V24" i="12"/>
  <c r="V23" i="12" s="1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K23" i="12" s="1"/>
  <c r="O27" i="12"/>
  <c r="Q27" i="12"/>
  <c r="V27" i="12"/>
  <c r="I28" i="12"/>
  <c r="K28" i="12"/>
  <c r="G29" i="12"/>
  <c r="I29" i="12"/>
  <c r="K29" i="12"/>
  <c r="M29" i="12"/>
  <c r="O29" i="12"/>
  <c r="O28" i="12" s="1"/>
  <c r="Q29" i="12"/>
  <c r="Q28" i="12" s="1"/>
  <c r="V29" i="12"/>
  <c r="V28" i="12" s="1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Q34" i="12"/>
  <c r="G35" i="12"/>
  <c r="M35" i="12" s="1"/>
  <c r="M34" i="12" s="1"/>
  <c r="I35" i="12"/>
  <c r="I34" i="12" s="1"/>
  <c r="K35" i="12"/>
  <c r="K34" i="12" s="1"/>
  <c r="O35" i="12"/>
  <c r="O34" i="12" s="1"/>
  <c r="Q35" i="12"/>
  <c r="V35" i="12"/>
  <c r="V34" i="12" s="1"/>
  <c r="K36" i="12"/>
  <c r="G37" i="12"/>
  <c r="I37" i="12"/>
  <c r="K37" i="12"/>
  <c r="M37" i="12"/>
  <c r="O37" i="12"/>
  <c r="O36" i="12" s="1"/>
  <c r="Q37" i="12"/>
  <c r="Q36" i="12" s="1"/>
  <c r="V37" i="12"/>
  <c r="V36" i="12" s="1"/>
  <c r="G38" i="12"/>
  <c r="I38" i="12"/>
  <c r="K38" i="12"/>
  <c r="M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I36" i="12" s="1"/>
  <c r="K42" i="12"/>
  <c r="O42" i="12"/>
  <c r="Q42" i="12"/>
  <c r="V42" i="12"/>
  <c r="G43" i="12"/>
  <c r="M43" i="12" s="1"/>
  <c r="I43" i="12"/>
  <c r="K43" i="12"/>
  <c r="O43" i="12"/>
  <c r="Q43" i="12"/>
  <c r="V43" i="12"/>
  <c r="I44" i="12"/>
  <c r="K44" i="12"/>
  <c r="G45" i="12"/>
  <c r="G44" i="12" s="1"/>
  <c r="I45" i="12"/>
  <c r="K45" i="12"/>
  <c r="O45" i="12"/>
  <c r="O44" i="12" s="1"/>
  <c r="Q45" i="12"/>
  <c r="Q44" i="12" s="1"/>
  <c r="V45" i="12"/>
  <c r="V44" i="12" s="1"/>
  <c r="O46" i="12"/>
  <c r="G47" i="12"/>
  <c r="M47" i="12" s="1"/>
  <c r="I47" i="12"/>
  <c r="K47" i="12"/>
  <c r="K46" i="12" s="1"/>
  <c r="O47" i="12"/>
  <c r="Q47" i="12"/>
  <c r="Q46" i="12" s="1"/>
  <c r="V47" i="12"/>
  <c r="V46" i="12" s="1"/>
  <c r="G48" i="12"/>
  <c r="M48" i="12" s="1"/>
  <c r="I48" i="12"/>
  <c r="K48" i="12"/>
  <c r="O48" i="12"/>
  <c r="Q48" i="12"/>
  <c r="V48" i="12"/>
  <c r="G49" i="12"/>
  <c r="G46" i="12" s="1"/>
  <c r="I49" i="12"/>
  <c r="K49" i="12"/>
  <c r="O49" i="12"/>
  <c r="Q49" i="12"/>
  <c r="V49" i="12"/>
  <c r="G50" i="12"/>
  <c r="M50" i="12" s="1"/>
  <c r="I50" i="12"/>
  <c r="I46" i="12" s="1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K53" i="12"/>
  <c r="G54" i="12"/>
  <c r="I54" i="12"/>
  <c r="I53" i="12" s="1"/>
  <c r="K54" i="12"/>
  <c r="M54" i="12"/>
  <c r="O54" i="12"/>
  <c r="O53" i="12" s="1"/>
  <c r="Q54" i="12"/>
  <c r="Q53" i="12" s="1"/>
  <c r="V54" i="12"/>
  <c r="V53" i="12" s="1"/>
  <c r="G55" i="12"/>
  <c r="I55" i="12"/>
  <c r="K55" i="12"/>
  <c r="M55" i="12"/>
  <c r="O55" i="12"/>
  <c r="Q55" i="12"/>
  <c r="V55" i="12"/>
  <c r="G56" i="12"/>
  <c r="M56" i="12" s="1"/>
  <c r="I56" i="12"/>
  <c r="K56" i="12"/>
  <c r="O56" i="12"/>
  <c r="Q56" i="12"/>
  <c r="V56" i="12"/>
  <c r="G58" i="12"/>
  <c r="M58" i="12" s="1"/>
  <c r="I58" i="12"/>
  <c r="I57" i="12" s="1"/>
  <c r="K58" i="12"/>
  <c r="K57" i="12" s="1"/>
  <c r="O58" i="12"/>
  <c r="Q58" i="12"/>
  <c r="Q57" i="12" s="1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O57" i="12" s="1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V57" i="12" s="1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G67" i="12"/>
  <c r="M67" i="12" s="1"/>
  <c r="I67" i="12"/>
  <c r="I66" i="12" s="1"/>
  <c r="K67" i="12"/>
  <c r="K66" i="12" s="1"/>
  <c r="O67" i="12"/>
  <c r="O66" i="12" s="1"/>
  <c r="Q67" i="12"/>
  <c r="V67" i="12"/>
  <c r="V66" i="12" s="1"/>
  <c r="G68" i="12"/>
  <c r="I68" i="12"/>
  <c r="K68" i="12"/>
  <c r="M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Q66" i="12" s="1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G75" i="12"/>
  <c r="M75" i="12" s="1"/>
  <c r="I75" i="12"/>
  <c r="I74" i="12" s="1"/>
  <c r="K75" i="12"/>
  <c r="K74" i="12" s="1"/>
  <c r="O75" i="12"/>
  <c r="O74" i="12" s="1"/>
  <c r="Q75" i="12"/>
  <c r="V75" i="12"/>
  <c r="V74" i="12" s="1"/>
  <c r="G76" i="12"/>
  <c r="I76" i="12"/>
  <c r="K76" i="12"/>
  <c r="M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Q74" i="12" s="1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O95" i="12"/>
  <c r="Q95" i="12"/>
  <c r="G96" i="12"/>
  <c r="M96" i="12" s="1"/>
  <c r="I96" i="12"/>
  <c r="I95" i="12" s="1"/>
  <c r="K96" i="12"/>
  <c r="O96" i="12"/>
  <c r="Q96" i="12"/>
  <c r="V96" i="12"/>
  <c r="V95" i="12" s="1"/>
  <c r="G97" i="12"/>
  <c r="G95" i="12" s="1"/>
  <c r="I97" i="12"/>
  <c r="K97" i="12"/>
  <c r="K95" i="12" s="1"/>
  <c r="O97" i="12"/>
  <c r="Q97" i="12"/>
  <c r="V97" i="12"/>
  <c r="G98" i="12"/>
  <c r="Q98" i="12"/>
  <c r="G99" i="12"/>
  <c r="M99" i="12" s="1"/>
  <c r="M98" i="12" s="1"/>
  <c r="I99" i="12"/>
  <c r="I98" i="12" s="1"/>
  <c r="K99" i="12"/>
  <c r="K98" i="12" s="1"/>
  <c r="O99" i="12"/>
  <c r="O98" i="12" s="1"/>
  <c r="Q99" i="12"/>
  <c r="V99" i="12"/>
  <c r="V98" i="12" s="1"/>
  <c r="I100" i="12"/>
  <c r="K100" i="12"/>
  <c r="G101" i="12"/>
  <c r="G100" i="12" s="1"/>
  <c r="I101" i="12"/>
  <c r="K101" i="12"/>
  <c r="O101" i="12"/>
  <c r="O100" i="12" s="1"/>
  <c r="Q101" i="12"/>
  <c r="V101" i="12"/>
  <c r="V100" i="12" s="1"/>
  <c r="G102" i="12"/>
  <c r="M102" i="12" s="1"/>
  <c r="I102" i="12"/>
  <c r="K102" i="12"/>
  <c r="O102" i="12"/>
  <c r="Q102" i="12"/>
  <c r="Q100" i="12" s="1"/>
  <c r="V102" i="12"/>
  <c r="O103" i="12"/>
  <c r="Q103" i="12"/>
  <c r="G104" i="12"/>
  <c r="M104" i="12" s="1"/>
  <c r="I104" i="12"/>
  <c r="I103" i="12" s="1"/>
  <c r="K104" i="12"/>
  <c r="O104" i="12"/>
  <c r="Q104" i="12"/>
  <c r="V104" i="12"/>
  <c r="V103" i="12" s="1"/>
  <c r="G105" i="12"/>
  <c r="I105" i="12"/>
  <c r="K105" i="12"/>
  <c r="K103" i="12" s="1"/>
  <c r="O105" i="12"/>
  <c r="Q105" i="12"/>
  <c r="V105" i="12"/>
  <c r="G106" i="12"/>
  <c r="G107" i="12"/>
  <c r="M107" i="12" s="1"/>
  <c r="I107" i="12"/>
  <c r="I106" i="12" s="1"/>
  <c r="K107" i="12"/>
  <c r="K106" i="12" s="1"/>
  <c r="O107" i="12"/>
  <c r="O106" i="12" s="1"/>
  <c r="Q107" i="12"/>
  <c r="V107" i="12"/>
  <c r="V106" i="12" s="1"/>
  <c r="G108" i="12"/>
  <c r="I108" i="12"/>
  <c r="K108" i="12"/>
  <c r="M108" i="12"/>
  <c r="O108" i="12"/>
  <c r="Q108" i="12"/>
  <c r="Q106" i="12" s="1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I115" i="12"/>
  <c r="G116" i="12"/>
  <c r="I116" i="12"/>
  <c r="K116" i="12"/>
  <c r="K115" i="12" s="1"/>
  <c r="M116" i="12"/>
  <c r="O116" i="12"/>
  <c r="Q116" i="12"/>
  <c r="Q115" i="12" s="1"/>
  <c r="V116" i="12"/>
  <c r="G117" i="12"/>
  <c r="M117" i="12" s="1"/>
  <c r="I117" i="12"/>
  <c r="K117" i="12"/>
  <c r="O117" i="12"/>
  <c r="O115" i="12" s="1"/>
  <c r="Q117" i="12"/>
  <c r="V117" i="12"/>
  <c r="V115" i="12" s="1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I120" i="12"/>
  <c r="K120" i="12"/>
  <c r="M120" i="12"/>
  <c r="O120" i="12"/>
  <c r="Q120" i="12"/>
  <c r="V120" i="12"/>
  <c r="G121" i="12"/>
  <c r="M121" i="12" s="1"/>
  <c r="I121" i="12"/>
  <c r="K121" i="12"/>
  <c r="O121" i="12"/>
  <c r="Q121" i="12"/>
  <c r="V121" i="12"/>
  <c r="G123" i="12"/>
  <c r="M123" i="12" s="1"/>
  <c r="I123" i="12"/>
  <c r="I122" i="12" s="1"/>
  <c r="K123" i="12"/>
  <c r="K122" i="12" s="1"/>
  <c r="O123" i="12"/>
  <c r="O122" i="12" s="1"/>
  <c r="Q123" i="12"/>
  <c r="V123" i="12"/>
  <c r="V122" i="12" s="1"/>
  <c r="G124" i="12"/>
  <c r="I124" i="12"/>
  <c r="K124" i="12"/>
  <c r="M124" i="12"/>
  <c r="O124" i="12"/>
  <c r="Q124" i="12"/>
  <c r="Q122" i="12" s="1"/>
  <c r="V124" i="12"/>
  <c r="K125" i="12"/>
  <c r="G126" i="12"/>
  <c r="I126" i="12"/>
  <c r="I125" i="12" s="1"/>
  <c r="K126" i="12"/>
  <c r="M126" i="12"/>
  <c r="O126" i="12"/>
  <c r="O125" i="12" s="1"/>
  <c r="Q126" i="12"/>
  <c r="Q125" i="12" s="1"/>
  <c r="V126" i="12"/>
  <c r="G127" i="12"/>
  <c r="G125" i="12" s="1"/>
  <c r="I127" i="12"/>
  <c r="K127" i="12"/>
  <c r="O127" i="12"/>
  <c r="Q127" i="12"/>
  <c r="V127" i="12"/>
  <c r="V125" i="12" s="1"/>
  <c r="I128" i="12"/>
  <c r="Q128" i="12"/>
  <c r="V128" i="12"/>
  <c r="G129" i="12"/>
  <c r="G128" i="12" s="1"/>
  <c r="I129" i="12"/>
  <c r="K129" i="12"/>
  <c r="K128" i="12" s="1"/>
  <c r="O129" i="12"/>
  <c r="O128" i="12" s="1"/>
  <c r="Q129" i="12"/>
  <c r="V129" i="12"/>
  <c r="G130" i="12"/>
  <c r="I130" i="12"/>
  <c r="Q130" i="12"/>
  <c r="G131" i="12"/>
  <c r="M131" i="12" s="1"/>
  <c r="M130" i="12" s="1"/>
  <c r="I131" i="12"/>
  <c r="K131" i="12"/>
  <c r="K130" i="12" s="1"/>
  <c r="O131" i="12"/>
  <c r="O130" i="12" s="1"/>
  <c r="Q131" i="12"/>
  <c r="V131" i="12"/>
  <c r="V130" i="12" s="1"/>
  <c r="G133" i="12"/>
  <c r="G132" i="12" s="1"/>
  <c r="I133" i="12"/>
  <c r="K133" i="12"/>
  <c r="O133" i="12"/>
  <c r="O132" i="12" s="1"/>
  <c r="Q133" i="12"/>
  <c r="V133" i="12"/>
  <c r="V132" i="12" s="1"/>
  <c r="G134" i="12"/>
  <c r="M134" i="12" s="1"/>
  <c r="I134" i="12"/>
  <c r="K134" i="12"/>
  <c r="O134" i="12"/>
  <c r="Q134" i="12"/>
  <c r="Q132" i="12" s="1"/>
  <c r="V134" i="12"/>
  <c r="G135" i="12"/>
  <c r="M135" i="12" s="1"/>
  <c r="I135" i="12"/>
  <c r="K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I132" i="12" s="1"/>
  <c r="K138" i="12"/>
  <c r="O138" i="12"/>
  <c r="Q138" i="12"/>
  <c r="V138" i="12"/>
  <c r="G139" i="12"/>
  <c r="M139" i="12" s="1"/>
  <c r="I139" i="12"/>
  <c r="K139" i="12"/>
  <c r="K132" i="12" s="1"/>
  <c r="O139" i="12"/>
  <c r="Q139" i="12"/>
  <c r="V139" i="12"/>
  <c r="I140" i="12"/>
  <c r="K140" i="12"/>
  <c r="Q140" i="12"/>
  <c r="G141" i="12"/>
  <c r="G140" i="12" s="1"/>
  <c r="I141" i="12"/>
  <c r="K141" i="12"/>
  <c r="O141" i="12"/>
  <c r="O140" i="12" s="1"/>
  <c r="Q141" i="12"/>
  <c r="V141" i="12"/>
  <c r="V140" i="12" s="1"/>
  <c r="J66" i="1"/>
  <c r="F42" i="1"/>
  <c r="G42" i="1"/>
  <c r="H42" i="1"/>
  <c r="I42" i="1"/>
  <c r="J41" i="1" s="1"/>
  <c r="M141" i="12" l="1"/>
  <c r="M140" i="12" s="1"/>
  <c r="M133" i="12"/>
  <c r="M122" i="12"/>
  <c r="G122" i="12"/>
  <c r="G103" i="12"/>
  <c r="M101" i="12"/>
  <c r="M100" i="12" s="1"/>
  <c r="M53" i="12"/>
  <c r="M45" i="12"/>
  <c r="M44" i="12" s="1"/>
  <c r="G36" i="12"/>
  <c r="G28" i="12"/>
  <c r="M28" i="12"/>
  <c r="G23" i="12"/>
  <c r="M24" i="12"/>
  <c r="M17" i="12"/>
  <c r="J53" i="1"/>
  <c r="J51" i="1"/>
  <c r="J60" i="1"/>
  <c r="J68" i="1"/>
  <c r="J52" i="1"/>
  <c r="J59" i="1"/>
  <c r="J67" i="1"/>
  <c r="J69" i="1"/>
  <c r="M74" i="12"/>
  <c r="M36" i="12"/>
  <c r="M95" i="12"/>
  <c r="M132" i="12"/>
  <c r="M57" i="12"/>
  <c r="M115" i="12"/>
  <c r="M106" i="12"/>
  <c r="M66" i="12"/>
  <c r="M23" i="12"/>
  <c r="G57" i="12"/>
  <c r="G17" i="12"/>
  <c r="G115" i="12"/>
  <c r="M127" i="12"/>
  <c r="M125" i="12" s="1"/>
  <c r="M129" i="12"/>
  <c r="M128" i="12" s="1"/>
  <c r="M105" i="12"/>
  <c r="M103" i="12" s="1"/>
  <c r="M97" i="12"/>
  <c r="M49" i="12"/>
  <c r="M46" i="12" s="1"/>
  <c r="M9" i="12"/>
  <c r="M8" i="12" s="1"/>
  <c r="J54" i="1"/>
  <c r="J62" i="1"/>
  <c r="J70" i="1"/>
  <c r="J63" i="1"/>
  <c r="J55" i="1"/>
  <c r="J61" i="1"/>
  <c r="J71" i="1"/>
  <c r="J56" i="1"/>
  <c r="J64" i="1"/>
  <c r="J72" i="1"/>
  <c r="J49" i="1"/>
  <c r="J57" i="1"/>
  <c r="J65" i="1"/>
  <c r="J73" i="1"/>
  <c r="J50" i="1"/>
  <c r="J58" i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74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<sst xmlns="http://schemas.openxmlformats.org/spreadsheetml/2006/main" count="1059" uniqueCount="372">
  <si>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</si>
  <si>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</si>
  <si>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</si>
  <si>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</si>
  <si>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</si>
  <si>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</si>
  <si>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</si>
  <si>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</si>
  <si>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</si>
  <si>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</si>
  <si>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</si>
  <si>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</si>
  <si>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</si>
  <si>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</si>
  <si>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</si>
  <si>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</si>
  <si>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</si>
  <si>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</si>
  <si>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</si>
  <si>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</si>
  <si>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</si>
  <si>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</si>
  <si>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</si>
  <si>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</si>
  <si>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</si>
  <si>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</si>
  <si>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</si>
  <si>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</si>
  <si>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</si>
  <si>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</si>
  <si>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</si>
  <si>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</si>
  <si>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</si>
  <si>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</si>
  <si>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</si>
  <si>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</si>
  <si>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</si>
  <si>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</si>
  <si>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</si>
  <si>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</si>
  <si>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</si>
  <si>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</si>
  <si>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</si>
  <si>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</si>
  <si>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sociálního zařízení</t>
  </si>
  <si>
    <t>MŠ Marákov - oprava sociálního zařízení</t>
  </si>
  <si>
    <t>Objekt:</t>
  </si>
  <si>
    <t>Rozpočet:</t>
  </si>
  <si>
    <t>2019/48</t>
  </si>
  <si>
    <t>MŠ Marákov</t>
  </si>
  <si>
    <t>Stavba</t>
  </si>
  <si>
    <t>Celkem za stavbu</t>
  </si>
  <si>
    <t>CZK</t>
  </si>
  <si>
    <t>Rekapitulace dílů</t>
  </si>
  <si>
    <t>Typ dílu</t>
  </si>
  <si>
    <t>Zemní práce</t>
  </si>
  <si>
    <t>3</t>
  </si>
  <si>
    <t>Svislé a kompletní konstrukce</t>
  </si>
  <si>
    <t>4</t>
  </si>
  <si>
    <t>Vodorovné konstrukce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</si>
  <si>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</si>
  <si>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</si>
  <si>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</si>
  <si>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</si>
  <si>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</si>
  <si>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</si>
  <si>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</si>
  <si>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</si>
  <si>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</si>
  <si>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</si>
  <si>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</si>
  <si>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</si>
  <si>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</si>
  <si>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</si>
  <si>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</si>
  <si>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</si>
  <si>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</si>
  <si>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</si>
  <si>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</si>
  <si>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</si>
  <si>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735</t>
  </si>
  <si>
    <t>Otopná tělesa</t>
  </si>
  <si>
    <t>764</t>
  </si>
  <si>
    <t>Konstrukce klempířské</t>
  </si>
  <si>
    <t>766</t>
  </si>
  <si>
    <t>Konstrukce truhlářské</t>
  </si>
  <si>
    <t>769</t>
  </si>
  <si>
    <t>Otvorové prvky z plastu</t>
  </si>
  <si>
    <t>771</t>
  </si>
  <si>
    <t>Podlahy z dlaždic a obklady</t>
  </si>
  <si>
    <t>781</t>
  </si>
  <si>
    <t>Obklady keramické</t>
  </si>
  <si>
    <t>783</t>
  </si>
  <si>
    <t>Nátěry</t>
  </si>
  <si>
    <t>784</t>
  </si>
  <si>
    <t>Malby</t>
  </si>
  <si>
    <t>799</t>
  </si>
  <si>
    <t>Ostatní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</si>
  <si>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</si>
  <si>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</si>
  <si>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</si>
  <si>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</si>
  <si>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</si>
  <si>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</si>
  <si>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</si>
  <si>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</si>
  <si>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</si>
  <si>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</si>
  <si>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</si>
  <si>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</si>
  <si>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</si>
  <si>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</si>
  <si>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</si>
  <si>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</si>
  <si>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</si>
  <si>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</si>
  <si>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</si>
  <si>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</si>
  <si>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</si>
  <si>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</si>
  <si>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</si>
  <si>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</si>
  <si>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</si>
  <si>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</si>
  <si>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</si>
  <si>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</si>
  <si>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</si>
  <si>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</si>
  <si>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</si>
  <si>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</si>
  <si>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</si>
  <si>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</si>
  <si>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139601102</t>
  </si>
  <si>
    <t>Ruční výkop jam, rýh a šachet v hornině tř. 3</t>
  </si>
  <si>
    <t>m3</t>
  </si>
  <si>
    <t>RTS 19/ II</t>
  </si>
  <si>
    <t>Práce</t>
  </si>
  <si>
    <t>POL1_</t>
  </si>
  <si>
    <t>162201203</t>
  </si>
  <si>
    <t>Vodorovné přemíst.výkopku, kolečko hor.1-4, do 10m</t>
  </si>
  <si>
    <t>162201210</t>
  </si>
  <si>
    <t>Příplatek za dalš.10 m, kolečko, výkop. z hor.1- 4</t>
  </si>
  <si>
    <t>175101101</t>
  </si>
  <si>
    <t>Obsyp potrubí bez prohození sypaniny s dodáním štěrkopísku frakce 0 - 4 mm</t>
  </si>
  <si>
    <t>199000002</t>
  </si>
  <si>
    <t>Poplatek za skládku horniny 1- 4</t>
  </si>
  <si>
    <t>451572111</t>
  </si>
  <si>
    <t>Lože pod potrubí z kameniva těženého 0 - 4 mm</t>
  </si>
  <si>
    <t>460030081</t>
  </si>
  <si>
    <t>Řezání spáry v asfaltu nebo betonu v tloušťce vrstvy do 8-10 cm</t>
  </si>
  <si>
    <t>m</t>
  </si>
  <si>
    <t>460600001</t>
  </si>
  <si>
    <t>Naložení a odvoz zeminy odvoz na vzdálenost 7000 m</t>
  </si>
  <si>
    <t>342012323</t>
  </si>
  <si>
    <t>Příčka SDK tl.125mm,ocel.kce,1x oplášť.,RBI 12,5mm izolace tloušťky 60 mm, EI 60</t>
  </si>
  <si>
    <t>m2</t>
  </si>
  <si>
    <t>347013113</t>
  </si>
  <si>
    <t>Předstěna SDK,tl.55mm,1xoc.kce CD,1xRBI 12,5mm,izo</t>
  </si>
  <si>
    <t>342263513RK</t>
  </si>
  <si>
    <t>Revizní dvířka do SDK příček, 300x300 mm v místě směšovací armatury SV a TUV</t>
  </si>
  <si>
    <t>kus</t>
  </si>
  <si>
    <t>Vlastní</t>
  </si>
  <si>
    <t>Indiv</t>
  </si>
  <si>
    <t>416021123</t>
  </si>
  <si>
    <t>Podhledy SDK, kovová.kce CD. 1x deska RBI 12,5 mm</t>
  </si>
  <si>
    <t>631312611</t>
  </si>
  <si>
    <t>Mazanina betonová tl. 5 - 8 cm C 16/20</t>
  </si>
  <si>
    <t>631315611</t>
  </si>
  <si>
    <t>Mazanina betonová tl. 12 - 24 cm C 16/20</t>
  </si>
  <si>
    <t>632411150</t>
  </si>
  <si>
    <t>Potěr ze SMS Cemix, ruční zpracování, tl.70-50 mm, spád 1,5% cementový potěr 25 Cemix 020, 25 MPa</t>
  </si>
  <si>
    <t>632415108</t>
  </si>
  <si>
    <t>Potěr Morfico samonivelační ručně tl. 8 mm MFC Level 320 - vyrovnávací</t>
  </si>
  <si>
    <t>642941211</t>
  </si>
  <si>
    <t>Pouzdro pro posuvné dveře jednostranné, do SDK jednostranné pouzdro 900/1970 mm</t>
  </si>
  <si>
    <t>648991111</t>
  </si>
  <si>
    <t>Osazení parapet.desek plast. a lamin. š. do 20cm včetně dodávky plastové parapetní desky š. 200 mm</t>
  </si>
  <si>
    <t>64294</t>
  </si>
  <si>
    <t>Dveřní křídlo pro posuvné dveře 90/197 vč. zárubně CPL, dveře hladké plné, kování D+M</t>
  </si>
  <si>
    <t>ks</t>
  </si>
  <si>
    <t>642940014</t>
  </si>
  <si>
    <t>Dveře jednokřídlé 70-90/197 CPL, kování, včetně osazení do stávající zárubně</t>
  </si>
  <si>
    <t>642942212RTK</t>
  </si>
  <si>
    <t>Osazení zárubně do sádrokarton. příčky tl. 100 mm včetně dodávky zárubně  900/100</t>
  </si>
  <si>
    <t>941955001</t>
  </si>
  <si>
    <t>Lešení lehké pomocné, výška podlahy do 1,2 m</t>
  </si>
  <si>
    <t>962031143</t>
  </si>
  <si>
    <t>Bourání příček z tvárnic pórobetonových tl. 100 mm</t>
  </si>
  <si>
    <t>Kalkul</t>
  </si>
  <si>
    <t>965042221</t>
  </si>
  <si>
    <t>Bourání mazanin betonových tl. nad 10 cm, pl. 1 m2 ručně tl. mazaniny 15 - 20 cm</t>
  </si>
  <si>
    <t>965081713</t>
  </si>
  <si>
    <t>Bourání dlažeb keramických tl.10 mm, nad 1 m2 ručně, dlaždice keramické</t>
  </si>
  <si>
    <t>968061125</t>
  </si>
  <si>
    <t>Vyvěšení dřevěných dveřních křídel pl. do 2 m2</t>
  </si>
  <si>
    <t>968062245</t>
  </si>
  <si>
    <t>Vybourání dřevěných rámů oken jednoduch. pl. 2 m2 včetně křídel  odvoz na řízenou skládku</t>
  </si>
  <si>
    <t>968072455</t>
  </si>
  <si>
    <t>Vybourání kovových dveřních zárubní pl. do 2 m2</t>
  </si>
  <si>
    <t>767137803R0K</t>
  </si>
  <si>
    <t>Demontáž příček sádrokartonových, desek do suti  včetně stávajícího obkladu</t>
  </si>
  <si>
    <t>999281105</t>
  </si>
  <si>
    <t>Přesun hmot pro opravy a údržbu do výšky 6 m</t>
  </si>
  <si>
    <t>t</t>
  </si>
  <si>
    <t>Přesun hmot</t>
  </si>
  <si>
    <t>POL7_</t>
  </si>
  <si>
    <t>711111001</t>
  </si>
  <si>
    <t>Izolace proti vlhkosti vodor. nátěr ALP za studena 1x nátěr - včetně dodávky penetračního laku ALP-M</t>
  </si>
  <si>
    <t>711141559</t>
  </si>
  <si>
    <t>Izolace proti vlhk. vodorovná pásy přitavením 1 vrstva - včetně dod. Glastek 40 special mineral</t>
  </si>
  <si>
    <t>711212000</t>
  </si>
  <si>
    <t>711212002</t>
  </si>
  <si>
    <t>711212601</t>
  </si>
  <si>
    <t>Těsnicí pás do spoje podlaha - stěna</t>
  </si>
  <si>
    <t>998711201</t>
  </si>
  <si>
    <t>Přesun hmot pro izolace proti vodě, výšky do 6 m</t>
  </si>
  <si>
    <t>713121111</t>
  </si>
  <si>
    <t>Izolace tepelná podlah na sucho, jednovrstvá materiál ve specifikaci</t>
  </si>
  <si>
    <t>28375705</t>
  </si>
  <si>
    <t>Deska izolační stabilizov. EPS 150  1000 x 500 mm</t>
  </si>
  <si>
    <t>SPCM</t>
  </si>
  <si>
    <t>Specifikace</t>
  </si>
  <si>
    <t>POL3_</t>
  </si>
  <si>
    <t>998713201</t>
  </si>
  <si>
    <t>Přesun hmot pro izolace tepelné, výšky do 6 m</t>
  </si>
  <si>
    <t>721176103</t>
  </si>
  <si>
    <t>Potrubí HT připojovací D 50 x 1,8 mm</t>
  </si>
  <si>
    <t>721176114</t>
  </si>
  <si>
    <t>Potrubí HT odpadní svislé D 75 x 1,9 mm</t>
  </si>
  <si>
    <t>721176115</t>
  </si>
  <si>
    <t>Potrubí HT odpadní svislé D 110 x 2,7 mm</t>
  </si>
  <si>
    <t>721176223</t>
  </si>
  <si>
    <t>Potrubí KG svodné (ležaté) v zemi D 125 x 3,2 mm</t>
  </si>
  <si>
    <t>721223423</t>
  </si>
  <si>
    <t>Vpusť podlahová se zápachovou uzávěrkou HL 310N mřížka nerez 115 x 115 D 50/75/110 mm, Primus</t>
  </si>
  <si>
    <t>721290111</t>
  </si>
  <si>
    <t>Zkouška těsnosti kanalizace vodou DN 125</t>
  </si>
  <si>
    <t>7213215</t>
  </si>
  <si>
    <t>Napojení na stávající trasu kanalizace -Odhad</t>
  </si>
  <si>
    <t>kpl.</t>
  </si>
  <si>
    <t>998721201</t>
  </si>
  <si>
    <t>Přesun hmot pro vnitřní kanalizaci, výšky do 6 m</t>
  </si>
  <si>
    <t>892233111</t>
  </si>
  <si>
    <t>Desinfekce vodovodního potrubí do DN 70</t>
  </si>
  <si>
    <t>722172332</t>
  </si>
  <si>
    <t>Potrubí z PPR, D 25x4,2 mm, PN 20, vč. zed. výpom.</t>
  </si>
  <si>
    <t>722181213</t>
  </si>
  <si>
    <t>Izolace návleková MIRELON PRO tl. stěny 13 mm vnitřní průměr 25 mm</t>
  </si>
  <si>
    <t>722280106</t>
  </si>
  <si>
    <t>Tlaková zkouška vodovodního potrubí do DN 32</t>
  </si>
  <si>
    <t>7220123456</t>
  </si>
  <si>
    <t>Demontáž a zpětná montáž směšovací armatury SV aTUV</t>
  </si>
  <si>
    <t>722659</t>
  </si>
  <si>
    <t>Napojení na stávající trasu SV a TUV v místnosti stávajícího soc. zařízení Odhad</t>
  </si>
  <si>
    <t>998722201</t>
  </si>
  <si>
    <t>Přesun hmot pro vnitřní vodovod, výšky do 6 m</t>
  </si>
  <si>
    <t>725017153</t>
  </si>
  <si>
    <t>Umyvadlo invalidní  64 x 55 cm, bílé</t>
  </si>
  <si>
    <t>soubor</t>
  </si>
  <si>
    <t>725240812</t>
  </si>
  <si>
    <t>Demontáž sprchových mís bez výtokových armatur</t>
  </si>
  <si>
    <t>725292041</t>
  </si>
  <si>
    <t>Dávkovač tekutého mýdla nerezový 0,5 l</t>
  </si>
  <si>
    <t>725291171</t>
  </si>
  <si>
    <t>Sedátko sklopné bílé Novaservis sprcha</t>
  </si>
  <si>
    <t>725019101</t>
  </si>
  <si>
    <t>725330820</t>
  </si>
  <si>
    <t>Demontáž výlevky diturvitové</t>
  </si>
  <si>
    <t>725823111</t>
  </si>
  <si>
    <t>Baterie umyvadlová stoján. ruční, bez otvír.odpadu standardní páková</t>
  </si>
  <si>
    <t>725825114</t>
  </si>
  <si>
    <t>Baterie dřezová nástěnná ruční základní</t>
  </si>
  <si>
    <t>725845111</t>
  </si>
  <si>
    <t>Baterie sprchová nástěnná ruční, bez příslušenství standardní</t>
  </si>
  <si>
    <t>725860213</t>
  </si>
  <si>
    <t>Sifon umyvadlový HL132, D 32, 40 mm</t>
  </si>
  <si>
    <t>787911111</t>
  </si>
  <si>
    <t>Montáž zrcadla na stěnu, na lepidlo, pl. do 2 m2</t>
  </si>
  <si>
    <t>7250100</t>
  </si>
  <si>
    <t>Umyvadlo keramické dětské, Dod+Mtz</t>
  </si>
  <si>
    <t>725012121RKK</t>
  </si>
  <si>
    <t>Klozet dětský samostatně stojící spodní odpad, nádržka, včetně sedátka a poklopu v bílé barvě, dod.+ mtz</t>
  </si>
  <si>
    <t>7251</t>
  </si>
  <si>
    <t>Příslušenství k sprchové baterii -hadice, držák posuvný ružice Dod.+Mtz.</t>
  </si>
  <si>
    <t>725110814RK0</t>
  </si>
  <si>
    <t>Demontáž klozetů včetně všech součástí a příslušenství</t>
  </si>
  <si>
    <t>7252</t>
  </si>
  <si>
    <t>Závěsová tyč rohová s uchycením do stropu nerez, pr. 25mm, D+M</t>
  </si>
  <si>
    <t>725210821RK</t>
  </si>
  <si>
    <t>Demontáž umyvadel včetně výtokových armatur, baterií</t>
  </si>
  <si>
    <t>7253</t>
  </si>
  <si>
    <t>Sprchový závěs s háčky</t>
  </si>
  <si>
    <t>63465126K</t>
  </si>
  <si>
    <t>Zrcadlo nemontované čiré tl. 5 mm</t>
  </si>
  <si>
    <t>998725201</t>
  </si>
  <si>
    <t>Přesun hmot pro zařizovací předměty, výšky do 6 m</t>
  </si>
  <si>
    <t>735119140</t>
  </si>
  <si>
    <t>Montáž těles otopných litinových článkových zpětná montáž stávajících</t>
  </si>
  <si>
    <t>735111810</t>
  </si>
  <si>
    <t>Demontáž těles otopných litinových článkových</t>
  </si>
  <si>
    <t>764410210</t>
  </si>
  <si>
    <t>Oplechování parapetů včetně rohů Pz, rš 100 mm</t>
  </si>
  <si>
    <t>76601</t>
  </si>
  <si>
    <t>Přebalovací pult 1,40x0,90x0,90 včetně 36ks přepážek a háčků na ručníky</t>
  </si>
  <si>
    <t>7664521</t>
  </si>
  <si>
    <t>Ochranný kryt na otopná tělesa truhlařské provedení včetně povrchové úpravy</t>
  </si>
  <si>
    <t>76901</t>
  </si>
  <si>
    <t>Dodávka a montáž plastového okna, 1,05x1,70m, barva bílá, jednokřídlé otvíravé, výklopné</t>
  </si>
  <si>
    <t>7690125</t>
  </si>
  <si>
    <t>Žaluzie ISSO 25 1,05*1,70m</t>
  </si>
  <si>
    <t>771101210</t>
  </si>
  <si>
    <t>Penetrace podkladu pod dlažby</t>
  </si>
  <si>
    <t>771578011</t>
  </si>
  <si>
    <t>POL1_7</t>
  </si>
  <si>
    <t>771575102</t>
  </si>
  <si>
    <t>771575109</t>
  </si>
  <si>
    <t>771577114</t>
  </si>
  <si>
    <t>Lišta hliníková přechodová, různá výška dlaždic profil 55/A, samolepicí, š. 35 mm, v. 8 mm</t>
  </si>
  <si>
    <t>597623052K</t>
  </si>
  <si>
    <t>Mozaika 10x10 Color sprcha protiskluz prořez 10%</t>
  </si>
  <si>
    <t>597623142</t>
  </si>
  <si>
    <t>Dlaždice 30x30 Color  mat cena bude upřesněna dle vyběru objednatele</t>
  </si>
  <si>
    <t>998771201</t>
  </si>
  <si>
    <t>Přesun hmot pro podlahy z dlaždic, výšky do 6 m</t>
  </si>
  <si>
    <t>781475115</t>
  </si>
  <si>
    <t>Obklad vnitřní stěn keramický, do tmele, 25x25 cm Ardex FB9L flex.lep.,Ardex G8S FLEX 1-6 spár.hmota</t>
  </si>
  <si>
    <t>781497121</t>
  </si>
  <si>
    <t xml:space="preserve">Lišta hliníková rohová k obkladům </t>
  </si>
  <si>
    <t>771578011Rk3</t>
  </si>
  <si>
    <t>597813712</t>
  </si>
  <si>
    <t>998781202</t>
  </si>
  <si>
    <t>Přesun hmot pro obklady keramické, výšky do 12 m</t>
  </si>
  <si>
    <t>783222110</t>
  </si>
  <si>
    <t>783222941</t>
  </si>
  <si>
    <t>784191101</t>
  </si>
  <si>
    <t>Penetrace podkladu univerzální Primalex 1x</t>
  </si>
  <si>
    <t>784195112</t>
  </si>
  <si>
    <t>Malba Primalex Standard, bílá, bez penetrace, 2 x</t>
  </si>
  <si>
    <t>79901</t>
  </si>
  <si>
    <t xml:space="preserve">Neprůhledné přestavitelné WC přepážky, plast  </t>
  </si>
  <si>
    <t>M21 01</t>
  </si>
  <si>
    <t>Elektromontáže viz samostatný rozpočet</t>
  </si>
  <si>
    <t>979086112</t>
  </si>
  <si>
    <t>Nakládání nebo překládání suti a vybouraných hmot</t>
  </si>
  <si>
    <t>Přesun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</si>
  <si>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</si>
  <si>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</si>
  <si>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</si>
  <si>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</si>
  <si>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</si>
  <si>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</si>
  <si>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</si>
  <si>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</si>
  <si>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</si>
  <si>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979990001</t>
  </si>
  <si>
    <t>Poplatek za skládku stavební suti</t>
  </si>
  <si>
    <t>979093111</t>
  </si>
  <si>
    <t>Uložení suti na skládku bez zhutnění</t>
  </si>
  <si>
    <t>VN01</t>
  </si>
  <si>
    <t>Opatření proti prachu a zabezpečení stávajících podlahových krytin v trase vnitrostaveništním přesunu hmot a vybouraných konstrukcí a prvků</t>
  </si>
  <si>
    <t>END</t>
  </si>
  <si>
    <t xml:space="preserve">Penetrace podkladu pod hydroizolační nátěr </t>
  </si>
  <si>
    <t>Hydroizolační povlak - nátěr nebo stěrka, pružná hydroizolace tl. 2mm</t>
  </si>
  <si>
    <t>Výlevka stojící s plastovou mřížkou</t>
  </si>
  <si>
    <t>Montáž podlah keram.,hladké, tmel, 30x30 cm lepidlo, spár.hmota</t>
  </si>
  <si>
    <t>Montáž podlah keram.,režné hladké, tmel, 10x10 cm lepidlo, spár.hmota</t>
  </si>
  <si>
    <t xml:space="preserve">Spára podlaha - stěna, silikonem AC </t>
  </si>
  <si>
    <t xml:space="preserve">Penetrace podkladu obklady penetrační nátěr </t>
  </si>
  <si>
    <t xml:space="preserve">Spára stěna, silikonem </t>
  </si>
  <si>
    <t>Obkládačka 25x33 béžová mat , cena bude upřesněna dle výběru objednatele</t>
  </si>
  <si>
    <t xml:space="preserve">Nátěr syntetický kovových konstrukcí 2 x, </t>
  </si>
  <si>
    <t xml:space="preserve">Údržba, nátěr syntetický kovových konstr. 2x samozákladující barva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</si>
</sst>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4" t="s">
        <v>41</v>
      </c>
      <c r="B2" s="174"/>
      <c r="C2" s="174"/>
      <c r="D2" s="174"/>
      <c r="E2" s="174"/>
      <c r="F2" s="174"/>
      <c r="G2" s="17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7"/>
  <sheetViews>
    <sheetView showGridLines="0" topLeftCell="B70" zoomScaleNormal="100" zoomScaleSheetLayoutView="75" workbookViewId="0">
      <selection activeCell="I75" sqref="I7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0" t="s">
        <v>4</v>
      </c>
      <c r="C1" s="211"/>
      <c r="D1" s="211"/>
      <c r="E1" s="211"/>
      <c r="F1" s="211"/>
      <c r="G1" s="211"/>
      <c r="H1" s="211"/>
      <c r="I1" s="211"/>
      <c r="J1" s="212"/>
    </row>
    <row r="2" spans="1:15" ht="36" customHeight="1" x14ac:dyDescent="0.2">
      <c r="A2" s="2"/>
      <c r="B2" s="77" t="s">
        <v>24</v>
      </c>
      <c r="C2" s="78"/>
      <c r="D2" s="79" t="s">
        <v>48</v>
      </c>
      <c r="E2" s="216" t="s">
        <v>49</v>
      </c>
      <c r="F2" s="217"/>
      <c r="G2" s="217"/>
      <c r="H2" s="217"/>
      <c r="I2" s="217"/>
      <c r="J2" s="218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219" t="s">
        <v>45</v>
      </c>
      <c r="F3" s="220"/>
      <c r="G3" s="220"/>
      <c r="H3" s="220"/>
      <c r="I3" s="220"/>
      <c r="J3" s="221"/>
    </row>
    <row r="4" spans="1:15" ht="23.25" customHeight="1" x14ac:dyDescent="0.2">
      <c r="A4" s="76">
        <v>2257</v>
      </c>
      <c r="B4" s="82" t="s">
        <v>47</v>
      </c>
      <c r="C4" s="83"/>
      <c r="D4" s="84" t="s">
        <v>43</v>
      </c>
      <c r="E4" s="199" t="s">
        <v>44</v>
      </c>
      <c r="F4" s="200"/>
      <c r="G4" s="200"/>
      <c r="H4" s="200"/>
      <c r="I4" s="200"/>
      <c r="J4" s="201"/>
    </row>
    <row r="5" spans="1:15" ht="24" customHeight="1" x14ac:dyDescent="0.2">
      <c r="A5" s="2"/>
      <c r="B5" s="31" t="s">
        <v>23</v>
      </c>
      <c r="D5" s="204"/>
      <c r="E5" s="205"/>
      <c r="F5" s="205"/>
      <c r="G5" s="20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06"/>
      <c r="E6" s="207"/>
      <c r="F6" s="207"/>
      <c r="G6" s="20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08"/>
      <c r="F7" s="209"/>
      <c r="G7" s="20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23"/>
      <c r="E11" s="223"/>
      <c r="F11" s="223"/>
      <c r="G11" s="223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198"/>
      <c r="E12" s="198"/>
      <c r="F12" s="198"/>
      <c r="G12" s="198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2"/>
      <c r="F13" s="203"/>
      <c r="G13" s="20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22"/>
      <c r="F15" s="222"/>
      <c r="G15" s="224"/>
      <c r="H15" s="224"/>
      <c r="I15" s="224" t="s">
        <v>31</v>
      </c>
      <c r="J15" s="225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7"/>
      <c r="F16" s="188"/>
      <c r="G16" s="187"/>
      <c r="H16" s="188"/>
      <c r="I16" s="187">
        <v>0</v>
      </c>
      <c r="J16" s="189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7"/>
      <c r="F17" s="188"/>
      <c r="G17" s="187"/>
      <c r="H17" s="188"/>
      <c r="I17" s="187">
        <v>0</v>
      </c>
      <c r="J17" s="189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7"/>
      <c r="F18" s="188"/>
      <c r="G18" s="187"/>
      <c r="H18" s="188"/>
      <c r="I18" s="187">
        <v>0</v>
      </c>
      <c r="J18" s="189"/>
    </row>
    <row r="19" spans="1:10" ht="23.25" customHeight="1" x14ac:dyDescent="0.2">
      <c r="A19" s="137" t="s">
        <v>103</v>
      </c>
      <c r="B19" s="38" t="s">
        <v>29</v>
      </c>
      <c r="C19" s="62"/>
      <c r="D19" s="63"/>
      <c r="E19" s="187"/>
      <c r="F19" s="188"/>
      <c r="G19" s="187"/>
      <c r="H19" s="188"/>
      <c r="I19" s="187">
        <v>0</v>
      </c>
      <c r="J19" s="189"/>
    </row>
    <row r="20" spans="1:10" ht="23.25" customHeight="1" x14ac:dyDescent="0.2">
      <c r="A20" s="137" t="s">
        <v>104</v>
      </c>
      <c r="B20" s="38" t="s">
        <v>30</v>
      </c>
      <c r="C20" s="62"/>
      <c r="D20" s="63"/>
      <c r="E20" s="187"/>
      <c r="F20" s="188"/>
      <c r="G20" s="187"/>
      <c r="H20" s="188"/>
      <c r="I20" s="187">
        <v>0</v>
      </c>
      <c r="J20" s="189"/>
    </row>
    <row r="21" spans="1:10" ht="23.25" customHeight="1" x14ac:dyDescent="0.2">
      <c r="A21" s="2"/>
      <c r="B21" s="48" t="s">
        <v>31</v>
      </c>
      <c r="C21" s="64"/>
      <c r="D21" s="65"/>
      <c r="E21" s="190"/>
      <c r="F21" s="226"/>
      <c r="G21" s="190"/>
      <c r="H21" s="226"/>
      <c r="I21" s="190">
        <f>SUM(I16:J20)</f>
        <v>0</v>
      </c>
      <c r="J21" s="19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85">
        <v>0</v>
      </c>
      <c r="H23" s="186"/>
      <c r="I23" s="186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3">
        <v>0</v>
      </c>
      <c r="H24" s="184"/>
      <c r="I24" s="184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85">
        <v>0</v>
      </c>
      <c r="H25" s="186"/>
      <c r="I25" s="186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3">
        <v>0</v>
      </c>
      <c r="H26" s="214"/>
      <c r="I26" s="214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5">
        <v>0</v>
      </c>
      <c r="H27" s="215"/>
      <c r="I27" s="215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192">
        <v>441765.51</v>
      </c>
      <c r="H28" s="193"/>
      <c r="I28" s="193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192">
        <v>0</v>
      </c>
      <c r="H29" s="192"/>
      <c r="I29" s="192"/>
      <c r="J29" s="118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94"/>
      <c r="E34" s="195"/>
      <c r="G34" s="196"/>
      <c r="H34" s="197"/>
      <c r="I34" s="197"/>
      <c r="J34" s="25"/>
    </row>
    <row r="35" spans="1:10" ht="12.75" customHeight="1" x14ac:dyDescent="0.2">
      <c r="A35" s="2"/>
      <c r="B35" s="2"/>
      <c r="D35" s="182" t="s">
        <v>2</v>
      </c>
      <c r="E35" s="18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50</v>
      </c>
      <c r="C39" s="177"/>
      <c r="D39" s="177"/>
      <c r="E39" s="177"/>
      <c r="F39" s="98">
        <v>0</v>
      </c>
      <c r="G39" s="99">
        <v>441765.51</v>
      </c>
      <c r="H39" s="100">
        <v>92770.76</v>
      </c>
      <c r="I39" s="100">
        <v>534536.27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178" t="s">
        <v>45</v>
      </c>
      <c r="D40" s="178"/>
      <c r="E40" s="178"/>
      <c r="F40" s="103">
        <v>0</v>
      </c>
      <c r="G40" s="104">
        <v>441765.51</v>
      </c>
      <c r="H40" s="104">
        <v>92770.76</v>
      </c>
      <c r="I40" s="104">
        <v>534536.27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177" t="s">
        <v>44</v>
      </c>
      <c r="D41" s="177"/>
      <c r="E41" s="177"/>
      <c r="F41" s="107">
        <v>0</v>
      </c>
      <c r="G41" s="100">
        <v>441765.51</v>
      </c>
      <c r="H41" s="100">
        <v>92770.76</v>
      </c>
      <c r="I41" s="100">
        <v>534536.27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79" t="s">
        <v>51</v>
      </c>
      <c r="C42" s="180"/>
      <c r="D42" s="180"/>
      <c r="E42" s="181"/>
      <c r="F42" s="108">
        <f>SUMIF(A39:A41,"=1",F39:F41)</f>
        <v>0</v>
      </c>
      <c r="G42" s="109">
        <f>SUMIF(A39:A41,"=1",G39:G41)</f>
        <v>441765.51</v>
      </c>
      <c r="H42" s="109">
        <f>SUMIF(A39:A41,"=1",H39:H41)</f>
        <v>92770.76</v>
      </c>
      <c r="I42" s="109">
        <f>SUMIF(A39:A41,"=1",I39:I41)</f>
        <v>534536.27</v>
      </c>
      <c r="J42" s="110">
        <f>SUMIF(A39:A41,"=1",J39:J41)</f>
        <v>100</v>
      </c>
    </row>
    <row r="46" spans="1:10" ht="15.75" x14ac:dyDescent="0.25">
      <c r="B46" s="119" t="s">
        <v>53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54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43</v>
      </c>
      <c r="C49" s="175" t="s">
        <v>55</v>
      </c>
      <c r="D49" s="176"/>
      <c r="E49" s="176"/>
      <c r="F49" s="135" t="s">
        <v>26</v>
      </c>
      <c r="G49" s="128"/>
      <c r="H49" s="128"/>
      <c r="I49" s="128">
        <v>0</v>
      </c>
      <c r="J49" s="133" t="str">
        <f>IF(I74=0,"",I49/I74*100)</f>
        <v/>
      </c>
    </row>
    <row r="50" spans="1:10" ht="36.75" customHeight="1" x14ac:dyDescent="0.2">
      <c r="A50" s="122"/>
      <c r="B50" s="127" t="s">
        <v>56</v>
      </c>
      <c r="C50" s="175" t="s">
        <v>57</v>
      </c>
      <c r="D50" s="176"/>
      <c r="E50" s="176"/>
      <c r="F50" s="135" t="s">
        <v>26</v>
      </c>
      <c r="G50" s="128"/>
      <c r="H50" s="128"/>
      <c r="I50" s="128">
        <v>0</v>
      </c>
      <c r="J50" s="133" t="str">
        <f>IF(I74=0,"",I50/I74*100)</f>
        <v/>
      </c>
    </row>
    <row r="51" spans="1:10" ht="36.75" customHeight="1" x14ac:dyDescent="0.2">
      <c r="A51" s="122"/>
      <c r="B51" s="127" t="s">
        <v>58</v>
      </c>
      <c r="C51" s="175" t="s">
        <v>59</v>
      </c>
      <c r="D51" s="176"/>
      <c r="E51" s="176"/>
      <c r="F51" s="135" t="s">
        <v>26</v>
      </c>
      <c r="G51" s="128"/>
      <c r="H51" s="128"/>
      <c r="I51" s="128">
        <v>0</v>
      </c>
      <c r="J51" s="133" t="str">
        <f>IF(I74=0,"",I51/I74*100)</f>
        <v/>
      </c>
    </row>
    <row r="52" spans="1:10" ht="36.75" customHeight="1" x14ac:dyDescent="0.2">
      <c r="A52" s="122"/>
      <c r="B52" s="127" t="s">
        <v>60</v>
      </c>
      <c r="C52" s="175" t="s">
        <v>61</v>
      </c>
      <c r="D52" s="176"/>
      <c r="E52" s="176"/>
      <c r="F52" s="135" t="s">
        <v>26</v>
      </c>
      <c r="G52" s="128"/>
      <c r="H52" s="128"/>
      <c r="I52" s="128">
        <v>0</v>
      </c>
      <c r="J52" s="133" t="str">
        <f>IF(I74=0,"",I52/I74*100)</f>
        <v/>
      </c>
    </row>
    <row r="53" spans="1:10" ht="36.75" customHeight="1" x14ac:dyDescent="0.2">
      <c r="A53" s="122"/>
      <c r="B53" s="127" t="s">
        <v>62</v>
      </c>
      <c r="C53" s="175" t="s">
        <v>63</v>
      </c>
      <c r="D53" s="176"/>
      <c r="E53" s="176"/>
      <c r="F53" s="135" t="s">
        <v>26</v>
      </c>
      <c r="G53" s="128"/>
      <c r="H53" s="128"/>
      <c r="I53" s="128">
        <v>0</v>
      </c>
      <c r="J53" s="133" t="str">
        <f>IF(I74=0,"",I53/I74*100)</f>
        <v/>
      </c>
    </row>
    <row r="54" spans="1:10" ht="36.75" customHeight="1" x14ac:dyDescent="0.2">
      <c r="A54" s="122"/>
      <c r="B54" s="127" t="s">
        <v>64</v>
      </c>
      <c r="C54" s="175" t="s">
        <v>65</v>
      </c>
      <c r="D54" s="176"/>
      <c r="E54" s="176"/>
      <c r="F54" s="135" t="s">
        <v>26</v>
      </c>
      <c r="G54" s="128"/>
      <c r="H54" s="128"/>
      <c r="I54" s="128">
        <v>0</v>
      </c>
      <c r="J54" s="133" t="str">
        <f>IF(I74=0,"",I54/I74*100)</f>
        <v/>
      </c>
    </row>
    <row r="55" spans="1:10" ht="36.75" customHeight="1" x14ac:dyDescent="0.2">
      <c r="A55" s="122"/>
      <c r="B55" s="127" t="s">
        <v>66</v>
      </c>
      <c r="C55" s="175" t="s">
        <v>67</v>
      </c>
      <c r="D55" s="176"/>
      <c r="E55" s="176"/>
      <c r="F55" s="135" t="s">
        <v>26</v>
      </c>
      <c r="G55" s="128"/>
      <c r="H55" s="128"/>
      <c r="I55" s="128">
        <v>0</v>
      </c>
      <c r="J55" s="133" t="str">
        <f>IF(I74=0,"",I55/I74*100)</f>
        <v/>
      </c>
    </row>
    <row r="56" spans="1:10" ht="36.75" customHeight="1" x14ac:dyDescent="0.2">
      <c r="A56" s="122"/>
      <c r="B56" s="127" t="s">
        <v>68</v>
      </c>
      <c r="C56" s="175" t="s">
        <v>69</v>
      </c>
      <c r="D56" s="176"/>
      <c r="E56" s="176"/>
      <c r="F56" s="135" t="s">
        <v>26</v>
      </c>
      <c r="G56" s="128"/>
      <c r="H56" s="128"/>
      <c r="I56" s="128">
        <v>0</v>
      </c>
      <c r="J56" s="133" t="str">
        <f>IF(I74=0,"",I56/I74*100)</f>
        <v/>
      </c>
    </row>
    <row r="57" spans="1:10" ht="36.75" customHeight="1" x14ac:dyDescent="0.2">
      <c r="A57" s="122"/>
      <c r="B57" s="127" t="s">
        <v>70</v>
      </c>
      <c r="C57" s="175" t="s">
        <v>71</v>
      </c>
      <c r="D57" s="176"/>
      <c r="E57" s="176"/>
      <c r="F57" s="135" t="s">
        <v>27</v>
      </c>
      <c r="G57" s="128"/>
      <c r="H57" s="128"/>
      <c r="I57" s="128">
        <v>0</v>
      </c>
      <c r="J57" s="133" t="str">
        <f>IF(I74=0,"",I57/I74*100)</f>
        <v/>
      </c>
    </row>
    <row r="58" spans="1:10" ht="36.75" customHeight="1" x14ac:dyDescent="0.2">
      <c r="A58" s="122"/>
      <c r="B58" s="127" t="s">
        <v>72</v>
      </c>
      <c r="C58" s="175" t="s">
        <v>73</v>
      </c>
      <c r="D58" s="176"/>
      <c r="E58" s="176"/>
      <c r="F58" s="135" t="s">
        <v>27</v>
      </c>
      <c r="G58" s="128"/>
      <c r="H58" s="128"/>
      <c r="I58" s="128">
        <v>0</v>
      </c>
      <c r="J58" s="133" t="str">
        <f>IF(I74=0,"",I58/I74*100)</f>
        <v/>
      </c>
    </row>
    <row r="59" spans="1:10" ht="36.75" customHeight="1" x14ac:dyDescent="0.2">
      <c r="A59" s="122"/>
      <c r="B59" s="127" t="s">
        <v>74</v>
      </c>
      <c r="C59" s="175" t="s">
        <v>75</v>
      </c>
      <c r="D59" s="176"/>
      <c r="E59" s="176"/>
      <c r="F59" s="135" t="s">
        <v>27</v>
      </c>
      <c r="G59" s="128"/>
      <c r="H59" s="128"/>
      <c r="I59" s="128">
        <v>0</v>
      </c>
      <c r="J59" s="133" t="str">
        <f>IF(I74=0,"",I59/I74*100)</f>
        <v/>
      </c>
    </row>
    <row r="60" spans="1:10" ht="36.75" customHeight="1" x14ac:dyDescent="0.2">
      <c r="A60" s="122"/>
      <c r="B60" s="127" t="s">
        <v>76</v>
      </c>
      <c r="C60" s="175" t="s">
        <v>77</v>
      </c>
      <c r="D60" s="176"/>
      <c r="E60" s="176"/>
      <c r="F60" s="135" t="s">
        <v>27</v>
      </c>
      <c r="G60" s="128"/>
      <c r="H60" s="128"/>
      <c r="I60" s="128">
        <v>0</v>
      </c>
      <c r="J60" s="133" t="str">
        <f>IF(I74=0,"",I60/I74*100)</f>
        <v/>
      </c>
    </row>
    <row r="61" spans="1:10" ht="36.75" customHeight="1" x14ac:dyDescent="0.2">
      <c r="A61" s="122"/>
      <c r="B61" s="127" t="s">
        <v>78</v>
      </c>
      <c r="C61" s="175" t="s">
        <v>79</v>
      </c>
      <c r="D61" s="176"/>
      <c r="E61" s="176"/>
      <c r="F61" s="135" t="s">
        <v>27</v>
      </c>
      <c r="G61" s="128"/>
      <c r="H61" s="128"/>
      <c r="I61" s="128">
        <v>0</v>
      </c>
      <c r="J61" s="133" t="str">
        <f>IF(I74=0,"",I61/I74*100)</f>
        <v/>
      </c>
    </row>
    <row r="62" spans="1:10" ht="36.75" customHeight="1" x14ac:dyDescent="0.2">
      <c r="A62" s="122"/>
      <c r="B62" s="127" t="s">
        <v>80</v>
      </c>
      <c r="C62" s="175" t="s">
        <v>81</v>
      </c>
      <c r="D62" s="176"/>
      <c r="E62" s="176"/>
      <c r="F62" s="135" t="s">
        <v>27</v>
      </c>
      <c r="G62" s="128"/>
      <c r="H62" s="128"/>
      <c r="I62" s="128">
        <v>0</v>
      </c>
      <c r="J62" s="133" t="str">
        <f>IF(I74=0,"",I62/I74*100)</f>
        <v/>
      </c>
    </row>
    <row r="63" spans="1:10" ht="36.75" customHeight="1" x14ac:dyDescent="0.2">
      <c r="A63" s="122"/>
      <c r="B63" s="127" t="s">
        <v>82</v>
      </c>
      <c r="C63" s="175" t="s">
        <v>83</v>
      </c>
      <c r="D63" s="176"/>
      <c r="E63" s="176"/>
      <c r="F63" s="135" t="s">
        <v>27</v>
      </c>
      <c r="G63" s="128"/>
      <c r="H63" s="128"/>
      <c r="I63" s="128">
        <v>0</v>
      </c>
      <c r="J63" s="133" t="str">
        <f>IF(I74=0,"",I63/I74*100)</f>
        <v/>
      </c>
    </row>
    <row r="64" spans="1:10" ht="36.75" customHeight="1" x14ac:dyDescent="0.2">
      <c r="A64" s="122"/>
      <c r="B64" s="127" t="s">
        <v>84</v>
      </c>
      <c r="C64" s="175" t="s">
        <v>85</v>
      </c>
      <c r="D64" s="176"/>
      <c r="E64" s="176"/>
      <c r="F64" s="135" t="s">
        <v>27</v>
      </c>
      <c r="G64" s="128"/>
      <c r="H64" s="128"/>
      <c r="I64" s="128">
        <v>0</v>
      </c>
      <c r="J64" s="133" t="str">
        <f>IF(I74=0,"",I64/I74*100)</f>
        <v/>
      </c>
    </row>
    <row r="65" spans="1:10" ht="36.75" customHeight="1" x14ac:dyDescent="0.2">
      <c r="A65" s="122"/>
      <c r="B65" s="127" t="s">
        <v>86</v>
      </c>
      <c r="C65" s="175" t="s">
        <v>87</v>
      </c>
      <c r="D65" s="176"/>
      <c r="E65" s="176"/>
      <c r="F65" s="135" t="s">
        <v>27</v>
      </c>
      <c r="G65" s="128"/>
      <c r="H65" s="128"/>
      <c r="I65" s="128">
        <v>0</v>
      </c>
      <c r="J65" s="133" t="str">
        <f>IF(I74=0,"",I65/I74*100)</f>
        <v/>
      </c>
    </row>
    <row r="66" spans="1:10" ht="36.75" customHeight="1" x14ac:dyDescent="0.2">
      <c r="A66" s="122"/>
      <c r="B66" s="127" t="s">
        <v>88</v>
      </c>
      <c r="C66" s="175" t="s">
        <v>89</v>
      </c>
      <c r="D66" s="176"/>
      <c r="E66" s="176"/>
      <c r="F66" s="135" t="s">
        <v>27</v>
      </c>
      <c r="G66" s="128"/>
      <c r="H66" s="128"/>
      <c r="I66" s="128">
        <v>0</v>
      </c>
      <c r="J66" s="133" t="str">
        <f>IF(I74=0,"",I66/I74*100)</f>
        <v/>
      </c>
    </row>
    <row r="67" spans="1:10" ht="36.75" customHeight="1" x14ac:dyDescent="0.2">
      <c r="A67" s="122"/>
      <c r="B67" s="127" t="s">
        <v>90</v>
      </c>
      <c r="C67" s="175" t="s">
        <v>91</v>
      </c>
      <c r="D67" s="176"/>
      <c r="E67" s="176"/>
      <c r="F67" s="135" t="s">
        <v>27</v>
      </c>
      <c r="G67" s="128"/>
      <c r="H67" s="128"/>
      <c r="I67" s="128">
        <v>0</v>
      </c>
      <c r="J67" s="133" t="str">
        <f>IF(I74=0,"",I67/I74*100)</f>
        <v/>
      </c>
    </row>
    <row r="68" spans="1:10" ht="36.75" customHeight="1" x14ac:dyDescent="0.2">
      <c r="A68" s="122"/>
      <c r="B68" s="127" t="s">
        <v>92</v>
      </c>
      <c r="C68" s="175" t="s">
        <v>93</v>
      </c>
      <c r="D68" s="176"/>
      <c r="E68" s="176"/>
      <c r="F68" s="135" t="s">
        <v>27</v>
      </c>
      <c r="G68" s="128"/>
      <c r="H68" s="128"/>
      <c r="I68" s="128">
        <v>0</v>
      </c>
      <c r="J68" s="133" t="str">
        <f>IF(I74=0,"",I68/I74*100)</f>
        <v/>
      </c>
    </row>
    <row r="69" spans="1:10" ht="36.75" customHeight="1" x14ac:dyDescent="0.2">
      <c r="A69" s="122"/>
      <c r="B69" s="127" t="s">
        <v>94</v>
      </c>
      <c r="C69" s="175" t="s">
        <v>95</v>
      </c>
      <c r="D69" s="176"/>
      <c r="E69" s="176"/>
      <c r="F69" s="135" t="s">
        <v>27</v>
      </c>
      <c r="G69" s="128"/>
      <c r="H69" s="128"/>
      <c r="I69" s="128">
        <v>0</v>
      </c>
      <c r="J69" s="133" t="str">
        <f>IF(I74=0,"",I69/I74*100)</f>
        <v/>
      </c>
    </row>
    <row r="70" spans="1:10" ht="36.75" customHeight="1" x14ac:dyDescent="0.2">
      <c r="A70" s="122"/>
      <c r="B70" s="127" t="s">
        <v>96</v>
      </c>
      <c r="C70" s="175" t="s">
        <v>97</v>
      </c>
      <c r="D70" s="176"/>
      <c r="E70" s="176"/>
      <c r="F70" s="135" t="s">
        <v>27</v>
      </c>
      <c r="G70" s="128"/>
      <c r="H70" s="128"/>
      <c r="I70" s="128">
        <v>0</v>
      </c>
      <c r="J70" s="133" t="str">
        <f>IF(I74=0,"",I70/I74*100)</f>
        <v/>
      </c>
    </row>
    <row r="71" spans="1:10" ht="36.75" customHeight="1" x14ac:dyDescent="0.2">
      <c r="A71" s="122"/>
      <c r="B71" s="127" t="s">
        <v>98</v>
      </c>
      <c r="C71" s="175" t="s">
        <v>99</v>
      </c>
      <c r="D71" s="176"/>
      <c r="E71" s="176"/>
      <c r="F71" s="135" t="s">
        <v>28</v>
      </c>
      <c r="G71" s="128"/>
      <c r="H71" s="128"/>
      <c r="I71" s="128">
        <v>0</v>
      </c>
      <c r="J71" s="133" t="str">
        <f>IF(I74=0,"",I71/I74*100)</f>
        <v/>
      </c>
    </row>
    <row r="72" spans="1:10" ht="36.75" customHeight="1" x14ac:dyDescent="0.2">
      <c r="A72" s="122"/>
      <c r="B72" s="127" t="s">
        <v>100</v>
      </c>
      <c r="C72" s="175" t="s">
        <v>101</v>
      </c>
      <c r="D72" s="176"/>
      <c r="E72" s="176"/>
      <c r="F72" s="135" t="s">
        <v>102</v>
      </c>
      <c r="G72" s="128"/>
      <c r="H72" s="128"/>
      <c r="I72" s="128">
        <v>0</v>
      </c>
      <c r="J72" s="133" t="str">
        <f>IF(I74=0,"",I72/I74*100)</f>
        <v/>
      </c>
    </row>
    <row r="73" spans="1:10" ht="36.75" customHeight="1" x14ac:dyDescent="0.2">
      <c r="A73" s="122"/>
      <c r="B73" s="127" t="s">
        <v>103</v>
      </c>
      <c r="C73" s="175" t="s">
        <v>29</v>
      </c>
      <c r="D73" s="176"/>
      <c r="E73" s="176"/>
      <c r="F73" s="135" t="s">
        <v>103</v>
      </c>
      <c r="G73" s="128"/>
      <c r="H73" s="128"/>
      <c r="I73" s="128">
        <v>0</v>
      </c>
      <c r="J73" s="133" t="str">
        <f>IF(I74=0,"",I73/I74*100)</f>
        <v/>
      </c>
    </row>
    <row r="74" spans="1:10" ht="25.5" customHeight="1" x14ac:dyDescent="0.2">
      <c r="A74" s="123"/>
      <c r="B74" s="129" t="s">
        <v>1</v>
      </c>
      <c r="C74" s="130"/>
      <c r="D74" s="131"/>
      <c r="E74" s="131"/>
      <c r="F74" s="136"/>
      <c r="G74" s="132"/>
      <c r="H74" s="132"/>
      <c r="I74" s="132">
        <v>0</v>
      </c>
      <c r="J74" s="134">
        <f>SUM(J49:J73)</f>
        <v>0</v>
      </c>
    </row>
    <row r="75" spans="1:10" x14ac:dyDescent="0.2">
      <c r="F75" s="85"/>
      <c r="G75" s="85"/>
      <c r="H75" s="85"/>
      <c r="I75" s="85"/>
      <c r="J75" s="86"/>
    </row>
    <row r="76" spans="1:10" x14ac:dyDescent="0.2">
      <c r="F76" s="85"/>
      <c r="G76" s="85"/>
      <c r="H76" s="85"/>
      <c r="I76" s="85"/>
      <c r="J76" s="86"/>
    </row>
    <row r="77" spans="1:10" x14ac:dyDescent="0.2">
      <c r="F77" s="85"/>
      <c r="G77" s="85"/>
      <c r="H77" s="85"/>
      <c r="I77" s="85"/>
      <c r="J77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71:E71"/>
    <mergeCell ref="C72:E72"/>
    <mergeCell ref="C73:E73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50" t="s">
        <v>8</v>
      </c>
      <c r="B2" s="49"/>
      <c r="C2" s="229"/>
      <c r="D2" s="229"/>
      <c r="E2" s="229"/>
      <c r="F2" s="229"/>
      <c r="G2" s="230"/>
    </row>
    <row r="3" spans="1:7" ht="24.95" customHeight="1" x14ac:dyDescent="0.2">
      <c r="A3" s="50" t="s">
        <v>9</v>
      </c>
      <c r="B3" s="49"/>
      <c r="C3" s="229"/>
      <c r="D3" s="229"/>
      <c r="E3" s="229"/>
      <c r="F3" s="229"/>
      <c r="G3" s="230"/>
    </row>
    <row r="4" spans="1:7" ht="24.95" customHeight="1" x14ac:dyDescent="0.2">
      <c r="A4" s="50" t="s">
        <v>10</v>
      </c>
      <c r="B4" s="49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125" sqref="C125"/>
    </sheetView>
  </sheetViews>
  <sheetFormatPr defaultRowHeight="12.75" outlineLevelRow="1" x14ac:dyDescent="0.2"/>
  <cols>
    <col min="1" max="1" width="3.42578125" customWidth="1"/>
    <col min="2" max="2" width="12.5703125" style="120" customWidth="1"/>
    <col min="3" max="3" width="38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1" t="s">
        <v>7</v>
      </c>
      <c r="B1" s="231"/>
      <c r="C1" s="231"/>
      <c r="D1" s="231"/>
      <c r="E1" s="231"/>
      <c r="F1" s="231"/>
      <c r="G1" s="231"/>
      <c r="AG1" t="s">
        <v>105</v>
      </c>
    </row>
    <row r="2" spans="1:60" ht="24.95" customHeight="1" x14ac:dyDescent="0.2">
      <c r="A2" s="138" t="s">
        <v>8</v>
      </c>
      <c r="B2" s="49" t="s">
        <v>48</v>
      </c>
      <c r="C2" s="232" t="s">
        <v>49</v>
      </c>
      <c r="D2" s="233"/>
      <c r="E2" s="233"/>
      <c r="F2" s="233"/>
      <c r="G2" s="234"/>
      <c r="AG2" t="s">
        <v>106</v>
      </c>
    </row>
    <row r="3" spans="1:60" ht="24.95" customHeight="1" x14ac:dyDescent="0.2">
      <c r="A3" s="138" t="s">
        <v>9</v>
      </c>
      <c r="B3" s="49" t="s">
        <v>43</v>
      </c>
      <c r="C3" s="232" t="s">
        <v>45</v>
      </c>
      <c r="D3" s="233"/>
      <c r="E3" s="233"/>
      <c r="F3" s="233"/>
      <c r="G3" s="234"/>
      <c r="AC3" s="120" t="s">
        <v>106</v>
      </c>
      <c r="AG3" t="s">
        <v>107</v>
      </c>
    </row>
    <row r="4" spans="1:60" ht="24.95" customHeight="1" x14ac:dyDescent="0.2">
      <c r="A4" s="139" t="s">
        <v>10</v>
      </c>
      <c r="B4" s="140" t="s">
        <v>43</v>
      </c>
      <c r="C4" s="235" t="s">
        <v>44</v>
      </c>
      <c r="D4" s="236"/>
      <c r="E4" s="236"/>
      <c r="F4" s="236"/>
      <c r="G4" s="237"/>
      <c r="AG4" t="s">
        <v>108</v>
      </c>
    </row>
    <row r="5" spans="1:60" x14ac:dyDescent="0.2">
      <c r="D5" s="10"/>
    </row>
    <row r="6" spans="1:60" ht="38.25" x14ac:dyDescent="0.2">
      <c r="A6" s="142" t="s">
        <v>109</v>
      </c>
      <c r="B6" s="144" t="s">
        <v>110</v>
      </c>
      <c r="C6" s="144" t="s">
        <v>111</v>
      </c>
      <c r="D6" s="143" t="s">
        <v>112</v>
      </c>
      <c r="E6" s="142" t="s">
        <v>113</v>
      </c>
      <c r="F6" s="141" t="s">
        <v>114</v>
      </c>
      <c r="G6" s="142" t="s">
        <v>31</v>
      </c>
      <c r="H6" s="145" t="s">
        <v>32</v>
      </c>
      <c r="I6" s="145" t="s">
        <v>115</v>
      </c>
      <c r="J6" s="145" t="s">
        <v>33</v>
      </c>
      <c r="K6" s="145" t="s">
        <v>116</v>
      </c>
      <c r="L6" s="145" t="s">
        <v>117</v>
      </c>
      <c r="M6" s="145" t="s">
        <v>118</v>
      </c>
      <c r="N6" s="145" t="s">
        <v>119</v>
      </c>
      <c r="O6" s="145" t="s">
        <v>120</v>
      </c>
      <c r="P6" s="145" t="s">
        <v>121</v>
      </c>
      <c r="Q6" s="145" t="s">
        <v>122</v>
      </c>
      <c r="R6" s="145" t="s">
        <v>123</v>
      </c>
      <c r="S6" s="145" t="s">
        <v>124</v>
      </c>
      <c r="T6" s="145" t="s">
        <v>125</v>
      </c>
      <c r="U6" s="145" t="s">
        <v>126</v>
      </c>
      <c r="V6" s="145" t="s">
        <v>127</v>
      </c>
      <c r="W6" s="145" t="s">
        <v>128</v>
      </c>
      <c r="X6" s="145" t="s">
        <v>129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1" t="s">
        <v>130</v>
      </c>
      <c r="B8" s="152" t="s">
        <v>43</v>
      </c>
      <c r="C8" s="169" t="s">
        <v>55</v>
      </c>
      <c r="D8" s="153"/>
      <c r="E8" s="154"/>
      <c r="F8" s="155"/>
      <c r="G8" s="156">
        <f>SUMIF(AG9:AG16,"&lt;&gt;NOR",G9:G16)</f>
        <v>0</v>
      </c>
      <c r="H8" s="150"/>
      <c r="I8" s="150">
        <f>SUM(I9:I16)</f>
        <v>2602.1999999999998</v>
      </c>
      <c r="J8" s="150"/>
      <c r="K8" s="150">
        <f>SUM(K9:K16)</f>
        <v>13683.3</v>
      </c>
      <c r="L8" s="150"/>
      <c r="M8" s="150">
        <f>SUM(M9:M16)</f>
        <v>0</v>
      </c>
      <c r="N8" s="150"/>
      <c r="O8" s="150">
        <f>SUM(O9:O16)</f>
        <v>5.21</v>
      </c>
      <c r="P8" s="150"/>
      <c r="Q8" s="150">
        <f>SUM(Q9:Q16)</f>
        <v>0</v>
      </c>
      <c r="R8" s="150"/>
      <c r="S8" s="150"/>
      <c r="T8" s="150"/>
      <c r="U8" s="150"/>
      <c r="V8" s="150">
        <f>SUM(V9:V16)</f>
        <v>32.01</v>
      </c>
      <c r="W8" s="150"/>
      <c r="X8" s="150"/>
      <c r="AG8" t="s">
        <v>131</v>
      </c>
    </row>
    <row r="9" spans="1:60" outlineLevel="1" x14ac:dyDescent="0.2">
      <c r="A9" s="163">
        <v>1</v>
      </c>
      <c r="B9" s="164" t="s">
        <v>132</v>
      </c>
      <c r="C9" s="170" t="s">
        <v>133</v>
      </c>
      <c r="D9" s="165" t="s">
        <v>134</v>
      </c>
      <c r="E9" s="166">
        <v>3</v>
      </c>
      <c r="F9" s="167">
        <v>0</v>
      </c>
      <c r="G9" s="168">
        <f t="shared" ref="G9:G16" si="0">ROUND(E9*F9,2)</f>
        <v>0</v>
      </c>
      <c r="H9" s="149">
        <v>0</v>
      </c>
      <c r="I9" s="149">
        <f t="shared" ref="I9:I16" si="1">ROUND(E9*H9,2)</f>
        <v>0</v>
      </c>
      <c r="J9" s="149">
        <v>1220</v>
      </c>
      <c r="K9" s="149">
        <f t="shared" ref="K9:K16" si="2">ROUND(E9*J9,2)</f>
        <v>3660</v>
      </c>
      <c r="L9" s="149">
        <v>21</v>
      </c>
      <c r="M9" s="149">
        <f t="shared" ref="M9:M16" si="3">G9*(1+L9/100)</f>
        <v>0</v>
      </c>
      <c r="N9" s="149">
        <v>0</v>
      </c>
      <c r="O9" s="149">
        <f t="shared" ref="O9:O16" si="4">ROUND(E9*N9,2)</f>
        <v>0</v>
      </c>
      <c r="P9" s="149">
        <v>0</v>
      </c>
      <c r="Q9" s="149">
        <f t="shared" ref="Q9:Q16" si="5">ROUND(E9*P9,2)</f>
        <v>0</v>
      </c>
      <c r="R9" s="149"/>
      <c r="S9" s="149" t="s">
        <v>135</v>
      </c>
      <c r="T9" s="149" t="s">
        <v>135</v>
      </c>
      <c r="U9" s="149">
        <v>3.5329999999999999</v>
      </c>
      <c r="V9" s="149">
        <f t="shared" ref="V9:V16" si="6">ROUND(E9*U9,2)</f>
        <v>10.6</v>
      </c>
      <c r="W9" s="149"/>
      <c r="X9" s="149" t="s">
        <v>136</v>
      </c>
      <c r="Y9" s="146"/>
      <c r="Z9" s="146"/>
      <c r="AA9" s="146"/>
      <c r="AB9" s="146"/>
      <c r="AC9" s="146"/>
      <c r="AD9" s="146"/>
      <c r="AE9" s="146"/>
      <c r="AF9" s="146"/>
      <c r="AG9" s="146" t="s">
        <v>137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ht="22.5" outlineLevel="1" x14ac:dyDescent="0.2">
      <c r="A10" s="163">
        <v>2</v>
      </c>
      <c r="B10" s="164" t="s">
        <v>138</v>
      </c>
      <c r="C10" s="170" t="s">
        <v>139</v>
      </c>
      <c r="D10" s="165" t="s">
        <v>134</v>
      </c>
      <c r="E10" s="166">
        <v>3</v>
      </c>
      <c r="F10" s="167">
        <v>0</v>
      </c>
      <c r="G10" s="168">
        <f t="shared" si="0"/>
        <v>0</v>
      </c>
      <c r="H10" s="149">
        <v>0</v>
      </c>
      <c r="I10" s="149">
        <f t="shared" si="1"/>
        <v>0</v>
      </c>
      <c r="J10" s="149">
        <v>239</v>
      </c>
      <c r="K10" s="149">
        <f t="shared" si="2"/>
        <v>717</v>
      </c>
      <c r="L10" s="149">
        <v>21</v>
      </c>
      <c r="M10" s="149">
        <f t="shared" si="3"/>
        <v>0</v>
      </c>
      <c r="N10" s="149">
        <v>0</v>
      </c>
      <c r="O10" s="149">
        <f t="shared" si="4"/>
        <v>0</v>
      </c>
      <c r="P10" s="149">
        <v>0</v>
      </c>
      <c r="Q10" s="149">
        <f t="shared" si="5"/>
        <v>0</v>
      </c>
      <c r="R10" s="149"/>
      <c r="S10" s="149" t="s">
        <v>135</v>
      </c>
      <c r="T10" s="149" t="s">
        <v>135</v>
      </c>
      <c r="U10" s="149">
        <v>0.66800000000000004</v>
      </c>
      <c r="V10" s="149">
        <f t="shared" si="6"/>
        <v>2</v>
      </c>
      <c r="W10" s="149"/>
      <c r="X10" s="149" t="s">
        <v>136</v>
      </c>
      <c r="Y10" s="146"/>
      <c r="Z10" s="146"/>
      <c r="AA10" s="146"/>
      <c r="AB10" s="146"/>
      <c r="AC10" s="146"/>
      <c r="AD10" s="146"/>
      <c r="AE10" s="146"/>
      <c r="AF10" s="146"/>
      <c r="AG10" s="146" t="s">
        <v>137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1" x14ac:dyDescent="0.2">
      <c r="A11" s="163">
        <v>3</v>
      </c>
      <c r="B11" s="164" t="s">
        <v>140</v>
      </c>
      <c r="C11" s="170" t="s">
        <v>141</v>
      </c>
      <c r="D11" s="165" t="s">
        <v>134</v>
      </c>
      <c r="E11" s="166">
        <v>12</v>
      </c>
      <c r="F11" s="167">
        <v>0</v>
      </c>
      <c r="G11" s="168">
        <f t="shared" si="0"/>
        <v>0</v>
      </c>
      <c r="H11" s="149">
        <v>0</v>
      </c>
      <c r="I11" s="149">
        <f t="shared" si="1"/>
        <v>0</v>
      </c>
      <c r="J11" s="149">
        <v>211.5</v>
      </c>
      <c r="K11" s="149">
        <f t="shared" si="2"/>
        <v>2538</v>
      </c>
      <c r="L11" s="149">
        <v>21</v>
      </c>
      <c r="M11" s="149">
        <f t="shared" si="3"/>
        <v>0</v>
      </c>
      <c r="N11" s="149">
        <v>0</v>
      </c>
      <c r="O11" s="149">
        <f t="shared" si="4"/>
        <v>0</v>
      </c>
      <c r="P11" s="149">
        <v>0</v>
      </c>
      <c r="Q11" s="149">
        <f t="shared" si="5"/>
        <v>0</v>
      </c>
      <c r="R11" s="149"/>
      <c r="S11" s="149" t="s">
        <v>135</v>
      </c>
      <c r="T11" s="149" t="s">
        <v>135</v>
      </c>
      <c r="U11" s="149">
        <v>0.59099999999999997</v>
      </c>
      <c r="V11" s="149">
        <f t="shared" si="6"/>
        <v>7.09</v>
      </c>
      <c r="W11" s="149"/>
      <c r="X11" s="149" t="s">
        <v>136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137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 x14ac:dyDescent="0.2">
      <c r="A12" s="163">
        <v>4</v>
      </c>
      <c r="B12" s="164" t="s">
        <v>142</v>
      </c>
      <c r="C12" s="170" t="s">
        <v>143</v>
      </c>
      <c r="D12" s="165" t="s">
        <v>134</v>
      </c>
      <c r="E12" s="166">
        <v>2.4</v>
      </c>
      <c r="F12" s="167">
        <v>0</v>
      </c>
      <c r="G12" s="168">
        <f t="shared" si="0"/>
        <v>0</v>
      </c>
      <c r="H12" s="149">
        <v>528.13</v>
      </c>
      <c r="I12" s="149">
        <f t="shared" si="1"/>
        <v>1267.51</v>
      </c>
      <c r="J12" s="149">
        <v>567.87</v>
      </c>
      <c r="K12" s="149">
        <f t="shared" si="2"/>
        <v>1362.89</v>
      </c>
      <c r="L12" s="149">
        <v>21</v>
      </c>
      <c r="M12" s="149">
        <f t="shared" si="3"/>
        <v>0</v>
      </c>
      <c r="N12" s="149">
        <v>1.7</v>
      </c>
      <c r="O12" s="149">
        <f t="shared" si="4"/>
        <v>4.08</v>
      </c>
      <c r="P12" s="149">
        <v>0</v>
      </c>
      <c r="Q12" s="149">
        <f t="shared" si="5"/>
        <v>0</v>
      </c>
      <c r="R12" s="149"/>
      <c r="S12" s="149" t="s">
        <v>135</v>
      </c>
      <c r="T12" s="149" t="s">
        <v>135</v>
      </c>
      <c r="U12" s="149">
        <v>1.587</v>
      </c>
      <c r="V12" s="149">
        <f t="shared" si="6"/>
        <v>3.81</v>
      </c>
      <c r="W12" s="149"/>
      <c r="X12" s="149" t="s">
        <v>136</v>
      </c>
      <c r="Y12" s="146"/>
      <c r="Z12" s="146"/>
      <c r="AA12" s="146"/>
      <c r="AB12" s="146"/>
      <c r="AC12" s="146"/>
      <c r="AD12" s="146"/>
      <c r="AE12" s="146"/>
      <c r="AF12" s="146"/>
      <c r="AG12" s="146" t="s">
        <v>137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63">
        <v>5</v>
      </c>
      <c r="B13" s="164" t="s">
        <v>144</v>
      </c>
      <c r="C13" s="170" t="s">
        <v>145</v>
      </c>
      <c r="D13" s="165" t="s">
        <v>134</v>
      </c>
      <c r="E13" s="166">
        <v>3</v>
      </c>
      <c r="F13" s="167">
        <v>0</v>
      </c>
      <c r="G13" s="168">
        <f t="shared" si="0"/>
        <v>0</v>
      </c>
      <c r="H13" s="149">
        <v>0</v>
      </c>
      <c r="I13" s="149">
        <f t="shared" si="1"/>
        <v>0</v>
      </c>
      <c r="J13" s="149">
        <v>280</v>
      </c>
      <c r="K13" s="149">
        <f t="shared" si="2"/>
        <v>840</v>
      </c>
      <c r="L13" s="149">
        <v>21</v>
      </c>
      <c r="M13" s="149">
        <f t="shared" si="3"/>
        <v>0</v>
      </c>
      <c r="N13" s="149">
        <v>0</v>
      </c>
      <c r="O13" s="149">
        <f t="shared" si="4"/>
        <v>0</v>
      </c>
      <c r="P13" s="149">
        <v>0</v>
      </c>
      <c r="Q13" s="149">
        <f t="shared" si="5"/>
        <v>0</v>
      </c>
      <c r="R13" s="149"/>
      <c r="S13" s="149" t="s">
        <v>135</v>
      </c>
      <c r="T13" s="149" t="s">
        <v>135</v>
      </c>
      <c r="U13" s="149">
        <v>0</v>
      </c>
      <c r="V13" s="149">
        <f t="shared" si="6"/>
        <v>0</v>
      </c>
      <c r="W13" s="149"/>
      <c r="X13" s="149" t="s">
        <v>136</v>
      </c>
      <c r="Y13" s="146"/>
      <c r="Z13" s="146"/>
      <c r="AA13" s="146"/>
      <c r="AB13" s="146"/>
      <c r="AC13" s="146"/>
      <c r="AD13" s="146"/>
      <c r="AE13" s="146"/>
      <c r="AF13" s="146"/>
      <c r="AG13" s="146" t="s">
        <v>137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1" x14ac:dyDescent="0.2">
      <c r="A14" s="163">
        <v>6</v>
      </c>
      <c r="B14" s="164" t="s">
        <v>146</v>
      </c>
      <c r="C14" s="170" t="s">
        <v>147</v>
      </c>
      <c r="D14" s="165" t="s">
        <v>134</v>
      </c>
      <c r="E14" s="166">
        <v>0.6</v>
      </c>
      <c r="F14" s="167">
        <v>0</v>
      </c>
      <c r="G14" s="168">
        <f t="shared" si="0"/>
        <v>0</v>
      </c>
      <c r="H14" s="149">
        <v>634.48</v>
      </c>
      <c r="I14" s="149">
        <f t="shared" si="1"/>
        <v>380.69</v>
      </c>
      <c r="J14" s="149">
        <v>606.52</v>
      </c>
      <c r="K14" s="149">
        <f t="shared" si="2"/>
        <v>363.91</v>
      </c>
      <c r="L14" s="149">
        <v>21</v>
      </c>
      <c r="M14" s="149">
        <f t="shared" si="3"/>
        <v>0</v>
      </c>
      <c r="N14" s="149">
        <v>1.8907700000000001</v>
      </c>
      <c r="O14" s="149">
        <f t="shared" si="4"/>
        <v>1.1299999999999999</v>
      </c>
      <c r="P14" s="149">
        <v>0</v>
      </c>
      <c r="Q14" s="149">
        <f t="shared" si="5"/>
        <v>0</v>
      </c>
      <c r="R14" s="149"/>
      <c r="S14" s="149" t="s">
        <v>135</v>
      </c>
      <c r="T14" s="149" t="s">
        <v>135</v>
      </c>
      <c r="U14" s="149">
        <v>1.6950000000000001</v>
      </c>
      <c r="V14" s="149">
        <f t="shared" si="6"/>
        <v>1.02</v>
      </c>
      <c r="W14" s="149"/>
      <c r="X14" s="149" t="s">
        <v>136</v>
      </c>
      <c r="Y14" s="146"/>
      <c r="Z14" s="146"/>
      <c r="AA14" s="146"/>
      <c r="AB14" s="146"/>
      <c r="AC14" s="146"/>
      <c r="AD14" s="146"/>
      <c r="AE14" s="146"/>
      <c r="AF14" s="146"/>
      <c r="AG14" s="146" t="s">
        <v>137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ht="22.5" outlineLevel="1" x14ac:dyDescent="0.2">
      <c r="A15" s="163">
        <v>7</v>
      </c>
      <c r="B15" s="164" t="s">
        <v>148</v>
      </c>
      <c r="C15" s="170" t="s">
        <v>149</v>
      </c>
      <c r="D15" s="165" t="s">
        <v>150</v>
      </c>
      <c r="E15" s="166">
        <v>20</v>
      </c>
      <c r="F15" s="167">
        <v>0</v>
      </c>
      <c r="G15" s="168">
        <f t="shared" si="0"/>
        <v>0</v>
      </c>
      <c r="H15" s="149">
        <v>47.7</v>
      </c>
      <c r="I15" s="149">
        <f t="shared" si="1"/>
        <v>954</v>
      </c>
      <c r="J15" s="149">
        <v>154.80000000000001</v>
      </c>
      <c r="K15" s="149">
        <f t="shared" si="2"/>
        <v>3096</v>
      </c>
      <c r="L15" s="149">
        <v>21</v>
      </c>
      <c r="M15" s="149">
        <f t="shared" si="3"/>
        <v>0</v>
      </c>
      <c r="N15" s="149">
        <v>0</v>
      </c>
      <c r="O15" s="149">
        <f t="shared" si="4"/>
        <v>0</v>
      </c>
      <c r="P15" s="149">
        <v>0</v>
      </c>
      <c r="Q15" s="149">
        <f t="shared" si="5"/>
        <v>0</v>
      </c>
      <c r="R15" s="149"/>
      <c r="S15" s="149" t="s">
        <v>135</v>
      </c>
      <c r="T15" s="149" t="s">
        <v>135</v>
      </c>
      <c r="U15" s="149">
        <v>0.27500000000000002</v>
      </c>
      <c r="V15" s="149">
        <f t="shared" si="6"/>
        <v>5.5</v>
      </c>
      <c r="W15" s="149"/>
      <c r="X15" s="149" t="s">
        <v>136</v>
      </c>
      <c r="Y15" s="146"/>
      <c r="Z15" s="146"/>
      <c r="AA15" s="146"/>
      <c r="AB15" s="146"/>
      <c r="AC15" s="146"/>
      <c r="AD15" s="146"/>
      <c r="AE15" s="146"/>
      <c r="AF15" s="146"/>
      <c r="AG15" s="146" t="s">
        <v>137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ht="22.5" outlineLevel="1" x14ac:dyDescent="0.2">
      <c r="A16" s="163">
        <v>8</v>
      </c>
      <c r="B16" s="164" t="s">
        <v>151</v>
      </c>
      <c r="C16" s="170" t="s">
        <v>152</v>
      </c>
      <c r="D16" s="165" t="s">
        <v>134</v>
      </c>
      <c r="E16" s="166">
        <v>3</v>
      </c>
      <c r="F16" s="167">
        <v>0</v>
      </c>
      <c r="G16" s="168">
        <f t="shared" si="0"/>
        <v>0</v>
      </c>
      <c r="H16" s="149">
        <v>0</v>
      </c>
      <c r="I16" s="149">
        <f t="shared" si="1"/>
        <v>0</v>
      </c>
      <c r="J16" s="149">
        <v>368.5</v>
      </c>
      <c r="K16" s="149">
        <f t="shared" si="2"/>
        <v>1105.5</v>
      </c>
      <c r="L16" s="149">
        <v>21</v>
      </c>
      <c r="M16" s="149">
        <f t="shared" si="3"/>
        <v>0</v>
      </c>
      <c r="N16" s="149">
        <v>0</v>
      </c>
      <c r="O16" s="149">
        <f t="shared" si="4"/>
        <v>0</v>
      </c>
      <c r="P16" s="149">
        <v>0</v>
      </c>
      <c r="Q16" s="149">
        <f t="shared" si="5"/>
        <v>0</v>
      </c>
      <c r="R16" s="149"/>
      <c r="S16" s="149" t="s">
        <v>135</v>
      </c>
      <c r="T16" s="149" t="s">
        <v>135</v>
      </c>
      <c r="U16" s="149">
        <v>0.66300000000000003</v>
      </c>
      <c r="V16" s="149">
        <f t="shared" si="6"/>
        <v>1.99</v>
      </c>
      <c r="W16" s="149"/>
      <c r="X16" s="149" t="s">
        <v>136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137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x14ac:dyDescent="0.2">
      <c r="A17" s="151" t="s">
        <v>130</v>
      </c>
      <c r="B17" s="152" t="s">
        <v>56</v>
      </c>
      <c r="C17" s="169" t="s">
        <v>57</v>
      </c>
      <c r="D17" s="153"/>
      <c r="E17" s="154"/>
      <c r="F17" s="155"/>
      <c r="G17" s="156">
        <f>SUMIF(AG18:AG20,"&lt;&gt;NOR",G18:G20)</f>
        <v>0</v>
      </c>
      <c r="H17" s="150"/>
      <c r="I17" s="150">
        <f>SUM(I18:I20)</f>
        <v>19985.670000000002</v>
      </c>
      <c r="J17" s="150"/>
      <c r="K17" s="150">
        <f>SUM(K18:K20)</f>
        <v>26247.739999999998</v>
      </c>
      <c r="L17" s="150"/>
      <c r="M17" s="150">
        <f>SUM(M18:M20)</f>
        <v>0</v>
      </c>
      <c r="N17" s="150"/>
      <c r="O17" s="150">
        <f>SUM(O18:O20)</f>
        <v>0.80999999999999994</v>
      </c>
      <c r="P17" s="150"/>
      <c r="Q17" s="150">
        <f>SUM(Q18:Q20)</f>
        <v>0</v>
      </c>
      <c r="R17" s="150"/>
      <c r="S17" s="150"/>
      <c r="T17" s="150"/>
      <c r="U17" s="150"/>
      <c r="V17" s="150">
        <f>SUM(V18:V20)</f>
        <v>50.42</v>
      </c>
      <c r="W17" s="150"/>
      <c r="X17" s="150"/>
      <c r="AG17" t="s">
        <v>131</v>
      </c>
    </row>
    <row r="18" spans="1:60" ht="22.5" outlineLevel="1" x14ac:dyDescent="0.2">
      <c r="A18" s="163">
        <v>9</v>
      </c>
      <c r="B18" s="164" t="s">
        <v>153</v>
      </c>
      <c r="C18" s="170" t="s">
        <v>154</v>
      </c>
      <c r="D18" s="165" t="s">
        <v>155</v>
      </c>
      <c r="E18" s="166">
        <v>3.3</v>
      </c>
      <c r="F18" s="167">
        <v>0</v>
      </c>
      <c r="G18" s="168">
        <f>ROUND(E18*F18,2)</f>
        <v>0</v>
      </c>
      <c r="H18" s="149">
        <v>844.61</v>
      </c>
      <c r="I18" s="149">
        <f>ROUND(E18*H18,2)</f>
        <v>2787.21</v>
      </c>
      <c r="J18" s="149">
        <v>523.39</v>
      </c>
      <c r="K18" s="149">
        <f>ROUND(E18*J18,2)</f>
        <v>1727.19</v>
      </c>
      <c r="L18" s="149">
        <v>21</v>
      </c>
      <c r="M18" s="149">
        <f>G18*(1+L18/100)</f>
        <v>0</v>
      </c>
      <c r="N18" s="149">
        <v>3.4410000000000003E-2</v>
      </c>
      <c r="O18" s="149">
        <f>ROUND(E18*N18,2)</f>
        <v>0.11</v>
      </c>
      <c r="P18" s="149">
        <v>0</v>
      </c>
      <c r="Q18" s="149">
        <f>ROUND(E18*P18,2)</f>
        <v>0</v>
      </c>
      <c r="R18" s="149"/>
      <c r="S18" s="149" t="s">
        <v>135</v>
      </c>
      <c r="T18" s="149" t="s">
        <v>135</v>
      </c>
      <c r="U18" s="149">
        <v>0.99</v>
      </c>
      <c r="V18" s="149">
        <f>ROUND(E18*U18,2)</f>
        <v>3.27</v>
      </c>
      <c r="W18" s="149"/>
      <c r="X18" s="149" t="s">
        <v>136</v>
      </c>
      <c r="Y18" s="146"/>
      <c r="Z18" s="146"/>
      <c r="AA18" s="146"/>
      <c r="AB18" s="146"/>
      <c r="AC18" s="146"/>
      <c r="AD18" s="146"/>
      <c r="AE18" s="146"/>
      <c r="AF18" s="146"/>
      <c r="AG18" s="146" t="s">
        <v>137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ht="22.5" outlineLevel="1" x14ac:dyDescent="0.2">
      <c r="A19" s="163">
        <v>10</v>
      </c>
      <c r="B19" s="164" t="s">
        <v>156</v>
      </c>
      <c r="C19" s="170" t="s">
        <v>157</v>
      </c>
      <c r="D19" s="165" t="s">
        <v>155</v>
      </c>
      <c r="E19" s="166">
        <v>54.07</v>
      </c>
      <c r="F19" s="167">
        <v>0</v>
      </c>
      <c r="G19" s="168">
        <f>ROUND(E19*F19,2)</f>
        <v>0</v>
      </c>
      <c r="H19" s="149">
        <v>293.62</v>
      </c>
      <c r="I19" s="149">
        <f>ROUND(E19*H19,2)</f>
        <v>15876.03</v>
      </c>
      <c r="J19" s="149">
        <v>449.38</v>
      </c>
      <c r="K19" s="149">
        <f>ROUND(E19*J19,2)</f>
        <v>24297.98</v>
      </c>
      <c r="L19" s="149">
        <v>21</v>
      </c>
      <c r="M19" s="149">
        <f>G19*(1+L19/100)</f>
        <v>0</v>
      </c>
      <c r="N19" s="149">
        <v>1.29E-2</v>
      </c>
      <c r="O19" s="149">
        <f>ROUND(E19*N19,2)</f>
        <v>0.7</v>
      </c>
      <c r="P19" s="149">
        <v>0</v>
      </c>
      <c r="Q19" s="149">
        <f>ROUND(E19*P19,2)</f>
        <v>0</v>
      </c>
      <c r="R19" s="149"/>
      <c r="S19" s="149" t="s">
        <v>135</v>
      </c>
      <c r="T19" s="149" t="s">
        <v>135</v>
      </c>
      <c r="U19" s="149">
        <v>0.85</v>
      </c>
      <c r="V19" s="149">
        <f>ROUND(E19*U19,2)</f>
        <v>45.96</v>
      </c>
      <c r="W19" s="149"/>
      <c r="X19" s="149" t="s">
        <v>136</v>
      </c>
      <c r="Y19" s="146"/>
      <c r="Z19" s="146"/>
      <c r="AA19" s="146"/>
      <c r="AB19" s="146"/>
      <c r="AC19" s="146"/>
      <c r="AD19" s="146"/>
      <c r="AE19" s="146"/>
      <c r="AF19" s="146"/>
      <c r="AG19" s="146" t="s">
        <v>137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ht="22.5" outlineLevel="1" x14ac:dyDescent="0.2">
      <c r="A20" s="163">
        <v>11</v>
      </c>
      <c r="B20" s="164" t="s">
        <v>158</v>
      </c>
      <c r="C20" s="170" t="s">
        <v>159</v>
      </c>
      <c r="D20" s="165" t="s">
        <v>160</v>
      </c>
      <c r="E20" s="166">
        <v>1</v>
      </c>
      <c r="F20" s="167">
        <v>0</v>
      </c>
      <c r="G20" s="168">
        <f>ROUND(E20*F20,2)</f>
        <v>0</v>
      </c>
      <c r="H20" s="149">
        <v>1322.43</v>
      </c>
      <c r="I20" s="149">
        <f>ROUND(E20*H20,2)</f>
        <v>1322.43</v>
      </c>
      <c r="J20" s="149">
        <v>222.57</v>
      </c>
      <c r="K20" s="149">
        <f>ROUND(E20*J20,2)</f>
        <v>222.57</v>
      </c>
      <c r="L20" s="149">
        <v>21</v>
      </c>
      <c r="M20" s="149">
        <f>G20*(1+L20/100)</f>
        <v>0</v>
      </c>
      <c r="N20" s="149">
        <v>4.7699999999999999E-3</v>
      </c>
      <c r="O20" s="149">
        <f>ROUND(E20*N20,2)</f>
        <v>0</v>
      </c>
      <c r="P20" s="149">
        <v>0</v>
      </c>
      <c r="Q20" s="149">
        <f>ROUND(E20*P20,2)</f>
        <v>0</v>
      </c>
      <c r="R20" s="149"/>
      <c r="S20" s="149" t="s">
        <v>161</v>
      </c>
      <c r="T20" s="149" t="s">
        <v>162</v>
      </c>
      <c r="U20" s="149">
        <v>1.19</v>
      </c>
      <c r="V20" s="149">
        <f>ROUND(E20*U20,2)</f>
        <v>1.19</v>
      </c>
      <c r="W20" s="149"/>
      <c r="X20" s="149" t="s">
        <v>136</v>
      </c>
      <c r="Y20" s="146"/>
      <c r="Z20" s="146"/>
      <c r="AA20" s="146"/>
      <c r="AB20" s="146"/>
      <c r="AC20" s="146"/>
      <c r="AD20" s="146"/>
      <c r="AE20" s="146"/>
      <c r="AF20" s="146"/>
      <c r="AG20" s="146" t="s">
        <v>137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x14ac:dyDescent="0.2">
      <c r="A21" s="151" t="s">
        <v>130</v>
      </c>
      <c r="B21" s="152" t="s">
        <v>58</v>
      </c>
      <c r="C21" s="169" t="s">
        <v>59</v>
      </c>
      <c r="D21" s="153"/>
      <c r="E21" s="154"/>
      <c r="F21" s="155"/>
      <c r="G21" s="156">
        <f>SUMIF(AG22:AG22,"&lt;&gt;NOR",G22:G22)</f>
        <v>0</v>
      </c>
      <c r="H21" s="150"/>
      <c r="I21" s="150">
        <f>SUM(I22:I22)</f>
        <v>5695.33</v>
      </c>
      <c r="J21" s="150"/>
      <c r="K21" s="150">
        <f>SUM(K22:K22)</f>
        <v>10722.82</v>
      </c>
      <c r="L21" s="150"/>
      <c r="M21" s="150">
        <f>SUM(M22:M22)</f>
        <v>0</v>
      </c>
      <c r="N21" s="150"/>
      <c r="O21" s="150">
        <f>SUM(O22:O22)</f>
        <v>0.26</v>
      </c>
      <c r="P21" s="150"/>
      <c r="Q21" s="150">
        <f>SUM(Q22:Q22)</f>
        <v>0</v>
      </c>
      <c r="R21" s="150"/>
      <c r="S21" s="150"/>
      <c r="T21" s="150"/>
      <c r="U21" s="150"/>
      <c r="V21" s="150">
        <f>SUM(V22:V22)</f>
        <v>20.28</v>
      </c>
      <c r="W21" s="150"/>
      <c r="X21" s="150"/>
      <c r="AG21" t="s">
        <v>131</v>
      </c>
    </row>
    <row r="22" spans="1:60" ht="22.5" outlineLevel="1" x14ac:dyDescent="0.2">
      <c r="A22" s="163">
        <v>12</v>
      </c>
      <c r="B22" s="164" t="s">
        <v>163</v>
      </c>
      <c r="C22" s="170" t="s">
        <v>164</v>
      </c>
      <c r="D22" s="165" t="s">
        <v>155</v>
      </c>
      <c r="E22" s="166">
        <v>21.35</v>
      </c>
      <c r="F22" s="167">
        <v>0</v>
      </c>
      <c r="G22" s="168">
        <f>ROUND(E22*F22,2)</f>
        <v>0</v>
      </c>
      <c r="H22" s="149">
        <v>266.76</v>
      </c>
      <c r="I22" s="149">
        <f>ROUND(E22*H22,2)</f>
        <v>5695.33</v>
      </c>
      <c r="J22" s="149">
        <v>502.24</v>
      </c>
      <c r="K22" s="149">
        <f>ROUND(E22*J22,2)</f>
        <v>10722.82</v>
      </c>
      <c r="L22" s="149">
        <v>21</v>
      </c>
      <c r="M22" s="149">
        <f>G22*(1+L22/100)</f>
        <v>0</v>
      </c>
      <c r="N22" s="149">
        <v>1.201E-2</v>
      </c>
      <c r="O22" s="149">
        <f>ROUND(E22*N22,2)</f>
        <v>0.26</v>
      </c>
      <c r="P22" s="149">
        <v>0</v>
      </c>
      <c r="Q22" s="149">
        <f>ROUND(E22*P22,2)</f>
        <v>0</v>
      </c>
      <c r="R22" s="149"/>
      <c r="S22" s="149" t="s">
        <v>135</v>
      </c>
      <c r="T22" s="149" t="s">
        <v>135</v>
      </c>
      <c r="U22" s="149">
        <v>0.95</v>
      </c>
      <c r="V22" s="149">
        <f>ROUND(E22*U22,2)</f>
        <v>20.28</v>
      </c>
      <c r="W22" s="149"/>
      <c r="X22" s="149" t="s">
        <v>136</v>
      </c>
      <c r="Y22" s="146"/>
      <c r="Z22" s="146"/>
      <c r="AA22" s="146"/>
      <c r="AB22" s="146"/>
      <c r="AC22" s="146"/>
      <c r="AD22" s="146"/>
      <c r="AE22" s="146"/>
      <c r="AF22" s="146"/>
      <c r="AG22" s="146" t="s">
        <v>137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x14ac:dyDescent="0.2">
      <c r="A23" s="151" t="s">
        <v>130</v>
      </c>
      <c r="B23" s="152" t="s">
        <v>60</v>
      </c>
      <c r="C23" s="169" t="s">
        <v>61</v>
      </c>
      <c r="D23" s="153"/>
      <c r="E23" s="154"/>
      <c r="F23" s="155">
        <v>0</v>
      </c>
      <c r="G23" s="156">
        <f>SUMIF(AG24:AG27,"&lt;&gt;NOR",G24:G27)</f>
        <v>0</v>
      </c>
      <c r="H23" s="150"/>
      <c r="I23" s="150">
        <f>SUM(I24:I27)</f>
        <v>8189.43</v>
      </c>
      <c r="J23" s="150"/>
      <c r="K23" s="150">
        <f>SUM(K24:K27)</f>
        <v>4890.67</v>
      </c>
      <c r="L23" s="150"/>
      <c r="M23" s="150">
        <f>SUM(M24:M27)</f>
        <v>0</v>
      </c>
      <c r="N23" s="150"/>
      <c r="O23" s="150">
        <f>SUM(O24:O27)</f>
        <v>3.5700000000000003</v>
      </c>
      <c r="P23" s="150"/>
      <c r="Q23" s="150">
        <f>SUM(Q24:Q27)</f>
        <v>0</v>
      </c>
      <c r="R23" s="150"/>
      <c r="S23" s="150"/>
      <c r="T23" s="150"/>
      <c r="U23" s="150"/>
      <c r="V23" s="150">
        <f>SUM(V24:V27)</f>
        <v>11.379999999999999</v>
      </c>
      <c r="W23" s="150"/>
      <c r="X23" s="150"/>
      <c r="AG23" t="s">
        <v>131</v>
      </c>
    </row>
    <row r="24" spans="1:60" outlineLevel="1" x14ac:dyDescent="0.2">
      <c r="A24" s="163">
        <v>13</v>
      </c>
      <c r="B24" s="164" t="s">
        <v>165</v>
      </c>
      <c r="C24" s="170" t="s">
        <v>166</v>
      </c>
      <c r="D24" s="165" t="s">
        <v>134</v>
      </c>
      <c r="E24" s="166">
        <v>0.36</v>
      </c>
      <c r="F24" s="167">
        <v>0</v>
      </c>
      <c r="G24" s="168">
        <f>ROUND(E24*F24,2)</f>
        <v>0</v>
      </c>
      <c r="H24" s="149">
        <v>2390.8200000000002</v>
      </c>
      <c r="I24" s="149">
        <f>ROUND(E24*H24,2)</f>
        <v>860.7</v>
      </c>
      <c r="J24" s="149">
        <v>1254.18</v>
      </c>
      <c r="K24" s="149">
        <f>ROUND(E24*J24,2)</f>
        <v>451.5</v>
      </c>
      <c r="L24" s="149">
        <v>21</v>
      </c>
      <c r="M24" s="149">
        <f>G24*(1+L24/100)</f>
        <v>0</v>
      </c>
      <c r="N24" s="149">
        <v>2.5249999999999999</v>
      </c>
      <c r="O24" s="149">
        <f>ROUND(E24*N24,2)</f>
        <v>0.91</v>
      </c>
      <c r="P24" s="149">
        <v>0</v>
      </c>
      <c r="Q24" s="149">
        <f>ROUND(E24*P24,2)</f>
        <v>0</v>
      </c>
      <c r="R24" s="149"/>
      <c r="S24" s="149" t="s">
        <v>135</v>
      </c>
      <c r="T24" s="149" t="s">
        <v>135</v>
      </c>
      <c r="U24" s="149">
        <v>3.2130000000000001</v>
      </c>
      <c r="V24" s="149">
        <f>ROUND(E24*U24,2)</f>
        <v>1.1599999999999999</v>
      </c>
      <c r="W24" s="149"/>
      <c r="X24" s="149" t="s">
        <v>136</v>
      </c>
      <c r="Y24" s="146"/>
      <c r="Z24" s="146"/>
      <c r="AA24" s="146"/>
      <c r="AB24" s="146"/>
      <c r="AC24" s="146"/>
      <c r="AD24" s="146"/>
      <c r="AE24" s="146"/>
      <c r="AF24" s="146"/>
      <c r="AG24" s="146" t="s">
        <v>137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 x14ac:dyDescent="0.2">
      <c r="A25" s="163">
        <v>14</v>
      </c>
      <c r="B25" s="164" t="s">
        <v>167</v>
      </c>
      <c r="C25" s="170" t="s">
        <v>168</v>
      </c>
      <c r="D25" s="165" t="s">
        <v>134</v>
      </c>
      <c r="E25" s="166">
        <v>0.9</v>
      </c>
      <c r="F25" s="167">
        <v>0</v>
      </c>
      <c r="G25" s="168">
        <f>ROUND(E25*F25,2)</f>
        <v>0</v>
      </c>
      <c r="H25" s="149">
        <v>2419.69</v>
      </c>
      <c r="I25" s="149">
        <f>ROUND(E25*H25,2)</f>
        <v>2177.7199999999998</v>
      </c>
      <c r="J25" s="149">
        <v>895.31</v>
      </c>
      <c r="K25" s="149">
        <f>ROUND(E25*J25,2)</f>
        <v>805.78</v>
      </c>
      <c r="L25" s="149">
        <v>21</v>
      </c>
      <c r="M25" s="149">
        <f>G25*(1+L25/100)</f>
        <v>0</v>
      </c>
      <c r="N25" s="149">
        <v>2.5249999999999999</v>
      </c>
      <c r="O25" s="149">
        <f>ROUND(E25*N25,2)</f>
        <v>2.27</v>
      </c>
      <c r="P25" s="149">
        <v>0</v>
      </c>
      <c r="Q25" s="149">
        <f>ROUND(E25*P25,2)</f>
        <v>0</v>
      </c>
      <c r="R25" s="149"/>
      <c r="S25" s="149" t="s">
        <v>135</v>
      </c>
      <c r="T25" s="149" t="s">
        <v>135</v>
      </c>
      <c r="U25" s="149">
        <v>2.3170000000000002</v>
      </c>
      <c r="V25" s="149">
        <f>ROUND(E25*U25,2)</f>
        <v>2.09</v>
      </c>
      <c r="W25" s="149"/>
      <c r="X25" s="149" t="s">
        <v>136</v>
      </c>
      <c r="Y25" s="146"/>
      <c r="Z25" s="146"/>
      <c r="AA25" s="146"/>
      <c r="AB25" s="146"/>
      <c r="AC25" s="146"/>
      <c r="AD25" s="146"/>
      <c r="AE25" s="146"/>
      <c r="AF25" s="146"/>
      <c r="AG25" s="146" t="s">
        <v>137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ht="22.5" outlineLevel="1" x14ac:dyDescent="0.2">
      <c r="A26" s="163">
        <v>15</v>
      </c>
      <c r="B26" s="164" t="s">
        <v>169</v>
      </c>
      <c r="C26" s="170" t="s">
        <v>170</v>
      </c>
      <c r="D26" s="165" t="s">
        <v>155</v>
      </c>
      <c r="E26" s="166">
        <v>1</v>
      </c>
      <c r="F26" s="167">
        <v>0</v>
      </c>
      <c r="G26" s="168">
        <f>ROUND(E26*F26,2)</f>
        <v>0</v>
      </c>
      <c r="H26" s="149">
        <v>377.36</v>
      </c>
      <c r="I26" s="149">
        <f>ROUND(E26*H26,2)</f>
        <v>377.36</v>
      </c>
      <c r="J26" s="149">
        <v>208.64</v>
      </c>
      <c r="K26" s="149">
        <f>ROUND(E26*J26,2)</f>
        <v>208.64</v>
      </c>
      <c r="L26" s="149">
        <v>21</v>
      </c>
      <c r="M26" s="149">
        <f>G26*(1+L26/100)</f>
        <v>0</v>
      </c>
      <c r="N26" s="149">
        <v>9.5000000000000001E-2</v>
      </c>
      <c r="O26" s="149">
        <f>ROUND(E26*N26,2)</f>
        <v>0.1</v>
      </c>
      <c r="P26" s="149">
        <v>0</v>
      </c>
      <c r="Q26" s="149">
        <f>ROUND(E26*P26,2)</f>
        <v>0</v>
      </c>
      <c r="R26" s="149"/>
      <c r="S26" s="149" t="s">
        <v>135</v>
      </c>
      <c r="T26" s="149" t="s">
        <v>135</v>
      </c>
      <c r="U26" s="149">
        <v>0.47</v>
      </c>
      <c r="V26" s="149">
        <f>ROUND(E26*U26,2)</f>
        <v>0.47</v>
      </c>
      <c r="W26" s="149"/>
      <c r="X26" s="149" t="s">
        <v>136</v>
      </c>
      <c r="Y26" s="146"/>
      <c r="Z26" s="146"/>
      <c r="AA26" s="146"/>
      <c r="AB26" s="146"/>
      <c r="AC26" s="146"/>
      <c r="AD26" s="146"/>
      <c r="AE26" s="146"/>
      <c r="AF26" s="146"/>
      <c r="AG26" s="146" t="s">
        <v>137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ht="22.5" outlineLevel="1" x14ac:dyDescent="0.2">
      <c r="A27" s="163">
        <v>16</v>
      </c>
      <c r="B27" s="164" t="s">
        <v>171</v>
      </c>
      <c r="C27" s="170" t="s">
        <v>172</v>
      </c>
      <c r="D27" s="165" t="s">
        <v>155</v>
      </c>
      <c r="E27" s="166">
        <v>21.35</v>
      </c>
      <c r="F27" s="167">
        <v>0</v>
      </c>
      <c r="G27" s="168">
        <f>ROUND(E27*F27,2)</f>
        <v>0</v>
      </c>
      <c r="H27" s="149">
        <v>223.59</v>
      </c>
      <c r="I27" s="149">
        <f>ROUND(E27*H27,2)</f>
        <v>4773.6499999999996</v>
      </c>
      <c r="J27" s="149">
        <v>160.41</v>
      </c>
      <c r="K27" s="149">
        <f>ROUND(E27*J27,2)</f>
        <v>3424.75</v>
      </c>
      <c r="L27" s="149">
        <v>21</v>
      </c>
      <c r="M27" s="149">
        <f>G27*(1+L27/100)</f>
        <v>0</v>
      </c>
      <c r="N27" s="149">
        <v>1.375E-2</v>
      </c>
      <c r="O27" s="149">
        <f>ROUND(E27*N27,2)</f>
        <v>0.28999999999999998</v>
      </c>
      <c r="P27" s="149">
        <v>0</v>
      </c>
      <c r="Q27" s="149">
        <f>ROUND(E27*P27,2)</f>
        <v>0</v>
      </c>
      <c r="R27" s="149"/>
      <c r="S27" s="149" t="s">
        <v>135</v>
      </c>
      <c r="T27" s="149" t="s">
        <v>135</v>
      </c>
      <c r="U27" s="149">
        <v>0.35899999999999999</v>
      </c>
      <c r="V27" s="149">
        <f>ROUND(E27*U27,2)</f>
        <v>7.66</v>
      </c>
      <c r="W27" s="149"/>
      <c r="X27" s="149" t="s">
        <v>136</v>
      </c>
      <c r="Y27" s="146"/>
      <c r="Z27" s="146"/>
      <c r="AA27" s="146"/>
      <c r="AB27" s="146"/>
      <c r="AC27" s="146"/>
      <c r="AD27" s="146"/>
      <c r="AE27" s="146"/>
      <c r="AF27" s="146"/>
      <c r="AG27" s="146" t="s">
        <v>137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x14ac:dyDescent="0.2">
      <c r="A28" s="151" t="s">
        <v>130</v>
      </c>
      <c r="B28" s="152" t="s">
        <v>62</v>
      </c>
      <c r="C28" s="169" t="s">
        <v>63</v>
      </c>
      <c r="D28" s="153"/>
      <c r="E28" s="154"/>
      <c r="F28" s="155">
        <v>0</v>
      </c>
      <c r="G28" s="156">
        <f>SUMIF(AG29:AG33,"&lt;&gt;NOR",G29:G33)</f>
        <v>0</v>
      </c>
      <c r="H28" s="150"/>
      <c r="I28" s="150">
        <f>SUM(I29:I33)</f>
        <v>8525.33</v>
      </c>
      <c r="J28" s="150"/>
      <c r="K28" s="150">
        <f>SUM(K29:K33)</f>
        <v>18636.169999999998</v>
      </c>
      <c r="L28" s="150"/>
      <c r="M28" s="150">
        <f>SUM(M29:M33)</f>
        <v>0</v>
      </c>
      <c r="N28" s="150"/>
      <c r="O28" s="150">
        <f>SUM(O29:O33)</f>
        <v>0.08</v>
      </c>
      <c r="P28" s="150"/>
      <c r="Q28" s="150">
        <f>SUM(Q29:Q33)</f>
        <v>0</v>
      </c>
      <c r="R28" s="150"/>
      <c r="S28" s="150"/>
      <c r="T28" s="150"/>
      <c r="U28" s="150"/>
      <c r="V28" s="150">
        <f>SUM(V29:V33)</f>
        <v>3.6</v>
      </c>
      <c r="W28" s="150"/>
      <c r="X28" s="150"/>
      <c r="AG28" t="s">
        <v>131</v>
      </c>
    </row>
    <row r="29" spans="1:60" ht="22.5" outlineLevel="1" x14ac:dyDescent="0.2">
      <c r="A29" s="163">
        <v>17</v>
      </c>
      <c r="B29" s="164" t="s">
        <v>173</v>
      </c>
      <c r="C29" s="170" t="s">
        <v>174</v>
      </c>
      <c r="D29" s="165" t="s">
        <v>160</v>
      </c>
      <c r="E29" s="166">
        <v>1</v>
      </c>
      <c r="F29" s="167">
        <v>0</v>
      </c>
      <c r="G29" s="168">
        <f>ROUND(E29*F29,2)</f>
        <v>0</v>
      </c>
      <c r="H29" s="149">
        <v>8137.73</v>
      </c>
      <c r="I29" s="149">
        <f>ROUND(E29*H29,2)</f>
        <v>8137.73</v>
      </c>
      <c r="J29" s="149">
        <v>957.27</v>
      </c>
      <c r="K29" s="149">
        <f>ROUND(E29*J29,2)</f>
        <v>957.27</v>
      </c>
      <c r="L29" s="149">
        <v>21</v>
      </c>
      <c r="M29" s="149">
        <f>G29*(1+L29/100)</f>
        <v>0</v>
      </c>
      <c r="N29" s="149">
        <v>4.5650000000000003E-2</v>
      </c>
      <c r="O29" s="149">
        <f>ROUND(E29*N29,2)</f>
        <v>0.05</v>
      </c>
      <c r="P29" s="149">
        <v>0</v>
      </c>
      <c r="Q29" s="149">
        <f>ROUND(E29*P29,2)</f>
        <v>0</v>
      </c>
      <c r="R29" s="149"/>
      <c r="S29" s="149" t="s">
        <v>135</v>
      </c>
      <c r="T29" s="149" t="s">
        <v>135</v>
      </c>
      <c r="U29" s="149">
        <v>2</v>
      </c>
      <c r="V29" s="149">
        <f>ROUND(E29*U29,2)</f>
        <v>2</v>
      </c>
      <c r="W29" s="149"/>
      <c r="X29" s="149" t="s">
        <v>136</v>
      </c>
      <c r="Y29" s="146"/>
      <c r="Z29" s="146"/>
      <c r="AA29" s="146"/>
      <c r="AB29" s="146"/>
      <c r="AC29" s="146"/>
      <c r="AD29" s="146"/>
      <c r="AE29" s="146"/>
      <c r="AF29" s="146"/>
      <c r="AG29" s="146" t="s">
        <v>137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ht="22.5" outlineLevel="1" x14ac:dyDescent="0.2">
      <c r="A30" s="163">
        <v>18</v>
      </c>
      <c r="B30" s="164" t="s">
        <v>175</v>
      </c>
      <c r="C30" s="170" t="s">
        <v>176</v>
      </c>
      <c r="D30" s="165" t="s">
        <v>150</v>
      </c>
      <c r="E30" s="166">
        <v>2.1</v>
      </c>
      <c r="F30" s="167">
        <v>0</v>
      </c>
      <c r="G30" s="168">
        <f>ROUND(E30*F30,2)</f>
        <v>0</v>
      </c>
      <c r="H30" s="149">
        <v>184.57</v>
      </c>
      <c r="I30" s="149">
        <f>ROUND(E30*H30,2)</f>
        <v>387.6</v>
      </c>
      <c r="J30" s="149">
        <v>160.43</v>
      </c>
      <c r="K30" s="149">
        <f>ROUND(E30*J30,2)</f>
        <v>336.9</v>
      </c>
      <c r="L30" s="149">
        <v>21</v>
      </c>
      <c r="M30" s="149">
        <f>G30*(1+L30/100)</f>
        <v>0</v>
      </c>
      <c r="N30" s="149">
        <v>4.8599999999999997E-3</v>
      </c>
      <c r="O30" s="149">
        <f>ROUND(E30*N30,2)</f>
        <v>0.01</v>
      </c>
      <c r="P30" s="149">
        <v>0</v>
      </c>
      <c r="Q30" s="149">
        <f>ROUND(E30*P30,2)</f>
        <v>0</v>
      </c>
      <c r="R30" s="149"/>
      <c r="S30" s="149" t="s">
        <v>135</v>
      </c>
      <c r="T30" s="149" t="s">
        <v>135</v>
      </c>
      <c r="U30" s="149">
        <v>0.35599999999999998</v>
      </c>
      <c r="V30" s="149">
        <f>ROUND(E30*U30,2)</f>
        <v>0.75</v>
      </c>
      <c r="W30" s="149"/>
      <c r="X30" s="149" t="s">
        <v>136</v>
      </c>
      <c r="Y30" s="146"/>
      <c r="Z30" s="146"/>
      <c r="AA30" s="146"/>
      <c r="AB30" s="146"/>
      <c r="AC30" s="146"/>
      <c r="AD30" s="146"/>
      <c r="AE30" s="146"/>
      <c r="AF30" s="146"/>
      <c r="AG30" s="146" t="s">
        <v>137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ht="22.5" outlineLevel="1" x14ac:dyDescent="0.2">
      <c r="A31" s="163">
        <v>19</v>
      </c>
      <c r="B31" s="164" t="s">
        <v>177</v>
      </c>
      <c r="C31" s="170" t="s">
        <v>178</v>
      </c>
      <c r="D31" s="165" t="s">
        <v>179</v>
      </c>
      <c r="E31" s="166">
        <v>1</v>
      </c>
      <c r="F31" s="167">
        <v>0</v>
      </c>
      <c r="G31" s="168">
        <f>ROUND(E31*F31,2)</f>
        <v>0</v>
      </c>
      <c r="H31" s="149">
        <v>0</v>
      </c>
      <c r="I31" s="149">
        <f>ROUND(E31*H31,2)</f>
        <v>0</v>
      </c>
      <c r="J31" s="149">
        <v>7890</v>
      </c>
      <c r="K31" s="149">
        <f>ROUND(E31*J31,2)</f>
        <v>7890</v>
      </c>
      <c r="L31" s="149">
        <v>21</v>
      </c>
      <c r="M31" s="149">
        <f>G31*(1+L31/100)</f>
        <v>0</v>
      </c>
      <c r="N31" s="149">
        <v>0</v>
      </c>
      <c r="O31" s="149">
        <f>ROUND(E31*N31,2)</f>
        <v>0</v>
      </c>
      <c r="P31" s="149">
        <v>0</v>
      </c>
      <c r="Q31" s="149">
        <f>ROUND(E31*P31,2)</f>
        <v>0</v>
      </c>
      <c r="R31" s="149"/>
      <c r="S31" s="149" t="s">
        <v>161</v>
      </c>
      <c r="T31" s="149" t="s">
        <v>162</v>
      </c>
      <c r="U31" s="149">
        <v>0</v>
      </c>
      <c r="V31" s="149">
        <f>ROUND(E31*U31,2)</f>
        <v>0</v>
      </c>
      <c r="W31" s="149"/>
      <c r="X31" s="149" t="s">
        <v>136</v>
      </c>
      <c r="Y31" s="146"/>
      <c r="Z31" s="146"/>
      <c r="AA31" s="146"/>
      <c r="AB31" s="146"/>
      <c r="AC31" s="146"/>
      <c r="AD31" s="146"/>
      <c r="AE31" s="146"/>
      <c r="AF31" s="146"/>
      <c r="AG31" s="146" t="s">
        <v>137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ht="22.5" outlineLevel="1" x14ac:dyDescent="0.2">
      <c r="A32" s="163">
        <v>20</v>
      </c>
      <c r="B32" s="164" t="s">
        <v>180</v>
      </c>
      <c r="C32" s="170" t="s">
        <v>181</v>
      </c>
      <c r="D32" s="165" t="s">
        <v>179</v>
      </c>
      <c r="E32" s="166">
        <v>2</v>
      </c>
      <c r="F32" s="167">
        <v>0</v>
      </c>
      <c r="G32" s="168">
        <f>ROUND(E32*F32,2)</f>
        <v>0</v>
      </c>
      <c r="H32" s="149">
        <v>0</v>
      </c>
      <c r="I32" s="149">
        <f>ROUND(E32*H32,2)</f>
        <v>0</v>
      </c>
      <c r="J32" s="149">
        <v>3860</v>
      </c>
      <c r="K32" s="149">
        <f>ROUND(E32*J32,2)</f>
        <v>7720</v>
      </c>
      <c r="L32" s="149">
        <v>21</v>
      </c>
      <c r="M32" s="149">
        <f>G32*(1+L32/100)</f>
        <v>0</v>
      </c>
      <c r="N32" s="149">
        <v>0</v>
      </c>
      <c r="O32" s="149">
        <f>ROUND(E32*N32,2)</f>
        <v>0</v>
      </c>
      <c r="P32" s="149">
        <v>0</v>
      </c>
      <c r="Q32" s="149">
        <f>ROUND(E32*P32,2)</f>
        <v>0</v>
      </c>
      <c r="R32" s="149"/>
      <c r="S32" s="149" t="s">
        <v>161</v>
      </c>
      <c r="T32" s="149" t="s">
        <v>162</v>
      </c>
      <c r="U32" s="149">
        <v>0</v>
      </c>
      <c r="V32" s="149">
        <f>ROUND(E32*U32,2)</f>
        <v>0</v>
      </c>
      <c r="W32" s="149"/>
      <c r="X32" s="149" t="s">
        <v>136</v>
      </c>
      <c r="Y32" s="146"/>
      <c r="Z32" s="146"/>
      <c r="AA32" s="146"/>
      <c r="AB32" s="146"/>
      <c r="AC32" s="146"/>
      <c r="AD32" s="146"/>
      <c r="AE32" s="146"/>
      <c r="AF32" s="146"/>
      <c r="AG32" s="146" t="s">
        <v>137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ht="22.5" outlineLevel="1" x14ac:dyDescent="0.2">
      <c r="A33" s="163">
        <v>21</v>
      </c>
      <c r="B33" s="164" t="s">
        <v>182</v>
      </c>
      <c r="C33" s="170" t="s">
        <v>183</v>
      </c>
      <c r="D33" s="165" t="s">
        <v>160</v>
      </c>
      <c r="E33" s="166">
        <v>1</v>
      </c>
      <c r="F33" s="167">
        <v>0</v>
      </c>
      <c r="G33" s="168">
        <f>ROUND(E33*F33,2)</f>
        <v>0</v>
      </c>
      <c r="H33" s="149">
        <v>0</v>
      </c>
      <c r="I33" s="149">
        <f>ROUND(E33*H33,2)</f>
        <v>0</v>
      </c>
      <c r="J33" s="149">
        <v>1732</v>
      </c>
      <c r="K33" s="149">
        <f>ROUND(E33*J33,2)</f>
        <v>1732</v>
      </c>
      <c r="L33" s="149">
        <v>21</v>
      </c>
      <c r="M33" s="149">
        <f>G33*(1+L33/100)</f>
        <v>0</v>
      </c>
      <c r="N33" s="149">
        <v>2.35E-2</v>
      </c>
      <c r="O33" s="149">
        <f>ROUND(E33*N33,2)</f>
        <v>0.02</v>
      </c>
      <c r="P33" s="149">
        <v>0</v>
      </c>
      <c r="Q33" s="149">
        <f>ROUND(E33*P33,2)</f>
        <v>0</v>
      </c>
      <c r="R33" s="149"/>
      <c r="S33" s="149" t="s">
        <v>161</v>
      </c>
      <c r="T33" s="149" t="s">
        <v>135</v>
      </c>
      <c r="U33" s="149">
        <v>0.85</v>
      </c>
      <c r="V33" s="149">
        <f>ROUND(E33*U33,2)</f>
        <v>0.85</v>
      </c>
      <c r="W33" s="149"/>
      <c r="X33" s="149" t="s">
        <v>136</v>
      </c>
      <c r="Y33" s="146"/>
      <c r="Z33" s="146"/>
      <c r="AA33" s="146"/>
      <c r="AB33" s="146"/>
      <c r="AC33" s="146"/>
      <c r="AD33" s="146"/>
      <c r="AE33" s="146"/>
      <c r="AF33" s="146"/>
      <c r="AG33" s="146" t="s">
        <v>137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x14ac:dyDescent="0.2">
      <c r="A34" s="151" t="s">
        <v>130</v>
      </c>
      <c r="B34" s="152" t="s">
        <v>64</v>
      </c>
      <c r="C34" s="169" t="s">
        <v>65</v>
      </c>
      <c r="D34" s="153"/>
      <c r="E34" s="154"/>
      <c r="F34" s="155">
        <v>0</v>
      </c>
      <c r="G34" s="156">
        <f>SUMIF(AG35:AG35,"&lt;&gt;NOR",G35:G35)</f>
        <v>0</v>
      </c>
      <c r="H34" s="150"/>
      <c r="I34" s="150">
        <f>SUM(I35:I35)</f>
        <v>771.16</v>
      </c>
      <c r="J34" s="150"/>
      <c r="K34" s="150">
        <f>SUM(K35:K35)</f>
        <v>1513.29</v>
      </c>
      <c r="L34" s="150"/>
      <c r="M34" s="150">
        <f>SUM(M35:M35)</f>
        <v>0</v>
      </c>
      <c r="N34" s="150"/>
      <c r="O34" s="150">
        <f>SUM(O35:O35)</f>
        <v>0.03</v>
      </c>
      <c r="P34" s="150"/>
      <c r="Q34" s="150">
        <f>SUM(Q35:Q35)</f>
        <v>0</v>
      </c>
      <c r="R34" s="150"/>
      <c r="S34" s="150"/>
      <c r="T34" s="150"/>
      <c r="U34" s="150"/>
      <c r="V34" s="150">
        <f>SUM(V35:V35)</f>
        <v>3.78</v>
      </c>
      <c r="W34" s="150"/>
      <c r="X34" s="150"/>
      <c r="AG34" t="s">
        <v>131</v>
      </c>
    </row>
    <row r="35" spans="1:60" outlineLevel="1" x14ac:dyDescent="0.2">
      <c r="A35" s="163">
        <v>22</v>
      </c>
      <c r="B35" s="164" t="s">
        <v>184</v>
      </c>
      <c r="C35" s="170" t="s">
        <v>185</v>
      </c>
      <c r="D35" s="165" t="s">
        <v>155</v>
      </c>
      <c r="E35" s="166">
        <v>21.35</v>
      </c>
      <c r="F35" s="167">
        <v>0</v>
      </c>
      <c r="G35" s="168">
        <f>ROUND(E35*F35,2)</f>
        <v>0</v>
      </c>
      <c r="H35" s="149">
        <v>36.119999999999997</v>
      </c>
      <c r="I35" s="149">
        <f>ROUND(E35*H35,2)</f>
        <v>771.16</v>
      </c>
      <c r="J35" s="149">
        <v>70.88</v>
      </c>
      <c r="K35" s="149">
        <f>ROUND(E35*J35,2)</f>
        <v>1513.29</v>
      </c>
      <c r="L35" s="149">
        <v>21</v>
      </c>
      <c r="M35" s="149">
        <f>G35*(1+L35/100)</f>
        <v>0</v>
      </c>
      <c r="N35" s="149">
        <v>1.2099999999999999E-3</v>
      </c>
      <c r="O35" s="149">
        <f>ROUND(E35*N35,2)</f>
        <v>0.03</v>
      </c>
      <c r="P35" s="149">
        <v>0</v>
      </c>
      <c r="Q35" s="149">
        <f>ROUND(E35*P35,2)</f>
        <v>0</v>
      </c>
      <c r="R35" s="149"/>
      <c r="S35" s="149" t="s">
        <v>135</v>
      </c>
      <c r="T35" s="149" t="s">
        <v>135</v>
      </c>
      <c r="U35" s="149">
        <v>0.17699999999999999</v>
      </c>
      <c r="V35" s="149">
        <f>ROUND(E35*U35,2)</f>
        <v>3.78</v>
      </c>
      <c r="W35" s="149"/>
      <c r="X35" s="149" t="s">
        <v>136</v>
      </c>
      <c r="Y35" s="146"/>
      <c r="Z35" s="146"/>
      <c r="AA35" s="146"/>
      <c r="AB35" s="146"/>
      <c r="AC35" s="146"/>
      <c r="AD35" s="146"/>
      <c r="AE35" s="146"/>
      <c r="AF35" s="146"/>
      <c r="AG35" s="146" t="s">
        <v>137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x14ac:dyDescent="0.2">
      <c r="A36" s="151" t="s">
        <v>130</v>
      </c>
      <c r="B36" s="152" t="s">
        <v>66</v>
      </c>
      <c r="C36" s="169" t="s">
        <v>67</v>
      </c>
      <c r="D36" s="153"/>
      <c r="E36" s="154"/>
      <c r="F36" s="155">
        <v>0</v>
      </c>
      <c r="G36" s="156">
        <f>SUMIF(AG37:AG43,"&lt;&gt;NOR",G37:G43)</f>
        <v>0</v>
      </c>
      <c r="H36" s="150"/>
      <c r="I36" s="150">
        <f>SUM(I37:I43)</f>
        <v>577.53000000000009</v>
      </c>
      <c r="J36" s="150"/>
      <c r="K36" s="150">
        <f>SUM(K37:K43)</f>
        <v>11773.9</v>
      </c>
      <c r="L36" s="150"/>
      <c r="M36" s="150">
        <f>SUM(M37:M43)</f>
        <v>0</v>
      </c>
      <c r="N36" s="150"/>
      <c r="O36" s="150">
        <f>SUM(O37:O43)</f>
        <v>0</v>
      </c>
      <c r="P36" s="150"/>
      <c r="Q36" s="150">
        <f>SUM(Q37:Q43)</f>
        <v>5.2200000000000006</v>
      </c>
      <c r="R36" s="150"/>
      <c r="S36" s="150"/>
      <c r="T36" s="150"/>
      <c r="U36" s="150"/>
      <c r="V36" s="150">
        <f>SUM(V37:V43)</f>
        <v>28.720000000000002</v>
      </c>
      <c r="W36" s="150"/>
      <c r="X36" s="150"/>
      <c r="AG36" t="s">
        <v>131</v>
      </c>
    </row>
    <row r="37" spans="1:60" outlineLevel="1" x14ac:dyDescent="0.2">
      <c r="A37" s="163">
        <v>23</v>
      </c>
      <c r="B37" s="164" t="s">
        <v>186</v>
      </c>
      <c r="C37" s="170" t="s">
        <v>187</v>
      </c>
      <c r="D37" s="165" t="s">
        <v>155</v>
      </c>
      <c r="E37" s="166">
        <v>5.4</v>
      </c>
      <c r="F37" s="167">
        <v>0</v>
      </c>
      <c r="G37" s="168">
        <f t="shared" ref="G37:G43" si="7">ROUND(E37*F37,2)</f>
        <v>0</v>
      </c>
      <c r="H37" s="149">
        <v>15.84</v>
      </c>
      <c r="I37" s="149">
        <f t="shared" ref="I37:I43" si="8">ROUND(E37*H37,2)</f>
        <v>85.54</v>
      </c>
      <c r="J37" s="149">
        <v>69.739999999999995</v>
      </c>
      <c r="K37" s="149">
        <f t="shared" ref="K37:K43" si="9">ROUND(E37*J37,2)</f>
        <v>376.6</v>
      </c>
      <c r="L37" s="149">
        <v>21</v>
      </c>
      <c r="M37" s="149">
        <f t="shared" ref="M37:M43" si="10">G37*(1+L37/100)</f>
        <v>0</v>
      </c>
      <c r="N37" s="149">
        <v>6.7000000000000002E-4</v>
      </c>
      <c r="O37" s="149">
        <f t="shared" ref="O37:O43" si="11">ROUND(E37*N37,2)</f>
        <v>0</v>
      </c>
      <c r="P37" s="149">
        <v>0.107</v>
      </c>
      <c r="Q37" s="149">
        <f t="shared" ref="Q37:Q43" si="12">ROUND(E37*P37,2)</f>
        <v>0.57999999999999996</v>
      </c>
      <c r="R37" s="149"/>
      <c r="S37" s="149" t="s">
        <v>135</v>
      </c>
      <c r="T37" s="149" t="s">
        <v>188</v>
      </c>
      <c r="U37" s="149">
        <v>0.158</v>
      </c>
      <c r="V37" s="149">
        <f t="shared" ref="V37:V43" si="13">ROUND(E37*U37,2)</f>
        <v>0.85</v>
      </c>
      <c r="W37" s="149"/>
      <c r="X37" s="149" t="s">
        <v>136</v>
      </c>
      <c r="Y37" s="146"/>
      <c r="Z37" s="146"/>
      <c r="AA37" s="146"/>
      <c r="AB37" s="146"/>
      <c r="AC37" s="146"/>
      <c r="AD37" s="146"/>
      <c r="AE37" s="146"/>
      <c r="AF37" s="146"/>
      <c r="AG37" s="146" t="s">
        <v>137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ht="22.5" outlineLevel="1" x14ac:dyDescent="0.2">
      <c r="A38" s="163">
        <v>24</v>
      </c>
      <c r="B38" s="164" t="s">
        <v>189</v>
      </c>
      <c r="C38" s="170" t="s">
        <v>190</v>
      </c>
      <c r="D38" s="165" t="s">
        <v>134</v>
      </c>
      <c r="E38" s="166">
        <v>1.65</v>
      </c>
      <c r="F38" s="167">
        <v>0</v>
      </c>
      <c r="G38" s="168">
        <f t="shared" si="7"/>
        <v>0</v>
      </c>
      <c r="H38" s="149">
        <v>0</v>
      </c>
      <c r="I38" s="149">
        <f t="shared" si="8"/>
        <v>0</v>
      </c>
      <c r="J38" s="149">
        <v>3395</v>
      </c>
      <c r="K38" s="149">
        <f t="shared" si="9"/>
        <v>5601.75</v>
      </c>
      <c r="L38" s="149">
        <v>21</v>
      </c>
      <c r="M38" s="149">
        <f t="shared" si="10"/>
        <v>0</v>
      </c>
      <c r="N38" s="149">
        <v>0</v>
      </c>
      <c r="O38" s="149">
        <f t="shared" si="11"/>
        <v>0</v>
      </c>
      <c r="P38" s="149">
        <v>2.2000000000000002</v>
      </c>
      <c r="Q38" s="149">
        <f t="shared" si="12"/>
        <v>3.63</v>
      </c>
      <c r="R38" s="149"/>
      <c r="S38" s="149" t="s">
        <v>135</v>
      </c>
      <c r="T38" s="149" t="s">
        <v>135</v>
      </c>
      <c r="U38" s="149">
        <v>10.47</v>
      </c>
      <c r="V38" s="149">
        <f t="shared" si="13"/>
        <v>17.28</v>
      </c>
      <c r="W38" s="149"/>
      <c r="X38" s="149" t="s">
        <v>136</v>
      </c>
      <c r="Y38" s="146"/>
      <c r="Z38" s="146"/>
      <c r="AA38" s="146"/>
      <c r="AB38" s="146"/>
      <c r="AC38" s="146"/>
      <c r="AD38" s="146"/>
      <c r="AE38" s="146"/>
      <c r="AF38" s="146"/>
      <c r="AG38" s="146" t="s">
        <v>137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ht="22.5" outlineLevel="1" x14ac:dyDescent="0.2">
      <c r="A39" s="163">
        <v>25</v>
      </c>
      <c r="B39" s="164" t="s">
        <v>191</v>
      </c>
      <c r="C39" s="170" t="s">
        <v>192</v>
      </c>
      <c r="D39" s="165" t="s">
        <v>155</v>
      </c>
      <c r="E39" s="166">
        <v>21.35</v>
      </c>
      <c r="F39" s="167">
        <v>0</v>
      </c>
      <c r="G39" s="168">
        <f t="shared" si="7"/>
        <v>0</v>
      </c>
      <c r="H39" s="149">
        <v>0</v>
      </c>
      <c r="I39" s="149">
        <f t="shared" si="8"/>
        <v>0</v>
      </c>
      <c r="J39" s="149">
        <v>82.3</v>
      </c>
      <c r="K39" s="149">
        <f t="shared" si="9"/>
        <v>1757.11</v>
      </c>
      <c r="L39" s="149">
        <v>21</v>
      </c>
      <c r="M39" s="149">
        <f t="shared" si="10"/>
        <v>0</v>
      </c>
      <c r="N39" s="149">
        <v>0</v>
      </c>
      <c r="O39" s="149">
        <f t="shared" si="11"/>
        <v>0</v>
      </c>
      <c r="P39" s="149">
        <v>0.02</v>
      </c>
      <c r="Q39" s="149">
        <f t="shared" si="12"/>
        <v>0.43</v>
      </c>
      <c r="R39" s="149"/>
      <c r="S39" s="149" t="s">
        <v>135</v>
      </c>
      <c r="T39" s="149" t="s">
        <v>135</v>
      </c>
      <c r="U39" s="149">
        <v>0.23</v>
      </c>
      <c r="V39" s="149">
        <f t="shared" si="13"/>
        <v>4.91</v>
      </c>
      <c r="W39" s="149"/>
      <c r="X39" s="149" t="s">
        <v>136</v>
      </c>
      <c r="Y39" s="146"/>
      <c r="Z39" s="146"/>
      <c r="AA39" s="146"/>
      <c r="AB39" s="146"/>
      <c r="AC39" s="146"/>
      <c r="AD39" s="146"/>
      <c r="AE39" s="146"/>
      <c r="AF39" s="146"/>
      <c r="AG39" s="146" t="s">
        <v>137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63">
        <v>26</v>
      </c>
      <c r="B40" s="164" t="s">
        <v>193</v>
      </c>
      <c r="C40" s="170" t="s">
        <v>194</v>
      </c>
      <c r="D40" s="165" t="s">
        <v>160</v>
      </c>
      <c r="E40" s="166">
        <v>3</v>
      </c>
      <c r="F40" s="167">
        <v>0</v>
      </c>
      <c r="G40" s="168">
        <f t="shared" si="7"/>
        <v>0</v>
      </c>
      <c r="H40" s="149">
        <v>0</v>
      </c>
      <c r="I40" s="149">
        <f t="shared" si="8"/>
        <v>0</v>
      </c>
      <c r="J40" s="149">
        <v>16.2</v>
      </c>
      <c r="K40" s="149">
        <f t="shared" si="9"/>
        <v>48.6</v>
      </c>
      <c r="L40" s="149">
        <v>21</v>
      </c>
      <c r="M40" s="149">
        <f t="shared" si="10"/>
        <v>0</v>
      </c>
      <c r="N40" s="149">
        <v>0</v>
      </c>
      <c r="O40" s="149">
        <f t="shared" si="11"/>
        <v>0</v>
      </c>
      <c r="P40" s="149">
        <v>0</v>
      </c>
      <c r="Q40" s="149">
        <f t="shared" si="12"/>
        <v>0</v>
      </c>
      <c r="R40" s="149"/>
      <c r="S40" s="149" t="s">
        <v>135</v>
      </c>
      <c r="T40" s="149" t="s">
        <v>135</v>
      </c>
      <c r="U40" s="149">
        <v>0.05</v>
      </c>
      <c r="V40" s="149">
        <f t="shared" si="13"/>
        <v>0.15</v>
      </c>
      <c r="W40" s="149"/>
      <c r="X40" s="149" t="s">
        <v>136</v>
      </c>
      <c r="Y40" s="146"/>
      <c r="Z40" s="146"/>
      <c r="AA40" s="146"/>
      <c r="AB40" s="146"/>
      <c r="AC40" s="146"/>
      <c r="AD40" s="146"/>
      <c r="AE40" s="146"/>
      <c r="AF40" s="146"/>
      <c r="AG40" s="146" t="s">
        <v>137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ht="22.5" outlineLevel="1" x14ac:dyDescent="0.2">
      <c r="A41" s="163">
        <v>27</v>
      </c>
      <c r="B41" s="164" t="s">
        <v>195</v>
      </c>
      <c r="C41" s="170" t="s">
        <v>196</v>
      </c>
      <c r="D41" s="165" t="s">
        <v>155</v>
      </c>
      <c r="E41" s="166">
        <v>3.57</v>
      </c>
      <c r="F41" s="167">
        <v>0</v>
      </c>
      <c r="G41" s="168">
        <f t="shared" si="7"/>
        <v>0</v>
      </c>
      <c r="H41" s="149">
        <v>113.7</v>
      </c>
      <c r="I41" s="149">
        <f t="shared" si="8"/>
        <v>405.91</v>
      </c>
      <c r="J41" s="149">
        <v>631.79999999999995</v>
      </c>
      <c r="K41" s="149">
        <f t="shared" si="9"/>
        <v>2255.5300000000002</v>
      </c>
      <c r="L41" s="149">
        <v>21</v>
      </c>
      <c r="M41" s="149">
        <f t="shared" si="10"/>
        <v>0</v>
      </c>
      <c r="N41" s="149">
        <v>1E-3</v>
      </c>
      <c r="O41" s="149">
        <f t="shared" si="11"/>
        <v>0</v>
      </c>
      <c r="P41" s="149">
        <v>3.1E-2</v>
      </c>
      <c r="Q41" s="149">
        <f t="shared" si="12"/>
        <v>0.11</v>
      </c>
      <c r="R41" s="149"/>
      <c r="S41" s="149" t="s">
        <v>135</v>
      </c>
      <c r="T41" s="149" t="s">
        <v>162</v>
      </c>
      <c r="U41" s="149">
        <v>0.33100000000000002</v>
      </c>
      <c r="V41" s="149">
        <f t="shared" si="13"/>
        <v>1.18</v>
      </c>
      <c r="W41" s="149"/>
      <c r="X41" s="149" t="s">
        <v>136</v>
      </c>
      <c r="Y41" s="146"/>
      <c r="Z41" s="146"/>
      <c r="AA41" s="146"/>
      <c r="AB41" s="146"/>
      <c r="AC41" s="146"/>
      <c r="AD41" s="146"/>
      <c r="AE41" s="146"/>
      <c r="AF41" s="146"/>
      <c r="AG41" s="146" t="s">
        <v>137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1" x14ac:dyDescent="0.2">
      <c r="A42" s="163">
        <v>28</v>
      </c>
      <c r="B42" s="164" t="s">
        <v>197</v>
      </c>
      <c r="C42" s="170" t="s">
        <v>198</v>
      </c>
      <c r="D42" s="165" t="s">
        <v>155</v>
      </c>
      <c r="E42" s="166">
        <v>3.2</v>
      </c>
      <c r="F42" s="167">
        <v>0</v>
      </c>
      <c r="G42" s="168">
        <f t="shared" si="7"/>
        <v>0</v>
      </c>
      <c r="H42" s="149">
        <v>26.9</v>
      </c>
      <c r="I42" s="149">
        <f t="shared" si="8"/>
        <v>86.08</v>
      </c>
      <c r="J42" s="149">
        <v>340.6</v>
      </c>
      <c r="K42" s="149">
        <f t="shared" si="9"/>
        <v>1089.92</v>
      </c>
      <c r="L42" s="149">
        <v>21</v>
      </c>
      <c r="M42" s="149">
        <f t="shared" si="10"/>
        <v>0</v>
      </c>
      <c r="N42" s="149">
        <v>1.17E-3</v>
      </c>
      <c r="O42" s="149">
        <f t="shared" si="11"/>
        <v>0</v>
      </c>
      <c r="P42" s="149">
        <v>7.5999999999999998E-2</v>
      </c>
      <c r="Q42" s="149">
        <f t="shared" si="12"/>
        <v>0.24</v>
      </c>
      <c r="R42" s="149"/>
      <c r="S42" s="149" t="s">
        <v>135</v>
      </c>
      <c r="T42" s="149" t="s">
        <v>135</v>
      </c>
      <c r="U42" s="149">
        <v>0.93899999999999995</v>
      </c>
      <c r="V42" s="149">
        <f t="shared" si="13"/>
        <v>3</v>
      </c>
      <c r="W42" s="149"/>
      <c r="X42" s="149" t="s">
        <v>136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137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ht="22.5" outlineLevel="1" x14ac:dyDescent="0.2">
      <c r="A43" s="163">
        <v>29</v>
      </c>
      <c r="B43" s="164" t="s">
        <v>199</v>
      </c>
      <c r="C43" s="170" t="s">
        <v>200</v>
      </c>
      <c r="D43" s="165" t="s">
        <v>155</v>
      </c>
      <c r="E43" s="166">
        <v>10.36</v>
      </c>
      <c r="F43" s="167">
        <v>0</v>
      </c>
      <c r="G43" s="168">
        <f t="shared" si="7"/>
        <v>0</v>
      </c>
      <c r="H43" s="149">
        <v>0</v>
      </c>
      <c r="I43" s="149">
        <f t="shared" si="8"/>
        <v>0</v>
      </c>
      <c r="J43" s="149">
        <v>62.2</v>
      </c>
      <c r="K43" s="149">
        <f t="shared" si="9"/>
        <v>644.39</v>
      </c>
      <c r="L43" s="149">
        <v>21</v>
      </c>
      <c r="M43" s="149">
        <f t="shared" si="10"/>
        <v>0</v>
      </c>
      <c r="N43" s="149">
        <v>0</v>
      </c>
      <c r="O43" s="149">
        <f t="shared" si="11"/>
        <v>0</v>
      </c>
      <c r="P43" s="149">
        <v>2.1999999999999999E-2</v>
      </c>
      <c r="Q43" s="149">
        <f t="shared" si="12"/>
        <v>0.23</v>
      </c>
      <c r="R43" s="149"/>
      <c r="S43" s="149" t="s">
        <v>161</v>
      </c>
      <c r="T43" s="149" t="s">
        <v>135</v>
      </c>
      <c r="U43" s="149">
        <v>0.13</v>
      </c>
      <c r="V43" s="149">
        <f t="shared" si="13"/>
        <v>1.35</v>
      </c>
      <c r="W43" s="149"/>
      <c r="X43" s="149" t="s">
        <v>136</v>
      </c>
      <c r="Y43" s="146"/>
      <c r="Z43" s="146"/>
      <c r="AA43" s="146"/>
      <c r="AB43" s="146"/>
      <c r="AC43" s="146"/>
      <c r="AD43" s="146"/>
      <c r="AE43" s="146"/>
      <c r="AF43" s="146"/>
      <c r="AG43" s="146" t="s">
        <v>137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x14ac:dyDescent="0.2">
      <c r="A44" s="151" t="s">
        <v>130</v>
      </c>
      <c r="B44" s="152" t="s">
        <v>68</v>
      </c>
      <c r="C44" s="169" t="s">
        <v>69</v>
      </c>
      <c r="D44" s="153"/>
      <c r="E44" s="154"/>
      <c r="F44" s="155">
        <v>0</v>
      </c>
      <c r="G44" s="156">
        <f>SUMIF(AG45:AG45,"&lt;&gt;NOR",G45:G45)</f>
        <v>0</v>
      </c>
      <c r="H44" s="150"/>
      <c r="I44" s="150">
        <f>SUM(I45:I45)</f>
        <v>0</v>
      </c>
      <c r="J44" s="150"/>
      <c r="K44" s="150">
        <f>SUM(K45:K45)</f>
        <v>3645.09</v>
      </c>
      <c r="L44" s="150"/>
      <c r="M44" s="150">
        <f>SUM(M45:M45)</f>
        <v>0</v>
      </c>
      <c r="N44" s="150"/>
      <c r="O44" s="150">
        <f>SUM(O45:O45)</f>
        <v>0</v>
      </c>
      <c r="P44" s="150"/>
      <c r="Q44" s="150">
        <f>SUM(Q45:Q45)</f>
        <v>0</v>
      </c>
      <c r="R44" s="150"/>
      <c r="S44" s="150"/>
      <c r="T44" s="150"/>
      <c r="U44" s="150"/>
      <c r="V44" s="150">
        <f>SUM(V45:V45)</f>
        <v>9.36</v>
      </c>
      <c r="W44" s="150"/>
      <c r="X44" s="150"/>
      <c r="AG44" t="s">
        <v>131</v>
      </c>
    </row>
    <row r="45" spans="1:60" outlineLevel="1" x14ac:dyDescent="0.2">
      <c r="A45" s="163">
        <v>30</v>
      </c>
      <c r="B45" s="164" t="s">
        <v>201</v>
      </c>
      <c r="C45" s="170" t="s">
        <v>202</v>
      </c>
      <c r="D45" s="165" t="s">
        <v>203</v>
      </c>
      <c r="E45" s="166">
        <v>9.9728899999999996</v>
      </c>
      <c r="F45" s="167">
        <v>0</v>
      </c>
      <c r="G45" s="168">
        <f>ROUND(E45*F45,2)</f>
        <v>0</v>
      </c>
      <c r="H45" s="149">
        <v>0</v>
      </c>
      <c r="I45" s="149">
        <f>ROUND(E45*H45,2)</f>
        <v>0</v>
      </c>
      <c r="J45" s="149">
        <v>365.5</v>
      </c>
      <c r="K45" s="149">
        <f>ROUND(E45*J45,2)</f>
        <v>3645.09</v>
      </c>
      <c r="L45" s="149">
        <v>21</v>
      </c>
      <c r="M45" s="149">
        <f>G45*(1+L45/100)</f>
        <v>0</v>
      </c>
      <c r="N45" s="149">
        <v>0</v>
      </c>
      <c r="O45" s="149">
        <f>ROUND(E45*N45,2)</f>
        <v>0</v>
      </c>
      <c r="P45" s="149">
        <v>0</v>
      </c>
      <c r="Q45" s="149">
        <f>ROUND(E45*P45,2)</f>
        <v>0</v>
      </c>
      <c r="R45" s="149"/>
      <c r="S45" s="149" t="s">
        <v>135</v>
      </c>
      <c r="T45" s="149" t="s">
        <v>135</v>
      </c>
      <c r="U45" s="149">
        <v>0.9385</v>
      </c>
      <c r="V45" s="149">
        <f>ROUND(E45*U45,2)</f>
        <v>9.36</v>
      </c>
      <c r="W45" s="149"/>
      <c r="X45" s="149" t="s">
        <v>204</v>
      </c>
      <c r="Y45" s="146"/>
      <c r="Z45" s="146"/>
      <c r="AA45" s="146"/>
      <c r="AB45" s="146"/>
      <c r="AC45" s="146"/>
      <c r="AD45" s="146"/>
      <c r="AE45" s="146"/>
      <c r="AF45" s="146"/>
      <c r="AG45" s="146" t="s">
        <v>205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x14ac:dyDescent="0.2">
      <c r="A46" s="151" t="s">
        <v>130</v>
      </c>
      <c r="B46" s="152" t="s">
        <v>70</v>
      </c>
      <c r="C46" s="169" t="s">
        <v>71</v>
      </c>
      <c r="D46" s="153"/>
      <c r="E46" s="154"/>
      <c r="F46" s="155">
        <v>0</v>
      </c>
      <c r="G46" s="156">
        <f>SUMIF(AG47:AG52,"&lt;&gt;NOR",G47:G52)</f>
        <v>0</v>
      </c>
      <c r="H46" s="150"/>
      <c r="I46" s="150">
        <f>SUM(I47:I52)</f>
        <v>12272.2</v>
      </c>
      <c r="J46" s="150"/>
      <c r="K46" s="150">
        <f>SUM(K47:K52)</f>
        <v>8050.9500000000007</v>
      </c>
      <c r="L46" s="150"/>
      <c r="M46" s="150">
        <f>SUM(M47:M52)</f>
        <v>0</v>
      </c>
      <c r="N46" s="150"/>
      <c r="O46" s="150">
        <f>SUM(O47:O52)</f>
        <v>0.14000000000000001</v>
      </c>
      <c r="P46" s="150"/>
      <c r="Q46" s="150">
        <f>SUM(Q47:Q52)</f>
        <v>0</v>
      </c>
      <c r="R46" s="150"/>
      <c r="S46" s="150"/>
      <c r="T46" s="150"/>
      <c r="U46" s="150"/>
      <c r="V46" s="150">
        <f>SUM(V47:V52)</f>
        <v>15.61</v>
      </c>
      <c r="W46" s="150"/>
      <c r="X46" s="150"/>
      <c r="AG46" t="s">
        <v>131</v>
      </c>
    </row>
    <row r="47" spans="1:60" ht="22.5" outlineLevel="1" x14ac:dyDescent="0.2">
      <c r="A47" s="163">
        <v>31</v>
      </c>
      <c r="B47" s="164" t="s">
        <v>206</v>
      </c>
      <c r="C47" s="170" t="s">
        <v>207</v>
      </c>
      <c r="D47" s="165" t="s">
        <v>155</v>
      </c>
      <c r="E47" s="166">
        <v>7</v>
      </c>
      <c r="F47" s="167">
        <v>0</v>
      </c>
      <c r="G47" s="168">
        <f t="shared" ref="G47:G52" si="14">ROUND(E47*F47,2)</f>
        <v>0</v>
      </c>
      <c r="H47" s="149">
        <v>20.43</v>
      </c>
      <c r="I47" s="149">
        <f t="shared" ref="I47:I52" si="15">ROUND(E47*H47,2)</f>
        <v>143.01</v>
      </c>
      <c r="J47" s="149">
        <v>11.97</v>
      </c>
      <c r="K47" s="149">
        <f t="shared" ref="K47:K52" si="16">ROUND(E47*J47,2)</f>
        <v>83.79</v>
      </c>
      <c r="L47" s="149">
        <v>21</v>
      </c>
      <c r="M47" s="149">
        <f t="shared" ref="M47:M52" si="17">G47*(1+L47/100)</f>
        <v>0</v>
      </c>
      <c r="N47" s="149">
        <v>3.3E-4</v>
      </c>
      <c r="O47" s="149">
        <f t="shared" ref="O47:O52" si="18">ROUND(E47*N47,2)</f>
        <v>0</v>
      </c>
      <c r="P47" s="149">
        <v>0</v>
      </c>
      <c r="Q47" s="149">
        <f t="shared" ref="Q47:Q52" si="19">ROUND(E47*P47,2)</f>
        <v>0</v>
      </c>
      <c r="R47" s="149"/>
      <c r="S47" s="149" t="s">
        <v>135</v>
      </c>
      <c r="T47" s="149" t="s">
        <v>135</v>
      </c>
      <c r="U47" s="149">
        <v>2.75E-2</v>
      </c>
      <c r="V47" s="149">
        <f t="shared" ref="V47:V52" si="20">ROUND(E47*U47,2)</f>
        <v>0.19</v>
      </c>
      <c r="W47" s="149"/>
      <c r="X47" s="149" t="s">
        <v>136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137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ht="22.5" outlineLevel="1" x14ac:dyDescent="0.2">
      <c r="A48" s="163">
        <v>32</v>
      </c>
      <c r="B48" s="164" t="s">
        <v>208</v>
      </c>
      <c r="C48" s="170" t="s">
        <v>209</v>
      </c>
      <c r="D48" s="165" t="s">
        <v>155</v>
      </c>
      <c r="E48" s="166">
        <v>7</v>
      </c>
      <c r="F48" s="167">
        <v>0</v>
      </c>
      <c r="G48" s="168">
        <f t="shared" si="14"/>
        <v>0</v>
      </c>
      <c r="H48" s="149">
        <v>201.46</v>
      </c>
      <c r="I48" s="149">
        <f t="shared" si="15"/>
        <v>1410.22</v>
      </c>
      <c r="J48" s="149">
        <v>100.04</v>
      </c>
      <c r="K48" s="149">
        <f t="shared" si="16"/>
        <v>700.28</v>
      </c>
      <c r="L48" s="149">
        <v>21</v>
      </c>
      <c r="M48" s="149">
        <f t="shared" si="17"/>
        <v>0</v>
      </c>
      <c r="N48" s="149">
        <v>5.5900000000000004E-3</v>
      </c>
      <c r="O48" s="149">
        <f t="shared" si="18"/>
        <v>0.04</v>
      </c>
      <c r="P48" s="149">
        <v>0</v>
      </c>
      <c r="Q48" s="149">
        <f t="shared" si="19"/>
        <v>0</v>
      </c>
      <c r="R48" s="149"/>
      <c r="S48" s="149" t="s">
        <v>135</v>
      </c>
      <c r="T48" s="149" t="s">
        <v>135</v>
      </c>
      <c r="U48" s="149">
        <v>0.22991</v>
      </c>
      <c r="V48" s="149">
        <f t="shared" si="20"/>
        <v>1.61</v>
      </c>
      <c r="W48" s="149"/>
      <c r="X48" s="149" t="s">
        <v>136</v>
      </c>
      <c r="Y48" s="146"/>
      <c r="Z48" s="146"/>
      <c r="AA48" s="146"/>
      <c r="AB48" s="146"/>
      <c r="AC48" s="146"/>
      <c r="AD48" s="146"/>
      <c r="AE48" s="146"/>
      <c r="AF48" s="146"/>
      <c r="AG48" s="146" t="s">
        <v>137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1" x14ac:dyDescent="0.2">
      <c r="A49" s="163">
        <v>33</v>
      </c>
      <c r="B49" s="164" t="s">
        <v>210</v>
      </c>
      <c r="C49" s="170" t="s">
        <v>361</v>
      </c>
      <c r="D49" s="165" t="s">
        <v>155</v>
      </c>
      <c r="E49" s="166">
        <v>21.35</v>
      </c>
      <c r="F49" s="167">
        <v>0</v>
      </c>
      <c r="G49" s="168">
        <f t="shared" si="14"/>
        <v>0</v>
      </c>
      <c r="H49" s="149">
        <v>22.76</v>
      </c>
      <c r="I49" s="149">
        <f t="shared" si="15"/>
        <v>485.93</v>
      </c>
      <c r="J49" s="149">
        <v>41.34</v>
      </c>
      <c r="K49" s="149">
        <f t="shared" si="16"/>
        <v>882.61</v>
      </c>
      <c r="L49" s="149">
        <v>21</v>
      </c>
      <c r="M49" s="149">
        <f t="shared" si="17"/>
        <v>0</v>
      </c>
      <c r="N49" s="149">
        <v>2.1000000000000001E-4</v>
      </c>
      <c r="O49" s="149">
        <f t="shared" si="18"/>
        <v>0</v>
      </c>
      <c r="P49" s="149">
        <v>0</v>
      </c>
      <c r="Q49" s="149">
        <f t="shared" si="19"/>
        <v>0</v>
      </c>
      <c r="R49" s="149"/>
      <c r="S49" s="149" t="s">
        <v>135</v>
      </c>
      <c r="T49" s="149" t="s">
        <v>135</v>
      </c>
      <c r="U49" s="149">
        <v>9.5000000000000001E-2</v>
      </c>
      <c r="V49" s="149">
        <f t="shared" si="20"/>
        <v>2.0299999999999998</v>
      </c>
      <c r="W49" s="149"/>
      <c r="X49" s="149" t="s">
        <v>136</v>
      </c>
      <c r="Y49" s="146"/>
      <c r="Z49" s="146"/>
      <c r="AA49" s="146"/>
      <c r="AB49" s="146"/>
      <c r="AC49" s="146"/>
      <c r="AD49" s="146"/>
      <c r="AE49" s="146"/>
      <c r="AF49" s="146"/>
      <c r="AG49" s="146" t="s">
        <v>137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ht="22.5" outlineLevel="1" x14ac:dyDescent="0.2">
      <c r="A50" s="163">
        <v>34</v>
      </c>
      <c r="B50" s="164" t="s">
        <v>211</v>
      </c>
      <c r="C50" s="170" t="s">
        <v>362</v>
      </c>
      <c r="D50" s="165" t="s">
        <v>155</v>
      </c>
      <c r="E50" s="166">
        <v>25.35</v>
      </c>
      <c r="F50" s="167">
        <v>0</v>
      </c>
      <c r="G50" s="168">
        <f t="shared" si="14"/>
        <v>0</v>
      </c>
      <c r="H50" s="149">
        <v>341.72</v>
      </c>
      <c r="I50" s="149">
        <f t="shared" si="15"/>
        <v>8662.6</v>
      </c>
      <c r="J50" s="149">
        <v>184.28</v>
      </c>
      <c r="K50" s="149">
        <f t="shared" si="16"/>
        <v>4671.5</v>
      </c>
      <c r="L50" s="149">
        <v>21</v>
      </c>
      <c r="M50" s="149">
        <f t="shared" si="17"/>
        <v>0</v>
      </c>
      <c r="N50" s="149">
        <v>3.3999999999999998E-3</v>
      </c>
      <c r="O50" s="149">
        <f t="shared" si="18"/>
        <v>0.09</v>
      </c>
      <c r="P50" s="149">
        <v>0</v>
      </c>
      <c r="Q50" s="149">
        <f t="shared" si="19"/>
        <v>0</v>
      </c>
      <c r="R50" s="149"/>
      <c r="S50" s="149" t="s">
        <v>135</v>
      </c>
      <c r="T50" s="149" t="s">
        <v>135</v>
      </c>
      <c r="U50" s="149">
        <v>0.38500000000000001</v>
      </c>
      <c r="V50" s="149">
        <f t="shared" si="20"/>
        <v>9.76</v>
      </c>
      <c r="W50" s="149"/>
      <c r="X50" s="149" t="s">
        <v>136</v>
      </c>
      <c r="Y50" s="146"/>
      <c r="Z50" s="146"/>
      <c r="AA50" s="146"/>
      <c r="AB50" s="146"/>
      <c r="AC50" s="146"/>
      <c r="AD50" s="146"/>
      <c r="AE50" s="146"/>
      <c r="AF50" s="146"/>
      <c r="AG50" s="146" t="s">
        <v>137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1" x14ac:dyDescent="0.2">
      <c r="A51" s="163">
        <v>35</v>
      </c>
      <c r="B51" s="164" t="s">
        <v>212</v>
      </c>
      <c r="C51" s="170" t="s">
        <v>213</v>
      </c>
      <c r="D51" s="165" t="s">
        <v>150</v>
      </c>
      <c r="E51" s="166">
        <v>18.399999999999999</v>
      </c>
      <c r="F51" s="167">
        <v>0</v>
      </c>
      <c r="G51" s="168">
        <f t="shared" si="14"/>
        <v>0</v>
      </c>
      <c r="H51" s="149">
        <v>85.35</v>
      </c>
      <c r="I51" s="149">
        <f t="shared" si="15"/>
        <v>1570.44</v>
      </c>
      <c r="J51" s="149">
        <v>52.65</v>
      </c>
      <c r="K51" s="149">
        <f t="shared" si="16"/>
        <v>968.76</v>
      </c>
      <c r="L51" s="149">
        <v>21</v>
      </c>
      <c r="M51" s="149">
        <f t="shared" si="17"/>
        <v>0</v>
      </c>
      <c r="N51" s="149">
        <v>3.2000000000000003E-4</v>
      </c>
      <c r="O51" s="149">
        <f t="shared" si="18"/>
        <v>0.01</v>
      </c>
      <c r="P51" s="149">
        <v>0</v>
      </c>
      <c r="Q51" s="149">
        <f t="shared" si="19"/>
        <v>0</v>
      </c>
      <c r="R51" s="149"/>
      <c r="S51" s="149" t="s">
        <v>135</v>
      </c>
      <c r="T51" s="149" t="s">
        <v>135</v>
      </c>
      <c r="U51" s="149">
        <v>0.11</v>
      </c>
      <c r="V51" s="149">
        <f t="shared" si="20"/>
        <v>2.02</v>
      </c>
      <c r="W51" s="149"/>
      <c r="X51" s="149" t="s">
        <v>136</v>
      </c>
      <c r="Y51" s="146"/>
      <c r="Z51" s="146"/>
      <c r="AA51" s="146"/>
      <c r="AB51" s="146"/>
      <c r="AC51" s="146"/>
      <c r="AD51" s="146"/>
      <c r="AE51" s="146"/>
      <c r="AF51" s="146"/>
      <c r="AG51" s="146" t="s">
        <v>137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1" x14ac:dyDescent="0.2">
      <c r="A52" s="163">
        <v>36</v>
      </c>
      <c r="B52" s="164" t="s">
        <v>214</v>
      </c>
      <c r="C52" s="170" t="s">
        <v>215</v>
      </c>
      <c r="D52" s="165" t="s">
        <v>0</v>
      </c>
      <c r="E52" s="166">
        <v>195.79140000000001</v>
      </c>
      <c r="F52" s="167">
        <v>0</v>
      </c>
      <c r="G52" s="168">
        <f t="shared" si="14"/>
        <v>0</v>
      </c>
      <c r="H52" s="149">
        <v>0</v>
      </c>
      <c r="I52" s="149">
        <f t="shared" si="15"/>
        <v>0</v>
      </c>
      <c r="J52" s="149">
        <v>3.8</v>
      </c>
      <c r="K52" s="149">
        <f t="shared" si="16"/>
        <v>744.01</v>
      </c>
      <c r="L52" s="149">
        <v>21</v>
      </c>
      <c r="M52" s="149">
        <f t="shared" si="17"/>
        <v>0</v>
      </c>
      <c r="N52" s="149">
        <v>0</v>
      </c>
      <c r="O52" s="149">
        <f t="shared" si="18"/>
        <v>0</v>
      </c>
      <c r="P52" s="149">
        <v>0</v>
      </c>
      <c r="Q52" s="149">
        <f t="shared" si="19"/>
        <v>0</v>
      </c>
      <c r="R52" s="149"/>
      <c r="S52" s="149" t="s">
        <v>135</v>
      </c>
      <c r="T52" s="149" t="s">
        <v>135</v>
      </c>
      <c r="U52" s="149">
        <v>0</v>
      </c>
      <c r="V52" s="149">
        <f t="shared" si="20"/>
        <v>0</v>
      </c>
      <c r="W52" s="149"/>
      <c r="X52" s="149" t="s">
        <v>204</v>
      </c>
      <c r="Y52" s="146"/>
      <c r="Z52" s="146"/>
      <c r="AA52" s="146"/>
      <c r="AB52" s="146"/>
      <c r="AC52" s="146"/>
      <c r="AD52" s="146"/>
      <c r="AE52" s="146"/>
      <c r="AF52" s="146"/>
      <c r="AG52" s="146" t="s">
        <v>205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x14ac:dyDescent="0.2">
      <c r="A53" s="151" t="s">
        <v>130</v>
      </c>
      <c r="B53" s="152" t="s">
        <v>72</v>
      </c>
      <c r="C53" s="169" t="s">
        <v>73</v>
      </c>
      <c r="D53" s="153"/>
      <c r="E53" s="154"/>
      <c r="F53" s="155">
        <v>0</v>
      </c>
      <c r="G53" s="156">
        <f>SUMIF(AG54:AG56,"&lt;&gt;NOR",G54:G56)</f>
        <v>0</v>
      </c>
      <c r="H53" s="150"/>
      <c r="I53" s="150">
        <f>SUM(I54:I56)</f>
        <v>960.48</v>
      </c>
      <c r="J53" s="150"/>
      <c r="K53" s="150">
        <f>SUM(K54:K56)</f>
        <v>253.01000000000002</v>
      </c>
      <c r="L53" s="150"/>
      <c r="M53" s="150">
        <f>SUM(M54:M56)</f>
        <v>0</v>
      </c>
      <c r="N53" s="150"/>
      <c r="O53" s="150">
        <f>SUM(O54:O56)</f>
        <v>0.01</v>
      </c>
      <c r="P53" s="150"/>
      <c r="Q53" s="150">
        <f>SUM(Q54:Q56)</f>
        <v>0</v>
      </c>
      <c r="R53" s="150"/>
      <c r="S53" s="150"/>
      <c r="T53" s="150"/>
      <c r="U53" s="150"/>
      <c r="V53" s="150">
        <f>SUM(V54:V56)</f>
        <v>0.48</v>
      </c>
      <c r="W53" s="150"/>
      <c r="X53" s="150"/>
      <c r="AG53" t="s">
        <v>131</v>
      </c>
    </row>
    <row r="54" spans="1:60" ht="22.5" outlineLevel="1" x14ac:dyDescent="0.2">
      <c r="A54" s="163">
        <v>37</v>
      </c>
      <c r="B54" s="164" t="s">
        <v>216</v>
      </c>
      <c r="C54" s="170" t="s">
        <v>217</v>
      </c>
      <c r="D54" s="165" t="s">
        <v>155</v>
      </c>
      <c r="E54" s="166">
        <v>6</v>
      </c>
      <c r="F54" s="167">
        <v>0</v>
      </c>
      <c r="G54" s="168">
        <f>ROUND(E54*F54,2)</f>
        <v>0</v>
      </c>
      <c r="H54" s="149">
        <v>0</v>
      </c>
      <c r="I54" s="149">
        <f>ROUND(E54*H54,2)</f>
        <v>0</v>
      </c>
      <c r="J54" s="149">
        <v>38.299999999999997</v>
      </c>
      <c r="K54" s="149">
        <f>ROUND(E54*J54,2)</f>
        <v>229.8</v>
      </c>
      <c r="L54" s="149">
        <v>21</v>
      </c>
      <c r="M54" s="149">
        <f>G54*(1+L54/100)</f>
        <v>0</v>
      </c>
      <c r="N54" s="149">
        <v>0</v>
      </c>
      <c r="O54" s="149">
        <f>ROUND(E54*N54,2)</f>
        <v>0</v>
      </c>
      <c r="P54" s="149">
        <v>0</v>
      </c>
      <c r="Q54" s="149">
        <f>ROUND(E54*P54,2)</f>
        <v>0</v>
      </c>
      <c r="R54" s="149"/>
      <c r="S54" s="149" t="s">
        <v>135</v>
      </c>
      <c r="T54" s="149" t="s">
        <v>135</v>
      </c>
      <c r="U54" s="149">
        <v>0.08</v>
      </c>
      <c r="V54" s="149">
        <f>ROUND(E54*U54,2)</f>
        <v>0.48</v>
      </c>
      <c r="W54" s="149"/>
      <c r="X54" s="149" t="s">
        <v>136</v>
      </c>
      <c r="Y54" s="146"/>
      <c r="Z54" s="146"/>
      <c r="AA54" s="146"/>
      <c r="AB54" s="146"/>
      <c r="AC54" s="146"/>
      <c r="AD54" s="146"/>
      <c r="AE54" s="146"/>
      <c r="AF54" s="146"/>
      <c r="AG54" s="146" t="s">
        <v>137</v>
      </c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1" x14ac:dyDescent="0.2">
      <c r="A55" s="163">
        <v>38</v>
      </c>
      <c r="B55" s="164" t="s">
        <v>218</v>
      </c>
      <c r="C55" s="170" t="s">
        <v>219</v>
      </c>
      <c r="D55" s="165" t="s">
        <v>134</v>
      </c>
      <c r="E55" s="166">
        <v>0.28799999999999998</v>
      </c>
      <c r="F55" s="167">
        <v>0</v>
      </c>
      <c r="G55" s="168">
        <f>ROUND(E55*F55,2)</f>
        <v>0</v>
      </c>
      <c r="H55" s="149">
        <v>3335</v>
      </c>
      <c r="I55" s="149">
        <f>ROUND(E55*H55,2)</f>
        <v>960.48</v>
      </c>
      <c r="J55" s="149">
        <v>0</v>
      </c>
      <c r="K55" s="149">
        <f>ROUND(E55*J55,2)</f>
        <v>0</v>
      </c>
      <c r="L55" s="149">
        <v>21</v>
      </c>
      <c r="M55" s="149">
        <f>G55*(1+L55/100)</f>
        <v>0</v>
      </c>
      <c r="N55" s="149">
        <v>2.5000000000000001E-2</v>
      </c>
      <c r="O55" s="149">
        <f>ROUND(E55*N55,2)</f>
        <v>0.01</v>
      </c>
      <c r="P55" s="149">
        <v>0</v>
      </c>
      <c r="Q55" s="149">
        <f>ROUND(E55*P55,2)</f>
        <v>0</v>
      </c>
      <c r="R55" s="149" t="s">
        <v>220</v>
      </c>
      <c r="S55" s="149" t="s">
        <v>135</v>
      </c>
      <c r="T55" s="149" t="s">
        <v>135</v>
      </c>
      <c r="U55" s="149">
        <v>0</v>
      </c>
      <c r="V55" s="149">
        <f>ROUND(E55*U55,2)</f>
        <v>0</v>
      </c>
      <c r="W55" s="149"/>
      <c r="X55" s="149" t="s">
        <v>221</v>
      </c>
      <c r="Y55" s="146"/>
      <c r="Z55" s="146"/>
      <c r="AA55" s="146"/>
      <c r="AB55" s="146"/>
      <c r="AC55" s="146"/>
      <c r="AD55" s="146"/>
      <c r="AE55" s="146"/>
      <c r="AF55" s="146"/>
      <c r="AG55" s="146" t="s">
        <v>222</v>
      </c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1" x14ac:dyDescent="0.2">
      <c r="A56" s="163">
        <v>39</v>
      </c>
      <c r="B56" s="164" t="s">
        <v>223</v>
      </c>
      <c r="C56" s="170" t="s">
        <v>224</v>
      </c>
      <c r="D56" s="165" t="s">
        <v>0</v>
      </c>
      <c r="E56" s="166">
        <v>11.902799999999999</v>
      </c>
      <c r="F56" s="167">
        <v>0</v>
      </c>
      <c r="G56" s="168">
        <f>ROUND(E56*F56,2)</f>
        <v>0</v>
      </c>
      <c r="H56" s="149">
        <v>0</v>
      </c>
      <c r="I56" s="149">
        <f>ROUND(E56*H56,2)</f>
        <v>0</v>
      </c>
      <c r="J56" s="149">
        <v>1.95</v>
      </c>
      <c r="K56" s="149">
        <f>ROUND(E56*J56,2)</f>
        <v>23.21</v>
      </c>
      <c r="L56" s="149">
        <v>21</v>
      </c>
      <c r="M56" s="149">
        <f>G56*(1+L56/100)</f>
        <v>0</v>
      </c>
      <c r="N56" s="149">
        <v>0</v>
      </c>
      <c r="O56" s="149">
        <f>ROUND(E56*N56,2)</f>
        <v>0</v>
      </c>
      <c r="P56" s="149">
        <v>0</v>
      </c>
      <c r="Q56" s="149">
        <f>ROUND(E56*P56,2)</f>
        <v>0</v>
      </c>
      <c r="R56" s="149"/>
      <c r="S56" s="149" t="s">
        <v>135</v>
      </c>
      <c r="T56" s="149" t="s">
        <v>135</v>
      </c>
      <c r="U56" s="149">
        <v>0</v>
      </c>
      <c r="V56" s="149">
        <f>ROUND(E56*U56,2)</f>
        <v>0</v>
      </c>
      <c r="W56" s="149"/>
      <c r="X56" s="149" t="s">
        <v>204</v>
      </c>
      <c r="Y56" s="146"/>
      <c r="Z56" s="146"/>
      <c r="AA56" s="146"/>
      <c r="AB56" s="146"/>
      <c r="AC56" s="146"/>
      <c r="AD56" s="146"/>
      <c r="AE56" s="146"/>
      <c r="AF56" s="146"/>
      <c r="AG56" s="146" t="s">
        <v>205</v>
      </c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x14ac:dyDescent="0.2">
      <c r="A57" s="151" t="s">
        <v>130</v>
      </c>
      <c r="B57" s="152" t="s">
        <v>74</v>
      </c>
      <c r="C57" s="169" t="s">
        <v>75</v>
      </c>
      <c r="D57" s="153"/>
      <c r="E57" s="154"/>
      <c r="F57" s="155">
        <v>0</v>
      </c>
      <c r="G57" s="156">
        <f>SUMIF(AG58:AG65,"&lt;&gt;NOR",G58:G65)</f>
        <v>0</v>
      </c>
      <c r="H57" s="150"/>
      <c r="I57" s="150">
        <f>SUM(I58:I65)</f>
        <v>6002.9400000000005</v>
      </c>
      <c r="J57" s="150"/>
      <c r="K57" s="150">
        <f>SUM(K58:K65)</f>
        <v>7664.0299999999988</v>
      </c>
      <c r="L57" s="150"/>
      <c r="M57" s="150">
        <f>SUM(M58:M65)</f>
        <v>0</v>
      </c>
      <c r="N57" s="150"/>
      <c r="O57" s="150">
        <f>SUM(O58:O65)</f>
        <v>0.03</v>
      </c>
      <c r="P57" s="150"/>
      <c r="Q57" s="150">
        <f>SUM(Q58:Q65)</f>
        <v>0</v>
      </c>
      <c r="R57" s="150"/>
      <c r="S57" s="150"/>
      <c r="T57" s="150"/>
      <c r="U57" s="150"/>
      <c r="V57" s="150">
        <f>SUM(V58:V65)</f>
        <v>12.399999999999999</v>
      </c>
      <c r="W57" s="150"/>
      <c r="X57" s="150"/>
      <c r="AG57" t="s">
        <v>131</v>
      </c>
    </row>
    <row r="58" spans="1:60" outlineLevel="1" x14ac:dyDescent="0.2">
      <c r="A58" s="163">
        <v>40</v>
      </c>
      <c r="B58" s="164" t="s">
        <v>225</v>
      </c>
      <c r="C58" s="170" t="s">
        <v>226</v>
      </c>
      <c r="D58" s="165" t="s">
        <v>150</v>
      </c>
      <c r="E58" s="166">
        <v>6</v>
      </c>
      <c r="F58" s="167">
        <v>0</v>
      </c>
      <c r="G58" s="168">
        <f t="shared" ref="G58:G65" si="21">ROUND(E58*F58,2)</f>
        <v>0</v>
      </c>
      <c r="H58" s="149">
        <v>82.67</v>
      </c>
      <c r="I58" s="149">
        <f t="shared" ref="I58:I65" si="22">ROUND(E58*H58,2)</f>
        <v>496.02</v>
      </c>
      <c r="J58" s="149">
        <v>171.83</v>
      </c>
      <c r="K58" s="149">
        <f t="shared" ref="K58:K65" si="23">ROUND(E58*J58,2)</f>
        <v>1030.98</v>
      </c>
      <c r="L58" s="149">
        <v>21</v>
      </c>
      <c r="M58" s="149">
        <f t="shared" ref="M58:M65" si="24">G58*(1+L58/100)</f>
        <v>0</v>
      </c>
      <c r="N58" s="149">
        <v>4.6999999999999999E-4</v>
      </c>
      <c r="O58" s="149">
        <f t="shared" ref="O58:O65" si="25">ROUND(E58*N58,2)</f>
        <v>0</v>
      </c>
      <c r="P58" s="149">
        <v>0</v>
      </c>
      <c r="Q58" s="149">
        <f t="shared" ref="Q58:Q65" si="26">ROUND(E58*P58,2)</f>
        <v>0</v>
      </c>
      <c r="R58" s="149"/>
      <c r="S58" s="149" t="s">
        <v>135</v>
      </c>
      <c r="T58" s="149" t="s">
        <v>135</v>
      </c>
      <c r="U58" s="149">
        <v>0.35899999999999999</v>
      </c>
      <c r="V58" s="149">
        <f t="shared" ref="V58:V65" si="27">ROUND(E58*U58,2)</f>
        <v>2.15</v>
      </c>
      <c r="W58" s="149"/>
      <c r="X58" s="149" t="s">
        <v>136</v>
      </c>
      <c r="Y58" s="146"/>
      <c r="Z58" s="146"/>
      <c r="AA58" s="146"/>
      <c r="AB58" s="146"/>
      <c r="AC58" s="146"/>
      <c r="AD58" s="146"/>
      <c r="AE58" s="146"/>
      <c r="AF58" s="146"/>
      <c r="AG58" s="146" t="s">
        <v>137</v>
      </c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outlineLevel="1" x14ac:dyDescent="0.2">
      <c r="A59" s="163">
        <v>41</v>
      </c>
      <c r="B59" s="164" t="s">
        <v>227</v>
      </c>
      <c r="C59" s="170" t="s">
        <v>228</v>
      </c>
      <c r="D59" s="165" t="s">
        <v>150</v>
      </c>
      <c r="E59" s="166">
        <v>0.5</v>
      </c>
      <c r="F59" s="167">
        <v>0</v>
      </c>
      <c r="G59" s="168">
        <f t="shared" si="21"/>
        <v>0</v>
      </c>
      <c r="H59" s="149">
        <v>211.58</v>
      </c>
      <c r="I59" s="149">
        <f t="shared" si="22"/>
        <v>105.79</v>
      </c>
      <c r="J59" s="149">
        <v>391.42</v>
      </c>
      <c r="K59" s="149">
        <f t="shared" si="23"/>
        <v>195.71</v>
      </c>
      <c r="L59" s="149">
        <v>21</v>
      </c>
      <c r="M59" s="149">
        <f t="shared" si="24"/>
        <v>0</v>
      </c>
      <c r="N59" s="149">
        <v>7.7999999999999999E-4</v>
      </c>
      <c r="O59" s="149">
        <f t="shared" si="25"/>
        <v>0</v>
      </c>
      <c r="P59" s="149">
        <v>0</v>
      </c>
      <c r="Q59" s="149">
        <f t="shared" si="26"/>
        <v>0</v>
      </c>
      <c r="R59" s="149"/>
      <c r="S59" s="149" t="s">
        <v>135</v>
      </c>
      <c r="T59" s="149" t="s">
        <v>135</v>
      </c>
      <c r="U59" s="149">
        <v>0.81899999999999995</v>
      </c>
      <c r="V59" s="149">
        <f t="shared" si="27"/>
        <v>0.41</v>
      </c>
      <c r="W59" s="149"/>
      <c r="X59" s="149" t="s">
        <v>136</v>
      </c>
      <c r="Y59" s="146"/>
      <c r="Z59" s="146"/>
      <c r="AA59" s="146"/>
      <c r="AB59" s="146"/>
      <c r="AC59" s="146"/>
      <c r="AD59" s="146"/>
      <c r="AE59" s="146"/>
      <c r="AF59" s="146"/>
      <c r="AG59" s="146" t="s">
        <v>137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outlineLevel="1" x14ac:dyDescent="0.2">
      <c r="A60" s="163">
        <v>42</v>
      </c>
      <c r="B60" s="164" t="s">
        <v>229</v>
      </c>
      <c r="C60" s="170" t="s">
        <v>230</v>
      </c>
      <c r="D60" s="165" t="s">
        <v>150</v>
      </c>
      <c r="E60" s="166">
        <v>0.5</v>
      </c>
      <c r="F60" s="167">
        <v>0</v>
      </c>
      <c r="G60" s="168">
        <f t="shared" si="21"/>
        <v>0</v>
      </c>
      <c r="H60" s="149">
        <v>274.11</v>
      </c>
      <c r="I60" s="149">
        <f t="shared" si="22"/>
        <v>137.06</v>
      </c>
      <c r="J60" s="149">
        <v>380.89</v>
      </c>
      <c r="K60" s="149">
        <f t="shared" si="23"/>
        <v>190.45</v>
      </c>
      <c r="L60" s="149">
        <v>21</v>
      </c>
      <c r="M60" s="149">
        <f t="shared" si="24"/>
        <v>0</v>
      </c>
      <c r="N60" s="149">
        <v>1.31E-3</v>
      </c>
      <c r="O60" s="149">
        <f t="shared" si="25"/>
        <v>0</v>
      </c>
      <c r="P60" s="149">
        <v>0</v>
      </c>
      <c r="Q60" s="149">
        <f t="shared" si="26"/>
        <v>0</v>
      </c>
      <c r="R60" s="149"/>
      <c r="S60" s="149" t="s">
        <v>135</v>
      </c>
      <c r="T60" s="149" t="s">
        <v>135</v>
      </c>
      <c r="U60" s="149">
        <v>0.79700000000000004</v>
      </c>
      <c r="V60" s="149">
        <f t="shared" si="27"/>
        <v>0.4</v>
      </c>
      <c r="W60" s="149"/>
      <c r="X60" s="149" t="s">
        <v>136</v>
      </c>
      <c r="Y60" s="146"/>
      <c r="Z60" s="146"/>
      <c r="AA60" s="146"/>
      <c r="AB60" s="146"/>
      <c r="AC60" s="146"/>
      <c r="AD60" s="146"/>
      <c r="AE60" s="146"/>
      <c r="AF60" s="146"/>
      <c r="AG60" s="146" t="s">
        <v>137</v>
      </c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1" x14ac:dyDescent="0.2">
      <c r="A61" s="163">
        <v>43</v>
      </c>
      <c r="B61" s="164" t="s">
        <v>231</v>
      </c>
      <c r="C61" s="170" t="s">
        <v>232</v>
      </c>
      <c r="D61" s="165" t="s">
        <v>150</v>
      </c>
      <c r="E61" s="166">
        <v>10.5</v>
      </c>
      <c r="F61" s="167">
        <v>0</v>
      </c>
      <c r="G61" s="168">
        <f t="shared" si="21"/>
        <v>0</v>
      </c>
      <c r="H61" s="149">
        <v>360.09</v>
      </c>
      <c r="I61" s="149">
        <f t="shared" si="22"/>
        <v>3780.95</v>
      </c>
      <c r="J61" s="149">
        <v>382.91</v>
      </c>
      <c r="K61" s="149">
        <f t="shared" si="23"/>
        <v>4020.56</v>
      </c>
      <c r="L61" s="149">
        <v>21</v>
      </c>
      <c r="M61" s="149">
        <f t="shared" si="24"/>
        <v>0</v>
      </c>
      <c r="N61" s="149">
        <v>2.5200000000000001E-3</v>
      </c>
      <c r="O61" s="149">
        <f t="shared" si="25"/>
        <v>0.03</v>
      </c>
      <c r="P61" s="149">
        <v>0</v>
      </c>
      <c r="Q61" s="149">
        <f t="shared" si="26"/>
        <v>0</v>
      </c>
      <c r="R61" s="149"/>
      <c r="S61" s="149" t="s">
        <v>135</v>
      </c>
      <c r="T61" s="149" t="s">
        <v>135</v>
      </c>
      <c r="U61" s="149">
        <v>0.8</v>
      </c>
      <c r="V61" s="149">
        <f t="shared" si="27"/>
        <v>8.4</v>
      </c>
      <c r="W61" s="149"/>
      <c r="X61" s="149" t="s">
        <v>136</v>
      </c>
      <c r="Y61" s="146"/>
      <c r="Z61" s="146"/>
      <c r="AA61" s="146"/>
      <c r="AB61" s="146"/>
      <c r="AC61" s="146"/>
      <c r="AD61" s="146"/>
      <c r="AE61" s="146"/>
      <c r="AF61" s="146"/>
      <c r="AG61" s="146" t="s">
        <v>137</v>
      </c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ht="33.75" outlineLevel="1" x14ac:dyDescent="0.2">
      <c r="A62" s="163">
        <v>44</v>
      </c>
      <c r="B62" s="164" t="s">
        <v>233</v>
      </c>
      <c r="C62" s="170" t="s">
        <v>234</v>
      </c>
      <c r="D62" s="165" t="s">
        <v>160</v>
      </c>
      <c r="E62" s="166">
        <v>1</v>
      </c>
      <c r="F62" s="167">
        <v>0</v>
      </c>
      <c r="G62" s="168">
        <f t="shared" si="21"/>
        <v>0</v>
      </c>
      <c r="H62" s="149">
        <v>1472.27</v>
      </c>
      <c r="I62" s="149">
        <f t="shared" si="22"/>
        <v>1472.27</v>
      </c>
      <c r="J62" s="149">
        <v>95.73</v>
      </c>
      <c r="K62" s="149">
        <f t="shared" si="23"/>
        <v>95.73</v>
      </c>
      <c r="L62" s="149">
        <v>21</v>
      </c>
      <c r="M62" s="149">
        <f t="shared" si="24"/>
        <v>0</v>
      </c>
      <c r="N62" s="149">
        <v>7.5000000000000002E-4</v>
      </c>
      <c r="O62" s="149">
        <f t="shared" si="25"/>
        <v>0</v>
      </c>
      <c r="P62" s="149">
        <v>0</v>
      </c>
      <c r="Q62" s="149">
        <f t="shared" si="26"/>
        <v>0</v>
      </c>
      <c r="R62" s="149"/>
      <c r="S62" s="149" t="s">
        <v>135</v>
      </c>
      <c r="T62" s="149" t="s">
        <v>135</v>
      </c>
      <c r="U62" s="149">
        <v>0.2</v>
      </c>
      <c r="V62" s="149">
        <f t="shared" si="27"/>
        <v>0.2</v>
      </c>
      <c r="W62" s="149"/>
      <c r="X62" s="149" t="s">
        <v>136</v>
      </c>
      <c r="Y62" s="146"/>
      <c r="Z62" s="146"/>
      <c r="AA62" s="146"/>
      <c r="AB62" s="146"/>
      <c r="AC62" s="146"/>
      <c r="AD62" s="146"/>
      <c r="AE62" s="146"/>
      <c r="AF62" s="146"/>
      <c r="AG62" s="146" t="s">
        <v>137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1" x14ac:dyDescent="0.2">
      <c r="A63" s="163">
        <v>45</v>
      </c>
      <c r="B63" s="164" t="s">
        <v>235</v>
      </c>
      <c r="C63" s="170" t="s">
        <v>236</v>
      </c>
      <c r="D63" s="165" t="s">
        <v>150</v>
      </c>
      <c r="E63" s="166">
        <v>17.5</v>
      </c>
      <c r="F63" s="167">
        <v>0</v>
      </c>
      <c r="G63" s="168">
        <f t="shared" si="21"/>
        <v>0</v>
      </c>
      <c r="H63" s="149">
        <v>0.62</v>
      </c>
      <c r="I63" s="149">
        <f t="shared" si="22"/>
        <v>10.85</v>
      </c>
      <c r="J63" s="149">
        <v>22.98</v>
      </c>
      <c r="K63" s="149">
        <f t="shared" si="23"/>
        <v>402.15</v>
      </c>
      <c r="L63" s="149">
        <v>21</v>
      </c>
      <c r="M63" s="149">
        <f t="shared" si="24"/>
        <v>0</v>
      </c>
      <c r="N63" s="149">
        <v>0</v>
      </c>
      <c r="O63" s="149">
        <f t="shared" si="25"/>
        <v>0</v>
      </c>
      <c r="P63" s="149">
        <v>0</v>
      </c>
      <c r="Q63" s="149">
        <f t="shared" si="26"/>
        <v>0</v>
      </c>
      <c r="R63" s="149"/>
      <c r="S63" s="149" t="s">
        <v>135</v>
      </c>
      <c r="T63" s="149" t="s">
        <v>135</v>
      </c>
      <c r="U63" s="149">
        <v>4.8000000000000001E-2</v>
      </c>
      <c r="V63" s="149">
        <f t="shared" si="27"/>
        <v>0.84</v>
      </c>
      <c r="W63" s="149"/>
      <c r="X63" s="149" t="s">
        <v>136</v>
      </c>
      <c r="Y63" s="146"/>
      <c r="Z63" s="146"/>
      <c r="AA63" s="146"/>
      <c r="AB63" s="146"/>
      <c r="AC63" s="146"/>
      <c r="AD63" s="146"/>
      <c r="AE63" s="146"/>
      <c r="AF63" s="146"/>
      <c r="AG63" s="146" t="s">
        <v>137</v>
      </c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1" x14ac:dyDescent="0.2">
      <c r="A64" s="163">
        <v>46</v>
      </c>
      <c r="B64" s="164" t="s">
        <v>237</v>
      </c>
      <c r="C64" s="170" t="s">
        <v>238</v>
      </c>
      <c r="D64" s="165" t="s">
        <v>239</v>
      </c>
      <c r="E64" s="166">
        <v>1</v>
      </c>
      <c r="F64" s="167">
        <v>0</v>
      </c>
      <c r="G64" s="168">
        <f t="shared" si="21"/>
        <v>0</v>
      </c>
      <c r="H64" s="149">
        <v>0</v>
      </c>
      <c r="I64" s="149">
        <f t="shared" si="22"/>
        <v>0</v>
      </c>
      <c r="J64" s="149">
        <v>1500</v>
      </c>
      <c r="K64" s="149">
        <f t="shared" si="23"/>
        <v>1500</v>
      </c>
      <c r="L64" s="149">
        <v>21</v>
      </c>
      <c r="M64" s="149">
        <f t="shared" si="24"/>
        <v>0</v>
      </c>
      <c r="N64" s="149">
        <v>0</v>
      </c>
      <c r="O64" s="149">
        <f t="shared" si="25"/>
        <v>0</v>
      </c>
      <c r="P64" s="149">
        <v>0</v>
      </c>
      <c r="Q64" s="149">
        <f t="shared" si="26"/>
        <v>0</v>
      </c>
      <c r="R64" s="149"/>
      <c r="S64" s="149" t="s">
        <v>161</v>
      </c>
      <c r="T64" s="149" t="s">
        <v>162</v>
      </c>
      <c r="U64" s="149">
        <v>0</v>
      </c>
      <c r="V64" s="149">
        <f t="shared" si="27"/>
        <v>0</v>
      </c>
      <c r="W64" s="149"/>
      <c r="X64" s="149" t="s">
        <v>136</v>
      </c>
      <c r="Y64" s="146"/>
      <c r="Z64" s="146"/>
      <c r="AA64" s="146"/>
      <c r="AB64" s="146"/>
      <c r="AC64" s="146"/>
      <c r="AD64" s="146"/>
      <c r="AE64" s="146"/>
      <c r="AF64" s="146"/>
      <c r="AG64" s="146" t="s">
        <v>137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outlineLevel="1" x14ac:dyDescent="0.2">
      <c r="A65" s="163">
        <v>47</v>
      </c>
      <c r="B65" s="164" t="s">
        <v>240</v>
      </c>
      <c r="C65" s="170" t="s">
        <v>241</v>
      </c>
      <c r="D65" s="165" t="s">
        <v>0</v>
      </c>
      <c r="E65" s="166">
        <v>134.38499999999999</v>
      </c>
      <c r="F65" s="167">
        <v>0</v>
      </c>
      <c r="G65" s="168">
        <f t="shared" si="21"/>
        <v>0</v>
      </c>
      <c r="H65" s="149">
        <v>0</v>
      </c>
      <c r="I65" s="149">
        <f t="shared" si="22"/>
        <v>0</v>
      </c>
      <c r="J65" s="149">
        <v>1.7</v>
      </c>
      <c r="K65" s="149">
        <f t="shared" si="23"/>
        <v>228.45</v>
      </c>
      <c r="L65" s="149">
        <v>21</v>
      </c>
      <c r="M65" s="149">
        <f t="shared" si="24"/>
        <v>0</v>
      </c>
      <c r="N65" s="149">
        <v>0</v>
      </c>
      <c r="O65" s="149">
        <f t="shared" si="25"/>
        <v>0</v>
      </c>
      <c r="P65" s="149">
        <v>0</v>
      </c>
      <c r="Q65" s="149">
        <f t="shared" si="26"/>
        <v>0</v>
      </c>
      <c r="R65" s="149"/>
      <c r="S65" s="149" t="s">
        <v>135</v>
      </c>
      <c r="T65" s="149" t="s">
        <v>135</v>
      </c>
      <c r="U65" s="149">
        <v>0</v>
      </c>
      <c r="V65" s="149">
        <f t="shared" si="27"/>
        <v>0</v>
      </c>
      <c r="W65" s="149"/>
      <c r="X65" s="149" t="s">
        <v>204</v>
      </c>
      <c r="Y65" s="146"/>
      <c r="Z65" s="146"/>
      <c r="AA65" s="146"/>
      <c r="AB65" s="146"/>
      <c r="AC65" s="146"/>
      <c r="AD65" s="146"/>
      <c r="AE65" s="146"/>
      <c r="AF65" s="146"/>
      <c r="AG65" s="146" t="s">
        <v>205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x14ac:dyDescent="0.2">
      <c r="A66" s="151" t="s">
        <v>130</v>
      </c>
      <c r="B66" s="152" t="s">
        <v>76</v>
      </c>
      <c r="C66" s="169" t="s">
        <v>77</v>
      </c>
      <c r="D66" s="153"/>
      <c r="E66" s="154"/>
      <c r="F66" s="155">
        <v>0</v>
      </c>
      <c r="G66" s="156">
        <f>SUMIF(AG67:AG73,"&lt;&gt;NOR",G67:G73)</f>
        <v>0</v>
      </c>
      <c r="H66" s="150"/>
      <c r="I66" s="150">
        <f>SUM(I67:I73)</f>
        <v>5038.2099999999991</v>
      </c>
      <c r="J66" s="150"/>
      <c r="K66" s="150">
        <f>SUM(K67:K73)</f>
        <v>18617.87</v>
      </c>
      <c r="L66" s="150"/>
      <c r="M66" s="150">
        <f>SUM(M67:M73)</f>
        <v>0</v>
      </c>
      <c r="N66" s="150"/>
      <c r="O66" s="150">
        <f>SUM(O67:O73)</f>
        <v>0.22</v>
      </c>
      <c r="P66" s="150"/>
      <c r="Q66" s="150">
        <f>SUM(Q67:Q73)</f>
        <v>0</v>
      </c>
      <c r="R66" s="150"/>
      <c r="S66" s="150"/>
      <c r="T66" s="150"/>
      <c r="U66" s="150"/>
      <c r="V66" s="150">
        <f>SUM(V67:V73)</f>
        <v>37.54</v>
      </c>
      <c r="W66" s="150"/>
      <c r="X66" s="150"/>
      <c r="AG66" t="s">
        <v>131</v>
      </c>
    </row>
    <row r="67" spans="1:60" outlineLevel="1" x14ac:dyDescent="0.2">
      <c r="A67" s="163">
        <v>48</v>
      </c>
      <c r="B67" s="164" t="s">
        <v>242</v>
      </c>
      <c r="C67" s="170" t="s">
        <v>243</v>
      </c>
      <c r="D67" s="165" t="s">
        <v>150</v>
      </c>
      <c r="E67" s="166">
        <v>42.4</v>
      </c>
      <c r="F67" s="167">
        <v>0</v>
      </c>
      <c r="G67" s="168">
        <f t="shared" ref="G67:G73" si="28">ROUND(E67*F67,2)</f>
        <v>0</v>
      </c>
      <c r="H67" s="149">
        <v>0.4</v>
      </c>
      <c r="I67" s="149">
        <f t="shared" ref="I67:I73" si="29">ROUND(E67*H67,2)</f>
        <v>16.96</v>
      </c>
      <c r="J67" s="149">
        <v>70.3</v>
      </c>
      <c r="K67" s="149">
        <f t="shared" ref="K67:K73" si="30">ROUND(E67*J67,2)</f>
        <v>2980.72</v>
      </c>
      <c r="L67" s="149">
        <v>21</v>
      </c>
      <c r="M67" s="149">
        <f t="shared" ref="M67:M73" si="31">G67*(1+L67/100)</f>
        <v>0</v>
      </c>
      <c r="N67" s="149">
        <v>0</v>
      </c>
      <c r="O67" s="149">
        <f t="shared" ref="O67:O73" si="32">ROUND(E67*N67,2)</f>
        <v>0</v>
      </c>
      <c r="P67" s="149">
        <v>0</v>
      </c>
      <c r="Q67" s="149">
        <f t="shared" ref="Q67:Q73" si="33">ROUND(E67*P67,2)</f>
        <v>0</v>
      </c>
      <c r="R67" s="149"/>
      <c r="S67" s="149" t="s">
        <v>135</v>
      </c>
      <c r="T67" s="149" t="s">
        <v>135</v>
      </c>
      <c r="U67" s="149">
        <v>0.15</v>
      </c>
      <c r="V67" s="149">
        <f t="shared" ref="V67:V73" si="34">ROUND(E67*U67,2)</f>
        <v>6.36</v>
      </c>
      <c r="W67" s="149"/>
      <c r="X67" s="149" t="s">
        <v>136</v>
      </c>
      <c r="Y67" s="146"/>
      <c r="Z67" s="146"/>
      <c r="AA67" s="146"/>
      <c r="AB67" s="146"/>
      <c r="AC67" s="146"/>
      <c r="AD67" s="146"/>
      <c r="AE67" s="146"/>
      <c r="AF67" s="146"/>
      <c r="AG67" s="146" t="s">
        <v>137</v>
      </c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outlineLevel="1" x14ac:dyDescent="0.2">
      <c r="A68" s="163">
        <v>49</v>
      </c>
      <c r="B68" s="164" t="s">
        <v>244</v>
      </c>
      <c r="C68" s="170" t="s">
        <v>245</v>
      </c>
      <c r="D68" s="165" t="s">
        <v>150</v>
      </c>
      <c r="E68" s="166">
        <v>42.4</v>
      </c>
      <c r="F68" s="167">
        <v>0</v>
      </c>
      <c r="G68" s="168">
        <f t="shared" si="28"/>
        <v>0</v>
      </c>
      <c r="H68" s="149">
        <v>101.25</v>
      </c>
      <c r="I68" s="149">
        <f t="shared" si="29"/>
        <v>4293</v>
      </c>
      <c r="J68" s="149">
        <v>286.25</v>
      </c>
      <c r="K68" s="149">
        <f t="shared" si="30"/>
        <v>12137</v>
      </c>
      <c r="L68" s="149">
        <v>21</v>
      </c>
      <c r="M68" s="149">
        <f t="shared" si="31"/>
        <v>0</v>
      </c>
      <c r="N68" s="149">
        <v>5.2199999999999998E-3</v>
      </c>
      <c r="O68" s="149">
        <f t="shared" si="32"/>
        <v>0.22</v>
      </c>
      <c r="P68" s="149">
        <v>0</v>
      </c>
      <c r="Q68" s="149">
        <f t="shared" si="33"/>
        <v>0</v>
      </c>
      <c r="R68" s="149"/>
      <c r="S68" s="149" t="s">
        <v>135</v>
      </c>
      <c r="T68" s="149" t="s">
        <v>135</v>
      </c>
      <c r="U68" s="149">
        <v>0.63429999999999997</v>
      </c>
      <c r="V68" s="149">
        <f t="shared" si="34"/>
        <v>26.89</v>
      </c>
      <c r="W68" s="149"/>
      <c r="X68" s="149" t="s">
        <v>136</v>
      </c>
      <c r="Y68" s="146"/>
      <c r="Z68" s="146"/>
      <c r="AA68" s="146"/>
      <c r="AB68" s="146"/>
      <c r="AC68" s="146"/>
      <c r="AD68" s="146"/>
      <c r="AE68" s="146"/>
      <c r="AF68" s="146"/>
      <c r="AG68" s="146" t="s">
        <v>137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ht="22.5" outlineLevel="1" x14ac:dyDescent="0.2">
      <c r="A69" s="163">
        <v>50</v>
      </c>
      <c r="B69" s="164" t="s">
        <v>246</v>
      </c>
      <c r="C69" s="170" t="s">
        <v>247</v>
      </c>
      <c r="D69" s="165" t="s">
        <v>150</v>
      </c>
      <c r="E69" s="166">
        <v>23.7</v>
      </c>
      <c r="F69" s="167">
        <v>0</v>
      </c>
      <c r="G69" s="168">
        <f t="shared" si="28"/>
        <v>0</v>
      </c>
      <c r="H69" s="149">
        <v>30.37</v>
      </c>
      <c r="I69" s="149">
        <f t="shared" si="29"/>
        <v>719.77</v>
      </c>
      <c r="J69" s="149">
        <v>56.13</v>
      </c>
      <c r="K69" s="149">
        <f t="shared" si="30"/>
        <v>1330.28</v>
      </c>
      <c r="L69" s="149">
        <v>21</v>
      </c>
      <c r="M69" s="149">
        <f t="shared" si="31"/>
        <v>0</v>
      </c>
      <c r="N69" s="149">
        <v>6.0000000000000002E-5</v>
      </c>
      <c r="O69" s="149">
        <f t="shared" si="32"/>
        <v>0</v>
      </c>
      <c r="P69" s="149">
        <v>0</v>
      </c>
      <c r="Q69" s="149">
        <f t="shared" si="33"/>
        <v>0</v>
      </c>
      <c r="R69" s="149"/>
      <c r="S69" s="149" t="s">
        <v>135</v>
      </c>
      <c r="T69" s="149" t="s">
        <v>135</v>
      </c>
      <c r="U69" s="149">
        <v>0.129</v>
      </c>
      <c r="V69" s="149">
        <f t="shared" si="34"/>
        <v>3.06</v>
      </c>
      <c r="W69" s="149"/>
      <c r="X69" s="149" t="s">
        <v>136</v>
      </c>
      <c r="Y69" s="146"/>
      <c r="Z69" s="146"/>
      <c r="AA69" s="146"/>
      <c r="AB69" s="146"/>
      <c r="AC69" s="146"/>
      <c r="AD69" s="146"/>
      <c r="AE69" s="146"/>
      <c r="AF69" s="146"/>
      <c r="AG69" s="146" t="s">
        <v>137</v>
      </c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outlineLevel="1" x14ac:dyDescent="0.2">
      <c r="A70" s="163">
        <v>51</v>
      </c>
      <c r="B70" s="164" t="s">
        <v>248</v>
      </c>
      <c r="C70" s="170" t="s">
        <v>249</v>
      </c>
      <c r="D70" s="165" t="s">
        <v>150</v>
      </c>
      <c r="E70" s="166">
        <v>42.4</v>
      </c>
      <c r="F70" s="167">
        <v>0</v>
      </c>
      <c r="G70" s="168">
        <f t="shared" si="28"/>
        <v>0</v>
      </c>
      <c r="H70" s="149">
        <v>0.2</v>
      </c>
      <c r="I70" s="149">
        <f t="shared" si="29"/>
        <v>8.48</v>
      </c>
      <c r="J70" s="149">
        <v>13.9</v>
      </c>
      <c r="K70" s="149">
        <f t="shared" si="30"/>
        <v>589.36</v>
      </c>
      <c r="L70" s="149">
        <v>21</v>
      </c>
      <c r="M70" s="149">
        <f t="shared" si="31"/>
        <v>0</v>
      </c>
      <c r="N70" s="149">
        <v>0</v>
      </c>
      <c r="O70" s="149">
        <f t="shared" si="32"/>
        <v>0</v>
      </c>
      <c r="P70" s="149">
        <v>0</v>
      </c>
      <c r="Q70" s="149">
        <f t="shared" si="33"/>
        <v>0</v>
      </c>
      <c r="R70" s="149"/>
      <c r="S70" s="149" t="s">
        <v>135</v>
      </c>
      <c r="T70" s="149" t="s">
        <v>135</v>
      </c>
      <c r="U70" s="149">
        <v>2.9000000000000001E-2</v>
      </c>
      <c r="V70" s="149">
        <f t="shared" si="34"/>
        <v>1.23</v>
      </c>
      <c r="W70" s="149"/>
      <c r="X70" s="149" t="s">
        <v>136</v>
      </c>
      <c r="Y70" s="146"/>
      <c r="Z70" s="146"/>
      <c r="AA70" s="146"/>
      <c r="AB70" s="146"/>
      <c r="AC70" s="146"/>
      <c r="AD70" s="146"/>
      <c r="AE70" s="146"/>
      <c r="AF70" s="146"/>
      <c r="AG70" s="146" t="s">
        <v>137</v>
      </c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ht="22.5" outlineLevel="1" x14ac:dyDescent="0.2">
      <c r="A71" s="163">
        <v>52</v>
      </c>
      <c r="B71" s="164" t="s">
        <v>250</v>
      </c>
      <c r="C71" s="170" t="s">
        <v>251</v>
      </c>
      <c r="D71" s="165" t="s">
        <v>179</v>
      </c>
      <c r="E71" s="166">
        <v>1</v>
      </c>
      <c r="F71" s="167">
        <v>0</v>
      </c>
      <c r="G71" s="168">
        <f t="shared" si="28"/>
        <v>0</v>
      </c>
      <c r="H71" s="149">
        <v>0</v>
      </c>
      <c r="I71" s="149">
        <f t="shared" si="29"/>
        <v>0</v>
      </c>
      <c r="J71" s="149">
        <v>300</v>
      </c>
      <c r="K71" s="149">
        <f t="shared" si="30"/>
        <v>300</v>
      </c>
      <c r="L71" s="149">
        <v>21</v>
      </c>
      <c r="M71" s="149">
        <f t="shared" si="31"/>
        <v>0</v>
      </c>
      <c r="N71" s="149">
        <v>0</v>
      </c>
      <c r="O71" s="149">
        <f t="shared" si="32"/>
        <v>0</v>
      </c>
      <c r="P71" s="149">
        <v>0</v>
      </c>
      <c r="Q71" s="149">
        <f t="shared" si="33"/>
        <v>0</v>
      </c>
      <c r="R71" s="149"/>
      <c r="S71" s="149" t="s">
        <v>161</v>
      </c>
      <c r="T71" s="149" t="s">
        <v>162</v>
      </c>
      <c r="U71" s="149">
        <v>0</v>
      </c>
      <c r="V71" s="149">
        <f t="shared" si="34"/>
        <v>0</v>
      </c>
      <c r="W71" s="149"/>
      <c r="X71" s="149" t="s">
        <v>136</v>
      </c>
      <c r="Y71" s="146"/>
      <c r="Z71" s="146"/>
      <c r="AA71" s="146"/>
      <c r="AB71" s="146"/>
      <c r="AC71" s="146"/>
      <c r="AD71" s="146"/>
      <c r="AE71" s="146"/>
      <c r="AF71" s="146"/>
      <c r="AG71" s="146" t="s">
        <v>137</v>
      </c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ht="22.5" outlineLevel="1" x14ac:dyDescent="0.2">
      <c r="A72" s="163">
        <v>53</v>
      </c>
      <c r="B72" s="164" t="s">
        <v>252</v>
      </c>
      <c r="C72" s="170" t="s">
        <v>253</v>
      </c>
      <c r="D72" s="165" t="s">
        <v>239</v>
      </c>
      <c r="E72" s="166">
        <v>1</v>
      </c>
      <c r="F72" s="167">
        <v>0</v>
      </c>
      <c r="G72" s="168">
        <f t="shared" si="28"/>
        <v>0</v>
      </c>
      <c r="H72" s="149">
        <v>0</v>
      </c>
      <c r="I72" s="149">
        <f t="shared" si="29"/>
        <v>0</v>
      </c>
      <c r="J72" s="149">
        <v>1000</v>
      </c>
      <c r="K72" s="149">
        <f t="shared" si="30"/>
        <v>1000</v>
      </c>
      <c r="L72" s="149">
        <v>21</v>
      </c>
      <c r="M72" s="149">
        <f t="shared" si="31"/>
        <v>0</v>
      </c>
      <c r="N72" s="149">
        <v>0</v>
      </c>
      <c r="O72" s="149">
        <f t="shared" si="32"/>
        <v>0</v>
      </c>
      <c r="P72" s="149">
        <v>0</v>
      </c>
      <c r="Q72" s="149">
        <f t="shared" si="33"/>
        <v>0</v>
      </c>
      <c r="R72" s="149"/>
      <c r="S72" s="149" t="s">
        <v>161</v>
      </c>
      <c r="T72" s="149" t="s">
        <v>162</v>
      </c>
      <c r="U72" s="149">
        <v>0</v>
      </c>
      <c r="V72" s="149">
        <f t="shared" si="34"/>
        <v>0</v>
      </c>
      <c r="W72" s="149"/>
      <c r="X72" s="149" t="s">
        <v>136</v>
      </c>
      <c r="Y72" s="146"/>
      <c r="Z72" s="146"/>
      <c r="AA72" s="146"/>
      <c r="AB72" s="146"/>
      <c r="AC72" s="146"/>
      <c r="AD72" s="146"/>
      <c r="AE72" s="146"/>
      <c r="AF72" s="146"/>
      <c r="AG72" s="146" t="s">
        <v>137</v>
      </c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1" x14ac:dyDescent="0.2">
      <c r="A73" s="163">
        <v>54</v>
      </c>
      <c r="B73" s="164" t="s">
        <v>254</v>
      </c>
      <c r="C73" s="170" t="s">
        <v>255</v>
      </c>
      <c r="D73" s="165" t="s">
        <v>0</v>
      </c>
      <c r="E73" s="166">
        <v>233.75569999999999</v>
      </c>
      <c r="F73" s="167">
        <v>0</v>
      </c>
      <c r="G73" s="168">
        <f t="shared" si="28"/>
        <v>0</v>
      </c>
      <c r="H73" s="149">
        <v>0</v>
      </c>
      <c r="I73" s="149">
        <f t="shared" si="29"/>
        <v>0</v>
      </c>
      <c r="J73" s="149">
        <v>1.2</v>
      </c>
      <c r="K73" s="149">
        <f t="shared" si="30"/>
        <v>280.51</v>
      </c>
      <c r="L73" s="149">
        <v>21</v>
      </c>
      <c r="M73" s="149">
        <f t="shared" si="31"/>
        <v>0</v>
      </c>
      <c r="N73" s="149">
        <v>0</v>
      </c>
      <c r="O73" s="149">
        <f t="shared" si="32"/>
        <v>0</v>
      </c>
      <c r="P73" s="149">
        <v>0</v>
      </c>
      <c r="Q73" s="149">
        <f t="shared" si="33"/>
        <v>0</v>
      </c>
      <c r="R73" s="149"/>
      <c r="S73" s="149" t="s">
        <v>135</v>
      </c>
      <c r="T73" s="149" t="s">
        <v>135</v>
      </c>
      <c r="U73" s="149">
        <v>0</v>
      </c>
      <c r="V73" s="149">
        <f t="shared" si="34"/>
        <v>0</v>
      </c>
      <c r="W73" s="149"/>
      <c r="X73" s="149" t="s">
        <v>204</v>
      </c>
      <c r="Y73" s="146"/>
      <c r="Z73" s="146"/>
      <c r="AA73" s="146"/>
      <c r="AB73" s="146"/>
      <c r="AC73" s="146"/>
      <c r="AD73" s="146"/>
      <c r="AE73" s="146"/>
      <c r="AF73" s="146"/>
      <c r="AG73" s="146" t="s">
        <v>205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x14ac:dyDescent="0.2">
      <c r="A74" s="151" t="s">
        <v>130</v>
      </c>
      <c r="B74" s="152" t="s">
        <v>78</v>
      </c>
      <c r="C74" s="169" t="s">
        <v>79</v>
      </c>
      <c r="D74" s="153"/>
      <c r="E74" s="154"/>
      <c r="F74" s="155">
        <v>0</v>
      </c>
      <c r="G74" s="156">
        <f>SUMIF(AG75:AG94,"&lt;&gt;NOR",G75:G94)</f>
        <v>0</v>
      </c>
      <c r="H74" s="150"/>
      <c r="I74" s="150">
        <f>SUM(I75:I94)</f>
        <v>44823.360000000001</v>
      </c>
      <c r="J74" s="150"/>
      <c r="K74" s="150">
        <f>SUM(K75:K94)</f>
        <v>36777.01</v>
      </c>
      <c r="L74" s="150"/>
      <c r="M74" s="150">
        <f>SUM(M75:M94)</f>
        <v>0</v>
      </c>
      <c r="N74" s="150"/>
      <c r="O74" s="150">
        <f>SUM(O75:O94)</f>
        <v>0.12000000000000001</v>
      </c>
      <c r="P74" s="150"/>
      <c r="Q74" s="150">
        <f>SUM(Q75:Q94)</f>
        <v>0.25</v>
      </c>
      <c r="R74" s="150"/>
      <c r="S74" s="150"/>
      <c r="T74" s="150"/>
      <c r="U74" s="150"/>
      <c r="V74" s="150">
        <f>SUM(V75:V94)</f>
        <v>22.38</v>
      </c>
      <c r="W74" s="150"/>
      <c r="X74" s="150"/>
      <c r="AG74" t="s">
        <v>131</v>
      </c>
    </row>
    <row r="75" spans="1:60" outlineLevel="1" x14ac:dyDescent="0.2">
      <c r="A75" s="163">
        <v>55</v>
      </c>
      <c r="B75" s="164" t="s">
        <v>256</v>
      </c>
      <c r="C75" s="170" t="s">
        <v>257</v>
      </c>
      <c r="D75" s="165" t="s">
        <v>258</v>
      </c>
      <c r="E75" s="166">
        <v>1</v>
      </c>
      <c r="F75" s="167">
        <v>0</v>
      </c>
      <c r="G75" s="168">
        <f t="shared" ref="G75:G94" si="35">ROUND(E75*F75,2)</f>
        <v>0</v>
      </c>
      <c r="H75" s="149">
        <v>1880.75</v>
      </c>
      <c r="I75" s="149">
        <f t="shared" ref="I75:I94" si="36">ROUND(E75*H75,2)</f>
        <v>1880.75</v>
      </c>
      <c r="J75" s="149">
        <v>654.25</v>
      </c>
      <c r="K75" s="149">
        <f t="shared" ref="K75:K94" si="37">ROUND(E75*J75,2)</f>
        <v>654.25</v>
      </c>
      <c r="L75" s="149">
        <v>21</v>
      </c>
      <c r="M75" s="149">
        <f t="shared" ref="M75:M94" si="38">G75*(1+L75/100)</f>
        <v>0</v>
      </c>
      <c r="N75" s="149">
        <v>1.7010000000000001E-2</v>
      </c>
      <c r="O75" s="149">
        <f t="shared" ref="O75:O94" si="39">ROUND(E75*N75,2)</f>
        <v>0.02</v>
      </c>
      <c r="P75" s="149">
        <v>0</v>
      </c>
      <c r="Q75" s="149">
        <f t="shared" ref="Q75:Q94" si="40">ROUND(E75*P75,2)</f>
        <v>0</v>
      </c>
      <c r="R75" s="149"/>
      <c r="S75" s="149" t="s">
        <v>135</v>
      </c>
      <c r="T75" s="149" t="s">
        <v>135</v>
      </c>
      <c r="U75" s="149">
        <v>1.2529999999999999</v>
      </c>
      <c r="V75" s="149">
        <f t="shared" ref="V75:V94" si="41">ROUND(E75*U75,2)</f>
        <v>1.25</v>
      </c>
      <c r="W75" s="149"/>
      <c r="X75" s="149" t="s">
        <v>136</v>
      </c>
      <c r="Y75" s="146"/>
      <c r="Z75" s="146"/>
      <c r="AA75" s="146"/>
      <c r="AB75" s="146"/>
      <c r="AC75" s="146"/>
      <c r="AD75" s="146"/>
      <c r="AE75" s="146"/>
      <c r="AF75" s="146"/>
      <c r="AG75" s="146" t="s">
        <v>137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1" x14ac:dyDescent="0.2">
      <c r="A76" s="163">
        <v>56</v>
      </c>
      <c r="B76" s="164" t="s">
        <v>259</v>
      </c>
      <c r="C76" s="170" t="s">
        <v>260</v>
      </c>
      <c r="D76" s="165" t="s">
        <v>258</v>
      </c>
      <c r="E76" s="166">
        <v>1</v>
      </c>
      <c r="F76" s="167">
        <v>0</v>
      </c>
      <c r="G76" s="168">
        <f t="shared" si="35"/>
        <v>0</v>
      </c>
      <c r="H76" s="149">
        <v>0</v>
      </c>
      <c r="I76" s="149">
        <f t="shared" si="36"/>
        <v>0</v>
      </c>
      <c r="J76" s="149">
        <v>143.5</v>
      </c>
      <c r="K76" s="149">
        <f t="shared" si="37"/>
        <v>143.5</v>
      </c>
      <c r="L76" s="149">
        <v>21</v>
      </c>
      <c r="M76" s="149">
        <f t="shared" si="38"/>
        <v>0</v>
      </c>
      <c r="N76" s="149">
        <v>0</v>
      </c>
      <c r="O76" s="149">
        <f t="shared" si="39"/>
        <v>0</v>
      </c>
      <c r="P76" s="149">
        <v>2.4500000000000001E-2</v>
      </c>
      <c r="Q76" s="149">
        <f t="shared" si="40"/>
        <v>0.02</v>
      </c>
      <c r="R76" s="149"/>
      <c r="S76" s="149" t="s">
        <v>135</v>
      </c>
      <c r="T76" s="149" t="s">
        <v>135</v>
      </c>
      <c r="U76" s="149">
        <v>0.38300000000000001</v>
      </c>
      <c r="V76" s="149">
        <f t="shared" si="41"/>
        <v>0.38</v>
      </c>
      <c r="W76" s="149"/>
      <c r="X76" s="149" t="s">
        <v>136</v>
      </c>
      <c r="Y76" s="146"/>
      <c r="Z76" s="146"/>
      <c r="AA76" s="146"/>
      <c r="AB76" s="146"/>
      <c r="AC76" s="146"/>
      <c r="AD76" s="146"/>
      <c r="AE76" s="146"/>
      <c r="AF76" s="146"/>
      <c r="AG76" s="146" t="s">
        <v>137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</row>
    <row r="77" spans="1:60" outlineLevel="1" x14ac:dyDescent="0.2">
      <c r="A77" s="163">
        <v>57</v>
      </c>
      <c r="B77" s="164" t="s">
        <v>261</v>
      </c>
      <c r="C77" s="170" t="s">
        <v>262</v>
      </c>
      <c r="D77" s="165" t="s">
        <v>258</v>
      </c>
      <c r="E77" s="166">
        <v>7</v>
      </c>
      <c r="F77" s="167">
        <v>0</v>
      </c>
      <c r="G77" s="168">
        <f t="shared" si="35"/>
        <v>0</v>
      </c>
      <c r="H77" s="149">
        <v>582.91</v>
      </c>
      <c r="I77" s="149">
        <f t="shared" si="36"/>
        <v>4080.37</v>
      </c>
      <c r="J77" s="149">
        <v>110.09</v>
      </c>
      <c r="K77" s="149">
        <f t="shared" si="37"/>
        <v>770.63</v>
      </c>
      <c r="L77" s="149">
        <v>21</v>
      </c>
      <c r="M77" s="149">
        <f t="shared" si="38"/>
        <v>0</v>
      </c>
      <c r="N77" s="149">
        <v>5.5999999999999995E-4</v>
      </c>
      <c r="O77" s="149">
        <f t="shared" si="39"/>
        <v>0</v>
      </c>
      <c r="P77" s="149">
        <v>0</v>
      </c>
      <c r="Q77" s="149">
        <f t="shared" si="40"/>
        <v>0</v>
      </c>
      <c r="R77" s="149"/>
      <c r="S77" s="149" t="s">
        <v>135</v>
      </c>
      <c r="T77" s="149" t="s">
        <v>135</v>
      </c>
      <c r="U77" s="149">
        <v>0.23</v>
      </c>
      <c r="V77" s="149">
        <f t="shared" si="41"/>
        <v>1.61</v>
      </c>
      <c r="W77" s="149"/>
      <c r="X77" s="149" t="s">
        <v>136</v>
      </c>
      <c r="Y77" s="146"/>
      <c r="Z77" s="146"/>
      <c r="AA77" s="146"/>
      <c r="AB77" s="146"/>
      <c r="AC77" s="146"/>
      <c r="AD77" s="146"/>
      <c r="AE77" s="146"/>
      <c r="AF77" s="146"/>
      <c r="AG77" s="146" t="s">
        <v>137</v>
      </c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outlineLevel="1" x14ac:dyDescent="0.2">
      <c r="A78" s="163">
        <v>58</v>
      </c>
      <c r="B78" s="164" t="s">
        <v>263</v>
      </c>
      <c r="C78" s="170" t="s">
        <v>264</v>
      </c>
      <c r="D78" s="165" t="s">
        <v>258</v>
      </c>
      <c r="E78" s="166">
        <v>1</v>
      </c>
      <c r="F78" s="167">
        <v>0</v>
      </c>
      <c r="G78" s="168">
        <f t="shared" si="35"/>
        <v>0</v>
      </c>
      <c r="H78" s="149">
        <v>2508.46</v>
      </c>
      <c r="I78" s="149">
        <f t="shared" si="36"/>
        <v>2508.46</v>
      </c>
      <c r="J78" s="149">
        <v>301.54000000000002</v>
      </c>
      <c r="K78" s="149">
        <f t="shared" si="37"/>
        <v>301.54000000000002</v>
      </c>
      <c r="L78" s="149">
        <v>21</v>
      </c>
      <c r="M78" s="149">
        <f t="shared" si="38"/>
        <v>0</v>
      </c>
      <c r="N78" s="149">
        <v>1E-3</v>
      </c>
      <c r="O78" s="149">
        <f t="shared" si="39"/>
        <v>0</v>
      </c>
      <c r="P78" s="149">
        <v>0</v>
      </c>
      <c r="Q78" s="149">
        <f t="shared" si="40"/>
        <v>0</v>
      </c>
      <c r="R78" s="149"/>
      <c r="S78" s="149" t="s">
        <v>135</v>
      </c>
      <c r="T78" s="149" t="s">
        <v>135</v>
      </c>
      <c r="U78" s="149">
        <v>0.63</v>
      </c>
      <c r="V78" s="149">
        <f t="shared" si="41"/>
        <v>0.63</v>
      </c>
      <c r="W78" s="149"/>
      <c r="X78" s="149" t="s">
        <v>136</v>
      </c>
      <c r="Y78" s="146"/>
      <c r="Z78" s="146"/>
      <c r="AA78" s="146"/>
      <c r="AB78" s="146"/>
      <c r="AC78" s="146"/>
      <c r="AD78" s="146"/>
      <c r="AE78" s="146"/>
      <c r="AF78" s="146"/>
      <c r="AG78" s="146" t="s">
        <v>137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outlineLevel="1" x14ac:dyDescent="0.2">
      <c r="A79" s="163">
        <v>59</v>
      </c>
      <c r="B79" s="164" t="s">
        <v>265</v>
      </c>
      <c r="C79" s="170" t="s">
        <v>363</v>
      </c>
      <c r="D79" s="165" t="s">
        <v>258</v>
      </c>
      <c r="E79" s="166">
        <v>1</v>
      </c>
      <c r="F79" s="167">
        <v>0</v>
      </c>
      <c r="G79" s="168">
        <f t="shared" si="35"/>
        <v>0</v>
      </c>
      <c r="H79" s="149">
        <v>5097.3100000000004</v>
      </c>
      <c r="I79" s="149">
        <f t="shared" si="36"/>
        <v>5097.3100000000004</v>
      </c>
      <c r="J79" s="149">
        <v>652.69000000000005</v>
      </c>
      <c r="K79" s="149">
        <f t="shared" si="37"/>
        <v>652.69000000000005</v>
      </c>
      <c r="L79" s="149">
        <v>21</v>
      </c>
      <c r="M79" s="149">
        <f t="shared" si="38"/>
        <v>0</v>
      </c>
      <c r="N79" s="149">
        <v>1.444E-2</v>
      </c>
      <c r="O79" s="149">
        <f t="shared" si="39"/>
        <v>0.01</v>
      </c>
      <c r="P79" s="149">
        <v>0</v>
      </c>
      <c r="Q79" s="149">
        <f t="shared" si="40"/>
        <v>0</v>
      </c>
      <c r="R79" s="149"/>
      <c r="S79" s="149" t="s">
        <v>135</v>
      </c>
      <c r="T79" s="149" t="s">
        <v>135</v>
      </c>
      <c r="U79" s="149">
        <v>1.25</v>
      </c>
      <c r="V79" s="149">
        <f t="shared" si="41"/>
        <v>1.25</v>
      </c>
      <c r="W79" s="149"/>
      <c r="X79" s="149" t="s">
        <v>136</v>
      </c>
      <c r="Y79" s="146"/>
      <c r="Z79" s="146"/>
      <c r="AA79" s="146"/>
      <c r="AB79" s="146"/>
      <c r="AC79" s="146"/>
      <c r="AD79" s="146"/>
      <c r="AE79" s="146"/>
      <c r="AF79" s="146"/>
      <c r="AG79" s="146" t="s">
        <v>137</v>
      </c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</row>
    <row r="80" spans="1:60" outlineLevel="1" x14ac:dyDescent="0.2">
      <c r="A80" s="163">
        <v>60</v>
      </c>
      <c r="B80" s="164" t="s">
        <v>266</v>
      </c>
      <c r="C80" s="170" t="s">
        <v>267</v>
      </c>
      <c r="D80" s="165" t="s">
        <v>258</v>
      </c>
      <c r="E80" s="166">
        <v>1</v>
      </c>
      <c r="F80" s="167">
        <v>0</v>
      </c>
      <c r="G80" s="168">
        <f t="shared" si="35"/>
        <v>0</v>
      </c>
      <c r="H80" s="149">
        <v>0</v>
      </c>
      <c r="I80" s="149">
        <f t="shared" si="36"/>
        <v>0</v>
      </c>
      <c r="J80" s="149">
        <v>213</v>
      </c>
      <c r="K80" s="149">
        <f t="shared" si="37"/>
        <v>213</v>
      </c>
      <c r="L80" s="149">
        <v>21</v>
      </c>
      <c r="M80" s="149">
        <f t="shared" si="38"/>
        <v>0</v>
      </c>
      <c r="N80" s="149">
        <v>0</v>
      </c>
      <c r="O80" s="149">
        <f t="shared" si="39"/>
        <v>0</v>
      </c>
      <c r="P80" s="149">
        <v>3.4700000000000002E-2</v>
      </c>
      <c r="Q80" s="149">
        <f t="shared" si="40"/>
        <v>0.03</v>
      </c>
      <c r="R80" s="149"/>
      <c r="S80" s="149" t="s">
        <v>135</v>
      </c>
      <c r="T80" s="149" t="s">
        <v>135</v>
      </c>
      <c r="U80" s="149">
        <v>0.56899999999999995</v>
      </c>
      <c r="V80" s="149">
        <f t="shared" si="41"/>
        <v>0.56999999999999995</v>
      </c>
      <c r="W80" s="149"/>
      <c r="X80" s="149" t="s">
        <v>136</v>
      </c>
      <c r="Y80" s="146"/>
      <c r="Z80" s="146"/>
      <c r="AA80" s="146"/>
      <c r="AB80" s="146"/>
      <c r="AC80" s="146"/>
      <c r="AD80" s="146"/>
      <c r="AE80" s="146"/>
      <c r="AF80" s="146"/>
      <c r="AG80" s="146" t="s">
        <v>137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ht="22.5" outlineLevel="1" x14ac:dyDescent="0.2">
      <c r="A81" s="163">
        <v>61</v>
      </c>
      <c r="B81" s="164" t="s">
        <v>268</v>
      </c>
      <c r="C81" s="170" t="s">
        <v>269</v>
      </c>
      <c r="D81" s="165" t="s">
        <v>160</v>
      </c>
      <c r="E81" s="166">
        <v>5</v>
      </c>
      <c r="F81" s="167">
        <v>0</v>
      </c>
      <c r="G81" s="168">
        <f t="shared" si="35"/>
        <v>0</v>
      </c>
      <c r="H81" s="149">
        <v>1887.01</v>
      </c>
      <c r="I81" s="149">
        <f t="shared" si="36"/>
        <v>9435.0499999999993</v>
      </c>
      <c r="J81" s="149">
        <v>212.99</v>
      </c>
      <c r="K81" s="149">
        <f t="shared" si="37"/>
        <v>1064.95</v>
      </c>
      <c r="L81" s="149">
        <v>21</v>
      </c>
      <c r="M81" s="149">
        <f t="shared" si="38"/>
        <v>0</v>
      </c>
      <c r="N81" s="149">
        <v>8.4999999999999995E-4</v>
      </c>
      <c r="O81" s="149">
        <f t="shared" si="39"/>
        <v>0</v>
      </c>
      <c r="P81" s="149">
        <v>0</v>
      </c>
      <c r="Q81" s="149">
        <f t="shared" si="40"/>
        <v>0</v>
      </c>
      <c r="R81" s="149"/>
      <c r="S81" s="149" t="s">
        <v>135</v>
      </c>
      <c r="T81" s="149" t="s">
        <v>135</v>
      </c>
      <c r="U81" s="149">
        <v>0.44500000000000001</v>
      </c>
      <c r="V81" s="149">
        <f t="shared" si="41"/>
        <v>2.23</v>
      </c>
      <c r="W81" s="149"/>
      <c r="X81" s="149" t="s">
        <v>136</v>
      </c>
      <c r="Y81" s="146"/>
      <c r="Z81" s="146"/>
      <c r="AA81" s="146"/>
      <c r="AB81" s="146"/>
      <c r="AC81" s="146"/>
      <c r="AD81" s="146"/>
      <c r="AE81" s="146"/>
      <c r="AF81" s="146"/>
      <c r="AG81" s="146" t="s">
        <v>137</v>
      </c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1" x14ac:dyDescent="0.2">
      <c r="A82" s="163">
        <v>62</v>
      </c>
      <c r="B82" s="164" t="s">
        <v>270</v>
      </c>
      <c r="C82" s="170" t="s">
        <v>271</v>
      </c>
      <c r="D82" s="165" t="s">
        <v>160</v>
      </c>
      <c r="E82" s="166">
        <v>2</v>
      </c>
      <c r="F82" s="167">
        <v>0</v>
      </c>
      <c r="G82" s="168">
        <f t="shared" si="35"/>
        <v>0</v>
      </c>
      <c r="H82" s="149">
        <v>995.17</v>
      </c>
      <c r="I82" s="149">
        <f t="shared" si="36"/>
        <v>1990.34</v>
      </c>
      <c r="J82" s="149">
        <v>227.83</v>
      </c>
      <c r="K82" s="149">
        <f t="shared" si="37"/>
        <v>455.66</v>
      </c>
      <c r="L82" s="149">
        <v>21</v>
      </c>
      <c r="M82" s="149">
        <f t="shared" si="38"/>
        <v>0</v>
      </c>
      <c r="N82" s="149">
        <v>1.32E-3</v>
      </c>
      <c r="O82" s="149">
        <f t="shared" si="39"/>
        <v>0</v>
      </c>
      <c r="P82" s="149">
        <v>0</v>
      </c>
      <c r="Q82" s="149">
        <f t="shared" si="40"/>
        <v>0</v>
      </c>
      <c r="R82" s="149"/>
      <c r="S82" s="149" t="s">
        <v>135</v>
      </c>
      <c r="T82" s="149" t="s">
        <v>135</v>
      </c>
      <c r="U82" s="149">
        <v>0.47599999999999998</v>
      </c>
      <c r="V82" s="149">
        <f t="shared" si="41"/>
        <v>0.95</v>
      </c>
      <c r="W82" s="149"/>
      <c r="X82" s="149" t="s">
        <v>136</v>
      </c>
      <c r="Y82" s="146"/>
      <c r="Z82" s="146"/>
      <c r="AA82" s="146"/>
      <c r="AB82" s="146"/>
      <c r="AC82" s="146"/>
      <c r="AD82" s="146"/>
      <c r="AE82" s="146"/>
      <c r="AF82" s="146"/>
      <c r="AG82" s="146" t="s">
        <v>137</v>
      </c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ht="22.5" outlineLevel="1" x14ac:dyDescent="0.2">
      <c r="A83" s="163">
        <v>63</v>
      </c>
      <c r="B83" s="164" t="s">
        <v>272</v>
      </c>
      <c r="C83" s="170" t="s">
        <v>273</v>
      </c>
      <c r="D83" s="165" t="s">
        <v>160</v>
      </c>
      <c r="E83" s="166">
        <v>1</v>
      </c>
      <c r="F83" s="167">
        <v>0</v>
      </c>
      <c r="G83" s="168">
        <f t="shared" si="35"/>
        <v>0</v>
      </c>
      <c r="H83" s="149">
        <v>1697.04</v>
      </c>
      <c r="I83" s="149">
        <f t="shared" si="36"/>
        <v>1697.04</v>
      </c>
      <c r="J83" s="149">
        <v>280.95999999999998</v>
      </c>
      <c r="K83" s="149">
        <f t="shared" si="37"/>
        <v>280.95999999999998</v>
      </c>
      <c r="L83" s="149">
        <v>21</v>
      </c>
      <c r="M83" s="149">
        <f t="shared" si="38"/>
        <v>0</v>
      </c>
      <c r="N83" s="149">
        <v>1.5200000000000001E-3</v>
      </c>
      <c r="O83" s="149">
        <f t="shared" si="39"/>
        <v>0</v>
      </c>
      <c r="P83" s="149">
        <v>0</v>
      </c>
      <c r="Q83" s="149">
        <f t="shared" si="40"/>
        <v>0</v>
      </c>
      <c r="R83" s="149"/>
      <c r="S83" s="149" t="s">
        <v>135</v>
      </c>
      <c r="T83" s="149" t="s">
        <v>135</v>
      </c>
      <c r="U83" s="149">
        <v>0.58699999999999997</v>
      </c>
      <c r="V83" s="149">
        <f t="shared" si="41"/>
        <v>0.59</v>
      </c>
      <c r="W83" s="149"/>
      <c r="X83" s="149" t="s">
        <v>136</v>
      </c>
      <c r="Y83" s="146"/>
      <c r="Z83" s="146"/>
      <c r="AA83" s="146"/>
      <c r="AB83" s="146"/>
      <c r="AC83" s="146"/>
      <c r="AD83" s="146"/>
      <c r="AE83" s="146"/>
      <c r="AF83" s="146"/>
      <c r="AG83" s="146" t="s">
        <v>137</v>
      </c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outlineLevel="1" x14ac:dyDescent="0.2">
      <c r="A84" s="163">
        <v>64</v>
      </c>
      <c r="B84" s="164" t="s">
        <v>274</v>
      </c>
      <c r="C84" s="170" t="s">
        <v>275</v>
      </c>
      <c r="D84" s="165" t="s">
        <v>160</v>
      </c>
      <c r="E84" s="166">
        <v>6</v>
      </c>
      <c r="F84" s="167">
        <v>0</v>
      </c>
      <c r="G84" s="168">
        <f t="shared" si="35"/>
        <v>0</v>
      </c>
      <c r="H84" s="149">
        <v>227.26</v>
      </c>
      <c r="I84" s="149">
        <f t="shared" si="36"/>
        <v>1363.56</v>
      </c>
      <c r="J84" s="149">
        <v>117.74</v>
      </c>
      <c r="K84" s="149">
        <f t="shared" si="37"/>
        <v>706.44</v>
      </c>
      <c r="L84" s="149">
        <v>21</v>
      </c>
      <c r="M84" s="149">
        <f t="shared" si="38"/>
        <v>0</v>
      </c>
      <c r="N84" s="149">
        <v>2.0000000000000001E-4</v>
      </c>
      <c r="O84" s="149">
        <f t="shared" si="39"/>
        <v>0</v>
      </c>
      <c r="P84" s="149">
        <v>0</v>
      </c>
      <c r="Q84" s="149">
        <f t="shared" si="40"/>
        <v>0</v>
      </c>
      <c r="R84" s="149"/>
      <c r="S84" s="149" t="s">
        <v>135</v>
      </c>
      <c r="T84" s="149" t="s">
        <v>135</v>
      </c>
      <c r="U84" s="149">
        <v>0.246</v>
      </c>
      <c r="V84" s="149">
        <f t="shared" si="41"/>
        <v>1.48</v>
      </c>
      <c r="W84" s="149"/>
      <c r="X84" s="149" t="s">
        <v>136</v>
      </c>
      <c r="Y84" s="146"/>
      <c r="Z84" s="146"/>
      <c r="AA84" s="146"/>
      <c r="AB84" s="146"/>
      <c r="AC84" s="146"/>
      <c r="AD84" s="146"/>
      <c r="AE84" s="146"/>
      <c r="AF84" s="146"/>
      <c r="AG84" s="146" t="s">
        <v>137</v>
      </c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outlineLevel="1" x14ac:dyDescent="0.2">
      <c r="A85" s="163">
        <v>65</v>
      </c>
      <c r="B85" s="164" t="s">
        <v>276</v>
      </c>
      <c r="C85" s="170" t="s">
        <v>277</v>
      </c>
      <c r="D85" s="165" t="s">
        <v>155</v>
      </c>
      <c r="E85" s="166">
        <v>1.55</v>
      </c>
      <c r="F85" s="167">
        <v>0</v>
      </c>
      <c r="G85" s="168">
        <f t="shared" si="35"/>
        <v>0</v>
      </c>
      <c r="H85" s="149">
        <v>29.79</v>
      </c>
      <c r="I85" s="149">
        <f t="shared" si="36"/>
        <v>46.17</v>
      </c>
      <c r="J85" s="149">
        <v>1022.21</v>
      </c>
      <c r="K85" s="149">
        <f t="shared" si="37"/>
        <v>1584.43</v>
      </c>
      <c r="L85" s="149">
        <v>21</v>
      </c>
      <c r="M85" s="149">
        <f t="shared" si="38"/>
        <v>0</v>
      </c>
      <c r="N85" s="149">
        <v>9.0000000000000006E-5</v>
      </c>
      <c r="O85" s="149">
        <f t="shared" si="39"/>
        <v>0</v>
      </c>
      <c r="P85" s="149">
        <v>0</v>
      </c>
      <c r="Q85" s="149">
        <f t="shared" si="40"/>
        <v>0</v>
      </c>
      <c r="R85" s="149"/>
      <c r="S85" s="149" t="s">
        <v>135</v>
      </c>
      <c r="T85" s="149" t="s">
        <v>135</v>
      </c>
      <c r="U85" s="149">
        <v>2.1</v>
      </c>
      <c r="V85" s="149">
        <f t="shared" si="41"/>
        <v>3.26</v>
      </c>
      <c r="W85" s="149"/>
      <c r="X85" s="149" t="s">
        <v>136</v>
      </c>
      <c r="Y85" s="146"/>
      <c r="Z85" s="146"/>
      <c r="AA85" s="146"/>
      <c r="AB85" s="146"/>
      <c r="AC85" s="146"/>
      <c r="AD85" s="146"/>
      <c r="AE85" s="146"/>
      <c r="AF85" s="146"/>
      <c r="AG85" s="146" t="s">
        <v>137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outlineLevel="1" x14ac:dyDescent="0.2">
      <c r="A86" s="163">
        <v>66</v>
      </c>
      <c r="B86" s="164" t="s">
        <v>278</v>
      </c>
      <c r="C86" s="170" t="s">
        <v>279</v>
      </c>
      <c r="D86" s="165" t="s">
        <v>179</v>
      </c>
      <c r="E86" s="166">
        <v>5</v>
      </c>
      <c r="F86" s="167">
        <v>0</v>
      </c>
      <c r="G86" s="168">
        <f t="shared" si="35"/>
        <v>0</v>
      </c>
      <c r="H86" s="149">
        <v>0</v>
      </c>
      <c r="I86" s="149">
        <f t="shared" si="36"/>
        <v>0</v>
      </c>
      <c r="J86" s="149">
        <v>3500</v>
      </c>
      <c r="K86" s="149">
        <f t="shared" si="37"/>
        <v>17500</v>
      </c>
      <c r="L86" s="149">
        <v>21</v>
      </c>
      <c r="M86" s="149">
        <f t="shared" si="38"/>
        <v>0</v>
      </c>
      <c r="N86" s="149">
        <v>0</v>
      </c>
      <c r="O86" s="149">
        <f t="shared" si="39"/>
        <v>0</v>
      </c>
      <c r="P86" s="149">
        <v>0</v>
      </c>
      <c r="Q86" s="149">
        <f t="shared" si="40"/>
        <v>0</v>
      </c>
      <c r="R86" s="149"/>
      <c r="S86" s="149" t="s">
        <v>161</v>
      </c>
      <c r="T86" s="149" t="s">
        <v>162</v>
      </c>
      <c r="U86" s="149">
        <v>0</v>
      </c>
      <c r="V86" s="149">
        <f t="shared" si="41"/>
        <v>0</v>
      </c>
      <c r="W86" s="149"/>
      <c r="X86" s="149" t="s">
        <v>136</v>
      </c>
      <c r="Y86" s="146"/>
      <c r="Z86" s="146"/>
      <c r="AA86" s="146"/>
      <c r="AB86" s="146"/>
      <c r="AC86" s="146"/>
      <c r="AD86" s="146"/>
      <c r="AE86" s="146"/>
      <c r="AF86" s="146"/>
      <c r="AG86" s="146" t="s">
        <v>137</v>
      </c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ht="33.75" outlineLevel="1" x14ac:dyDescent="0.2">
      <c r="A87" s="163">
        <v>67</v>
      </c>
      <c r="B87" s="164" t="s">
        <v>280</v>
      </c>
      <c r="C87" s="170" t="s">
        <v>281</v>
      </c>
      <c r="D87" s="165" t="s">
        <v>258</v>
      </c>
      <c r="E87" s="166">
        <v>5</v>
      </c>
      <c r="F87" s="167">
        <v>0</v>
      </c>
      <c r="G87" s="168">
        <f t="shared" si="35"/>
        <v>0</v>
      </c>
      <c r="H87" s="149">
        <v>3059.6</v>
      </c>
      <c r="I87" s="149">
        <f t="shared" si="36"/>
        <v>15298</v>
      </c>
      <c r="J87" s="149">
        <v>650.4</v>
      </c>
      <c r="K87" s="149">
        <f t="shared" si="37"/>
        <v>3252</v>
      </c>
      <c r="L87" s="149">
        <v>21</v>
      </c>
      <c r="M87" s="149">
        <f t="shared" si="38"/>
        <v>0</v>
      </c>
      <c r="N87" s="149">
        <v>1.3769999999999999E-2</v>
      </c>
      <c r="O87" s="149">
        <f t="shared" si="39"/>
        <v>7.0000000000000007E-2</v>
      </c>
      <c r="P87" s="149">
        <v>0</v>
      </c>
      <c r="Q87" s="149">
        <f t="shared" si="40"/>
        <v>0</v>
      </c>
      <c r="R87" s="149"/>
      <c r="S87" s="149" t="s">
        <v>161</v>
      </c>
      <c r="T87" s="149" t="s">
        <v>162</v>
      </c>
      <c r="U87" s="149">
        <v>0.97299999999999998</v>
      </c>
      <c r="V87" s="149">
        <f t="shared" si="41"/>
        <v>4.87</v>
      </c>
      <c r="W87" s="149"/>
      <c r="X87" s="149" t="s">
        <v>136</v>
      </c>
      <c r="Y87" s="146"/>
      <c r="Z87" s="146"/>
      <c r="AA87" s="146"/>
      <c r="AB87" s="146"/>
      <c r="AC87" s="146"/>
      <c r="AD87" s="146"/>
      <c r="AE87" s="146"/>
      <c r="AF87" s="146"/>
      <c r="AG87" s="146" t="s">
        <v>137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ht="22.5" outlineLevel="1" x14ac:dyDescent="0.2">
      <c r="A88" s="163">
        <v>68</v>
      </c>
      <c r="B88" s="164" t="s">
        <v>282</v>
      </c>
      <c r="C88" s="170" t="s">
        <v>283</v>
      </c>
      <c r="D88" s="165" t="s">
        <v>179</v>
      </c>
      <c r="E88" s="166">
        <v>1</v>
      </c>
      <c r="F88" s="167">
        <v>0</v>
      </c>
      <c r="G88" s="168">
        <f t="shared" si="35"/>
        <v>0</v>
      </c>
      <c r="H88" s="149">
        <v>0</v>
      </c>
      <c r="I88" s="149">
        <f t="shared" si="36"/>
        <v>0</v>
      </c>
      <c r="J88" s="149">
        <v>1826</v>
      </c>
      <c r="K88" s="149">
        <f t="shared" si="37"/>
        <v>1826</v>
      </c>
      <c r="L88" s="149">
        <v>21</v>
      </c>
      <c r="M88" s="149">
        <f t="shared" si="38"/>
        <v>0</v>
      </c>
      <c r="N88" s="149">
        <v>0</v>
      </c>
      <c r="O88" s="149">
        <f t="shared" si="39"/>
        <v>0</v>
      </c>
      <c r="P88" s="149">
        <v>0</v>
      </c>
      <c r="Q88" s="149">
        <f t="shared" si="40"/>
        <v>0</v>
      </c>
      <c r="R88" s="149"/>
      <c r="S88" s="149" t="s">
        <v>161</v>
      </c>
      <c r="T88" s="149" t="s">
        <v>162</v>
      </c>
      <c r="U88" s="149">
        <v>0</v>
      </c>
      <c r="V88" s="149">
        <f t="shared" si="41"/>
        <v>0</v>
      </c>
      <c r="W88" s="149"/>
      <c r="X88" s="149" t="s">
        <v>136</v>
      </c>
      <c r="Y88" s="146"/>
      <c r="Z88" s="146"/>
      <c r="AA88" s="146"/>
      <c r="AB88" s="146"/>
      <c r="AC88" s="146"/>
      <c r="AD88" s="146"/>
      <c r="AE88" s="146"/>
      <c r="AF88" s="146"/>
      <c r="AG88" s="146" t="s">
        <v>137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ht="22.5" outlineLevel="1" x14ac:dyDescent="0.2">
      <c r="A89" s="163">
        <v>69</v>
      </c>
      <c r="B89" s="164" t="s">
        <v>284</v>
      </c>
      <c r="C89" s="170" t="s">
        <v>285</v>
      </c>
      <c r="D89" s="165" t="s">
        <v>258</v>
      </c>
      <c r="E89" s="166">
        <v>3</v>
      </c>
      <c r="F89" s="167">
        <v>0</v>
      </c>
      <c r="G89" s="168">
        <f t="shared" si="35"/>
        <v>0</v>
      </c>
      <c r="H89" s="149">
        <v>0</v>
      </c>
      <c r="I89" s="149">
        <f t="shared" si="36"/>
        <v>0</v>
      </c>
      <c r="J89" s="149">
        <v>174</v>
      </c>
      <c r="K89" s="149">
        <f t="shared" si="37"/>
        <v>522</v>
      </c>
      <c r="L89" s="149">
        <v>21</v>
      </c>
      <c r="M89" s="149">
        <f t="shared" si="38"/>
        <v>0</v>
      </c>
      <c r="N89" s="149">
        <v>0</v>
      </c>
      <c r="O89" s="149">
        <f t="shared" si="39"/>
        <v>0</v>
      </c>
      <c r="P89" s="149">
        <v>3.4200000000000001E-2</v>
      </c>
      <c r="Q89" s="149">
        <f t="shared" si="40"/>
        <v>0.1</v>
      </c>
      <c r="R89" s="149"/>
      <c r="S89" s="149" t="s">
        <v>161</v>
      </c>
      <c r="T89" s="149" t="s">
        <v>135</v>
      </c>
      <c r="U89" s="149">
        <v>0.46500000000000002</v>
      </c>
      <c r="V89" s="149">
        <f t="shared" si="41"/>
        <v>1.4</v>
      </c>
      <c r="W89" s="149"/>
      <c r="X89" s="149" t="s">
        <v>136</v>
      </c>
      <c r="Y89" s="146"/>
      <c r="Z89" s="146"/>
      <c r="AA89" s="146"/>
      <c r="AB89" s="146"/>
      <c r="AC89" s="146"/>
      <c r="AD89" s="146"/>
      <c r="AE89" s="146"/>
      <c r="AF89" s="146"/>
      <c r="AG89" s="146" t="s">
        <v>137</v>
      </c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ht="22.5" outlineLevel="1" x14ac:dyDescent="0.2">
      <c r="A90" s="163">
        <v>70</v>
      </c>
      <c r="B90" s="164" t="s">
        <v>286</v>
      </c>
      <c r="C90" s="170" t="s">
        <v>287</v>
      </c>
      <c r="D90" s="165" t="s">
        <v>179</v>
      </c>
      <c r="E90" s="166">
        <v>1</v>
      </c>
      <c r="F90" s="167">
        <v>0</v>
      </c>
      <c r="G90" s="168">
        <f t="shared" si="35"/>
        <v>0</v>
      </c>
      <c r="H90" s="149">
        <v>0</v>
      </c>
      <c r="I90" s="149">
        <f t="shared" si="36"/>
        <v>0</v>
      </c>
      <c r="J90" s="149">
        <v>3520</v>
      </c>
      <c r="K90" s="149">
        <f t="shared" si="37"/>
        <v>3520</v>
      </c>
      <c r="L90" s="149">
        <v>21</v>
      </c>
      <c r="M90" s="149">
        <f t="shared" si="38"/>
        <v>0</v>
      </c>
      <c r="N90" s="149">
        <v>0</v>
      </c>
      <c r="O90" s="149">
        <f t="shared" si="39"/>
        <v>0</v>
      </c>
      <c r="P90" s="149">
        <v>0</v>
      </c>
      <c r="Q90" s="149">
        <f t="shared" si="40"/>
        <v>0</v>
      </c>
      <c r="R90" s="149"/>
      <c r="S90" s="149" t="s">
        <v>161</v>
      </c>
      <c r="T90" s="149" t="s">
        <v>162</v>
      </c>
      <c r="U90" s="149">
        <v>0</v>
      </c>
      <c r="V90" s="149">
        <f t="shared" si="41"/>
        <v>0</v>
      </c>
      <c r="W90" s="149"/>
      <c r="X90" s="149" t="s">
        <v>136</v>
      </c>
      <c r="Y90" s="146"/>
      <c r="Z90" s="146"/>
      <c r="AA90" s="146"/>
      <c r="AB90" s="146"/>
      <c r="AC90" s="146"/>
      <c r="AD90" s="146"/>
      <c r="AE90" s="146"/>
      <c r="AF90" s="146"/>
      <c r="AG90" s="146" t="s">
        <v>137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ht="22.5" outlineLevel="1" x14ac:dyDescent="0.2">
      <c r="A91" s="163">
        <v>71</v>
      </c>
      <c r="B91" s="164" t="s">
        <v>288</v>
      </c>
      <c r="C91" s="170" t="s">
        <v>289</v>
      </c>
      <c r="D91" s="165" t="s">
        <v>258</v>
      </c>
      <c r="E91" s="166">
        <v>5</v>
      </c>
      <c r="F91" s="167">
        <v>0</v>
      </c>
      <c r="G91" s="168">
        <f t="shared" si="35"/>
        <v>0</v>
      </c>
      <c r="H91" s="149">
        <v>0</v>
      </c>
      <c r="I91" s="149">
        <f t="shared" si="36"/>
        <v>0</v>
      </c>
      <c r="J91" s="149">
        <v>143</v>
      </c>
      <c r="K91" s="149">
        <f t="shared" si="37"/>
        <v>715</v>
      </c>
      <c r="L91" s="149">
        <v>21</v>
      </c>
      <c r="M91" s="149">
        <f t="shared" si="38"/>
        <v>0</v>
      </c>
      <c r="N91" s="149">
        <v>0</v>
      </c>
      <c r="O91" s="149">
        <f t="shared" si="39"/>
        <v>0</v>
      </c>
      <c r="P91" s="149">
        <v>1.9460000000000002E-2</v>
      </c>
      <c r="Q91" s="149">
        <f t="shared" si="40"/>
        <v>0.1</v>
      </c>
      <c r="R91" s="149"/>
      <c r="S91" s="149" t="s">
        <v>161</v>
      </c>
      <c r="T91" s="149" t="s">
        <v>135</v>
      </c>
      <c r="U91" s="149">
        <v>0.38200000000000001</v>
      </c>
      <c r="V91" s="149">
        <f t="shared" si="41"/>
        <v>1.91</v>
      </c>
      <c r="W91" s="149"/>
      <c r="X91" s="149" t="s">
        <v>136</v>
      </c>
      <c r="Y91" s="146"/>
      <c r="Z91" s="146"/>
      <c r="AA91" s="146"/>
      <c r="AB91" s="146"/>
      <c r="AC91" s="146"/>
      <c r="AD91" s="146"/>
      <c r="AE91" s="146"/>
      <c r="AF91" s="146"/>
      <c r="AG91" s="146" t="s">
        <v>137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outlineLevel="1" x14ac:dyDescent="0.2">
      <c r="A92" s="163">
        <v>72</v>
      </c>
      <c r="B92" s="164" t="s">
        <v>290</v>
      </c>
      <c r="C92" s="170" t="s">
        <v>291</v>
      </c>
      <c r="D92" s="165" t="s">
        <v>239</v>
      </c>
      <c r="E92" s="166">
        <v>1</v>
      </c>
      <c r="F92" s="167">
        <v>0</v>
      </c>
      <c r="G92" s="168">
        <f t="shared" si="35"/>
        <v>0</v>
      </c>
      <c r="H92" s="149">
        <v>0</v>
      </c>
      <c r="I92" s="149">
        <f t="shared" si="36"/>
        <v>0</v>
      </c>
      <c r="J92" s="149">
        <v>2378</v>
      </c>
      <c r="K92" s="149">
        <f t="shared" si="37"/>
        <v>2378</v>
      </c>
      <c r="L92" s="149">
        <v>21</v>
      </c>
      <c r="M92" s="149">
        <f t="shared" si="38"/>
        <v>0</v>
      </c>
      <c r="N92" s="149">
        <v>0</v>
      </c>
      <c r="O92" s="149">
        <f t="shared" si="39"/>
        <v>0</v>
      </c>
      <c r="P92" s="149">
        <v>0</v>
      </c>
      <c r="Q92" s="149">
        <f t="shared" si="40"/>
        <v>0</v>
      </c>
      <c r="R92" s="149"/>
      <c r="S92" s="149" t="s">
        <v>161</v>
      </c>
      <c r="T92" s="149" t="s">
        <v>162</v>
      </c>
      <c r="U92" s="149">
        <v>0</v>
      </c>
      <c r="V92" s="149">
        <f t="shared" si="41"/>
        <v>0</v>
      </c>
      <c r="W92" s="149"/>
      <c r="X92" s="149" t="s">
        <v>136</v>
      </c>
      <c r="Y92" s="146"/>
      <c r="Z92" s="146"/>
      <c r="AA92" s="146"/>
      <c r="AB92" s="146"/>
      <c r="AC92" s="146"/>
      <c r="AD92" s="146"/>
      <c r="AE92" s="146"/>
      <c r="AF92" s="146"/>
      <c r="AG92" s="146" t="s">
        <v>137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outlineLevel="1" x14ac:dyDescent="0.2">
      <c r="A93" s="163">
        <v>73</v>
      </c>
      <c r="B93" s="164" t="s">
        <v>292</v>
      </c>
      <c r="C93" s="170" t="s">
        <v>293</v>
      </c>
      <c r="D93" s="165" t="s">
        <v>155</v>
      </c>
      <c r="E93" s="166">
        <v>1.55</v>
      </c>
      <c r="F93" s="167">
        <v>0</v>
      </c>
      <c r="G93" s="168">
        <f t="shared" si="35"/>
        <v>0</v>
      </c>
      <c r="H93" s="149">
        <v>920.2</v>
      </c>
      <c r="I93" s="149">
        <f t="shared" si="36"/>
        <v>1426.31</v>
      </c>
      <c r="J93" s="149">
        <v>0</v>
      </c>
      <c r="K93" s="149">
        <f t="shared" si="37"/>
        <v>0</v>
      </c>
      <c r="L93" s="149">
        <v>21</v>
      </c>
      <c r="M93" s="149">
        <f t="shared" si="38"/>
        <v>0</v>
      </c>
      <c r="N93" s="149">
        <v>1.2E-2</v>
      </c>
      <c r="O93" s="149">
        <f t="shared" si="39"/>
        <v>0.02</v>
      </c>
      <c r="P93" s="149">
        <v>0</v>
      </c>
      <c r="Q93" s="149">
        <f t="shared" si="40"/>
        <v>0</v>
      </c>
      <c r="R93" s="149"/>
      <c r="S93" s="149" t="s">
        <v>161</v>
      </c>
      <c r="T93" s="149" t="s">
        <v>162</v>
      </c>
      <c r="U93" s="149">
        <v>0</v>
      </c>
      <c r="V93" s="149">
        <f t="shared" si="41"/>
        <v>0</v>
      </c>
      <c r="W93" s="149"/>
      <c r="X93" s="149" t="s">
        <v>221</v>
      </c>
      <c r="Y93" s="146"/>
      <c r="Z93" s="146"/>
      <c r="AA93" s="146"/>
      <c r="AB93" s="146"/>
      <c r="AC93" s="146"/>
      <c r="AD93" s="146"/>
      <c r="AE93" s="146"/>
      <c r="AF93" s="146"/>
      <c r="AG93" s="146" t="s">
        <v>222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outlineLevel="1" x14ac:dyDescent="0.2">
      <c r="A94" s="163">
        <v>74</v>
      </c>
      <c r="B94" s="164" t="s">
        <v>294</v>
      </c>
      <c r="C94" s="170" t="s">
        <v>295</v>
      </c>
      <c r="D94" s="165" t="s">
        <v>0</v>
      </c>
      <c r="E94" s="166">
        <v>813.64409999999998</v>
      </c>
      <c r="F94" s="167">
        <v>0</v>
      </c>
      <c r="G94" s="168">
        <f t="shared" si="35"/>
        <v>0</v>
      </c>
      <c r="H94" s="149">
        <v>0</v>
      </c>
      <c r="I94" s="149">
        <f t="shared" si="36"/>
        <v>0</v>
      </c>
      <c r="J94" s="149">
        <v>0.28999999999999998</v>
      </c>
      <c r="K94" s="149">
        <f t="shared" si="37"/>
        <v>235.96</v>
      </c>
      <c r="L94" s="149">
        <v>21</v>
      </c>
      <c r="M94" s="149">
        <f t="shared" si="38"/>
        <v>0</v>
      </c>
      <c r="N94" s="149">
        <v>0</v>
      </c>
      <c r="O94" s="149">
        <f t="shared" si="39"/>
        <v>0</v>
      </c>
      <c r="P94" s="149">
        <v>0</v>
      </c>
      <c r="Q94" s="149">
        <f t="shared" si="40"/>
        <v>0</v>
      </c>
      <c r="R94" s="149"/>
      <c r="S94" s="149" t="s">
        <v>135</v>
      </c>
      <c r="T94" s="149" t="s">
        <v>135</v>
      </c>
      <c r="U94" s="149">
        <v>0</v>
      </c>
      <c r="V94" s="149">
        <f t="shared" si="41"/>
        <v>0</v>
      </c>
      <c r="W94" s="149"/>
      <c r="X94" s="149" t="s">
        <v>204</v>
      </c>
      <c r="Y94" s="146"/>
      <c r="Z94" s="146"/>
      <c r="AA94" s="146"/>
      <c r="AB94" s="146"/>
      <c r="AC94" s="146"/>
      <c r="AD94" s="146"/>
      <c r="AE94" s="146"/>
      <c r="AF94" s="146"/>
      <c r="AG94" s="146" t="s">
        <v>205</v>
      </c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x14ac:dyDescent="0.2">
      <c r="A95" s="151" t="s">
        <v>130</v>
      </c>
      <c r="B95" s="152" t="s">
        <v>80</v>
      </c>
      <c r="C95" s="169" t="s">
        <v>81</v>
      </c>
      <c r="D95" s="153"/>
      <c r="E95" s="154"/>
      <c r="F95" s="155">
        <v>0</v>
      </c>
      <c r="G95" s="156">
        <f>SUMIF(AG96:AG97,"&lt;&gt;NOR",G96:G97)</f>
        <v>0</v>
      </c>
      <c r="H95" s="150"/>
      <c r="I95" s="150">
        <f>SUM(I96:I97)</f>
        <v>189.59</v>
      </c>
      <c r="J95" s="150"/>
      <c r="K95" s="150">
        <f>SUM(K96:K97)</f>
        <v>355.85999999999996</v>
      </c>
      <c r="L95" s="150"/>
      <c r="M95" s="150">
        <f>SUM(M96:M97)</f>
        <v>0</v>
      </c>
      <c r="N95" s="150"/>
      <c r="O95" s="150">
        <f>SUM(O96:O97)</f>
        <v>0.03</v>
      </c>
      <c r="P95" s="150"/>
      <c r="Q95" s="150">
        <f>SUM(Q96:Q97)</f>
        <v>0.04</v>
      </c>
      <c r="R95" s="150"/>
      <c r="S95" s="150"/>
      <c r="T95" s="150"/>
      <c r="U95" s="150"/>
      <c r="V95" s="150">
        <f>SUM(V96:V97)</f>
        <v>0.82</v>
      </c>
      <c r="W95" s="150"/>
      <c r="X95" s="150"/>
      <c r="AG95" t="s">
        <v>131</v>
      </c>
    </row>
    <row r="96" spans="1:60" ht="22.5" outlineLevel="1" x14ac:dyDescent="0.2">
      <c r="A96" s="163">
        <v>75</v>
      </c>
      <c r="B96" s="164" t="s">
        <v>296</v>
      </c>
      <c r="C96" s="170" t="s">
        <v>297</v>
      </c>
      <c r="D96" s="165" t="s">
        <v>155</v>
      </c>
      <c r="E96" s="166">
        <v>1.62</v>
      </c>
      <c r="F96" s="167">
        <v>0</v>
      </c>
      <c r="G96" s="168">
        <f>ROUND(E96*F96,2)</f>
        <v>0</v>
      </c>
      <c r="H96" s="149">
        <v>117.03</v>
      </c>
      <c r="I96" s="149">
        <f>ROUND(E96*H96,2)</f>
        <v>189.59</v>
      </c>
      <c r="J96" s="149">
        <v>183.97</v>
      </c>
      <c r="K96" s="149">
        <f>ROUND(E96*J96,2)</f>
        <v>298.02999999999997</v>
      </c>
      <c r="L96" s="149">
        <v>21</v>
      </c>
      <c r="M96" s="149">
        <f>G96*(1+L96/100)</f>
        <v>0</v>
      </c>
      <c r="N96" s="149">
        <v>1.6320000000000001E-2</v>
      </c>
      <c r="O96" s="149">
        <f>ROUND(E96*N96,2)</f>
        <v>0.03</v>
      </c>
      <c r="P96" s="149">
        <v>0</v>
      </c>
      <c r="Q96" s="149">
        <f>ROUND(E96*P96,2)</f>
        <v>0</v>
      </c>
      <c r="R96" s="149"/>
      <c r="S96" s="149" t="s">
        <v>135</v>
      </c>
      <c r="T96" s="149" t="s">
        <v>135</v>
      </c>
      <c r="U96" s="149">
        <v>0.42899999999999999</v>
      </c>
      <c r="V96" s="149">
        <f>ROUND(E96*U96,2)</f>
        <v>0.69</v>
      </c>
      <c r="W96" s="149"/>
      <c r="X96" s="149" t="s">
        <v>136</v>
      </c>
      <c r="Y96" s="146"/>
      <c r="Z96" s="146"/>
      <c r="AA96" s="146"/>
      <c r="AB96" s="146"/>
      <c r="AC96" s="146"/>
      <c r="AD96" s="146"/>
      <c r="AE96" s="146"/>
      <c r="AF96" s="146"/>
      <c r="AG96" s="146" t="s">
        <v>137</v>
      </c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</row>
    <row r="97" spans="1:60" outlineLevel="1" x14ac:dyDescent="0.2">
      <c r="A97" s="163">
        <v>76</v>
      </c>
      <c r="B97" s="164" t="s">
        <v>298</v>
      </c>
      <c r="C97" s="170" t="s">
        <v>299</v>
      </c>
      <c r="D97" s="165" t="s">
        <v>155</v>
      </c>
      <c r="E97" s="166">
        <v>1.62</v>
      </c>
      <c r="F97" s="167">
        <v>0</v>
      </c>
      <c r="G97" s="168">
        <f>ROUND(E97*F97,2)</f>
        <v>0</v>
      </c>
      <c r="H97" s="149">
        <v>0</v>
      </c>
      <c r="I97" s="149">
        <f>ROUND(E97*H97,2)</f>
        <v>0</v>
      </c>
      <c r="J97" s="149">
        <v>35.700000000000003</v>
      </c>
      <c r="K97" s="149">
        <f>ROUND(E97*J97,2)</f>
        <v>57.83</v>
      </c>
      <c r="L97" s="149">
        <v>21</v>
      </c>
      <c r="M97" s="149">
        <f>G97*(1+L97/100)</f>
        <v>0</v>
      </c>
      <c r="N97" s="149">
        <v>0</v>
      </c>
      <c r="O97" s="149">
        <f>ROUND(E97*N97,2)</f>
        <v>0</v>
      </c>
      <c r="P97" s="149">
        <v>2.3800000000000002E-2</v>
      </c>
      <c r="Q97" s="149">
        <f>ROUND(E97*P97,2)</f>
        <v>0.04</v>
      </c>
      <c r="R97" s="149"/>
      <c r="S97" s="149" t="s">
        <v>135</v>
      </c>
      <c r="T97" s="149" t="s">
        <v>135</v>
      </c>
      <c r="U97" s="149">
        <v>8.2000000000000003E-2</v>
      </c>
      <c r="V97" s="149">
        <f>ROUND(E97*U97,2)</f>
        <v>0.13</v>
      </c>
      <c r="W97" s="149"/>
      <c r="X97" s="149" t="s">
        <v>136</v>
      </c>
      <c r="Y97" s="146"/>
      <c r="Z97" s="146"/>
      <c r="AA97" s="146"/>
      <c r="AB97" s="146"/>
      <c r="AC97" s="146"/>
      <c r="AD97" s="146"/>
      <c r="AE97" s="146"/>
      <c r="AF97" s="146"/>
      <c r="AG97" s="146" t="s">
        <v>137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x14ac:dyDescent="0.2">
      <c r="A98" s="151" t="s">
        <v>130</v>
      </c>
      <c r="B98" s="152" t="s">
        <v>82</v>
      </c>
      <c r="C98" s="169" t="s">
        <v>83</v>
      </c>
      <c r="D98" s="153"/>
      <c r="E98" s="154"/>
      <c r="F98" s="155">
        <v>0</v>
      </c>
      <c r="G98" s="156">
        <f>SUMIF(AG99:AG99,"&lt;&gt;NOR",G99:G99)</f>
        <v>0</v>
      </c>
      <c r="H98" s="150"/>
      <c r="I98" s="150">
        <f>SUM(I99:I99)</f>
        <v>83.64</v>
      </c>
      <c r="J98" s="150"/>
      <c r="K98" s="150">
        <f>SUM(K99:K99)</f>
        <v>778.41</v>
      </c>
      <c r="L98" s="150"/>
      <c r="M98" s="150">
        <f>SUM(M99:M99)</f>
        <v>0</v>
      </c>
      <c r="N98" s="150"/>
      <c r="O98" s="150">
        <f>SUM(O99:O99)</f>
        <v>0</v>
      </c>
      <c r="P98" s="150"/>
      <c r="Q98" s="150">
        <f>SUM(Q99:Q99)</f>
        <v>0</v>
      </c>
      <c r="R98" s="150"/>
      <c r="S98" s="150"/>
      <c r="T98" s="150"/>
      <c r="U98" s="150"/>
      <c r="V98" s="150">
        <f>SUM(V99:V99)</f>
        <v>1.58</v>
      </c>
      <c r="W98" s="150"/>
      <c r="X98" s="150"/>
      <c r="AG98" t="s">
        <v>131</v>
      </c>
    </row>
    <row r="99" spans="1:60" outlineLevel="1" x14ac:dyDescent="0.2">
      <c r="A99" s="163">
        <v>77</v>
      </c>
      <c r="B99" s="164" t="s">
        <v>300</v>
      </c>
      <c r="C99" s="170" t="s">
        <v>301</v>
      </c>
      <c r="D99" s="165" t="s">
        <v>150</v>
      </c>
      <c r="E99" s="166">
        <v>2.1</v>
      </c>
      <c r="F99" s="167">
        <v>0</v>
      </c>
      <c r="G99" s="168">
        <f>ROUND(E99*F99,2)</f>
        <v>0</v>
      </c>
      <c r="H99" s="149">
        <v>39.83</v>
      </c>
      <c r="I99" s="149">
        <f>ROUND(E99*H99,2)</f>
        <v>83.64</v>
      </c>
      <c r="J99" s="149">
        <v>370.67</v>
      </c>
      <c r="K99" s="149">
        <f>ROUND(E99*J99,2)</f>
        <v>778.41</v>
      </c>
      <c r="L99" s="149">
        <v>21</v>
      </c>
      <c r="M99" s="149">
        <f>G99*(1+L99/100)</f>
        <v>0</v>
      </c>
      <c r="N99" s="149">
        <v>2.2100000000000002E-3</v>
      </c>
      <c r="O99" s="149">
        <f>ROUND(E99*N99,2)</f>
        <v>0</v>
      </c>
      <c r="P99" s="149">
        <v>0</v>
      </c>
      <c r="Q99" s="149">
        <f>ROUND(E99*P99,2)</f>
        <v>0</v>
      </c>
      <c r="R99" s="149"/>
      <c r="S99" s="149" t="s">
        <v>135</v>
      </c>
      <c r="T99" s="149" t="s">
        <v>135</v>
      </c>
      <c r="U99" s="149">
        <v>0.75360000000000005</v>
      </c>
      <c r="V99" s="149">
        <f>ROUND(E99*U99,2)</f>
        <v>1.58</v>
      </c>
      <c r="W99" s="149"/>
      <c r="X99" s="149" t="s">
        <v>136</v>
      </c>
      <c r="Y99" s="146"/>
      <c r="Z99" s="146"/>
      <c r="AA99" s="146"/>
      <c r="AB99" s="146"/>
      <c r="AC99" s="146"/>
      <c r="AD99" s="146"/>
      <c r="AE99" s="146"/>
      <c r="AF99" s="146"/>
      <c r="AG99" s="146" t="s">
        <v>137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</row>
    <row r="100" spans="1:60" x14ac:dyDescent="0.2">
      <c r="A100" s="151" t="s">
        <v>130</v>
      </c>
      <c r="B100" s="152" t="s">
        <v>84</v>
      </c>
      <c r="C100" s="169" t="s">
        <v>85</v>
      </c>
      <c r="D100" s="153"/>
      <c r="E100" s="154"/>
      <c r="F100" s="155">
        <v>0</v>
      </c>
      <c r="G100" s="156">
        <f>SUMIF(AG101:AG102,"&lt;&gt;NOR",G101:G102)</f>
        <v>0</v>
      </c>
      <c r="H100" s="150"/>
      <c r="I100" s="150">
        <f>SUM(I101:I102)</f>
        <v>0</v>
      </c>
      <c r="J100" s="150"/>
      <c r="K100" s="150">
        <f>SUM(K101:K102)</f>
        <v>27000</v>
      </c>
      <c r="L100" s="150"/>
      <c r="M100" s="150">
        <f>SUM(M101:M102)</f>
        <v>0</v>
      </c>
      <c r="N100" s="150"/>
      <c r="O100" s="150">
        <f>SUM(O101:O102)</f>
        <v>0</v>
      </c>
      <c r="P100" s="150"/>
      <c r="Q100" s="150">
        <f>SUM(Q101:Q102)</f>
        <v>0</v>
      </c>
      <c r="R100" s="150"/>
      <c r="S100" s="150"/>
      <c r="T100" s="150"/>
      <c r="U100" s="150"/>
      <c r="V100" s="150">
        <f>SUM(V101:V102)</f>
        <v>0</v>
      </c>
      <c r="W100" s="150"/>
      <c r="X100" s="150"/>
      <c r="AG100" t="s">
        <v>131</v>
      </c>
    </row>
    <row r="101" spans="1:60" ht="22.5" outlineLevel="1" x14ac:dyDescent="0.2">
      <c r="A101" s="163">
        <v>78</v>
      </c>
      <c r="B101" s="164" t="s">
        <v>302</v>
      </c>
      <c r="C101" s="170" t="s">
        <v>303</v>
      </c>
      <c r="D101" s="165" t="s">
        <v>179</v>
      </c>
      <c r="E101" s="166">
        <v>1</v>
      </c>
      <c r="F101" s="167">
        <v>0</v>
      </c>
      <c r="G101" s="168">
        <f>ROUND(E101*F101,2)</f>
        <v>0</v>
      </c>
      <c r="H101" s="149">
        <v>0</v>
      </c>
      <c r="I101" s="149">
        <f>ROUND(E101*H101,2)</f>
        <v>0</v>
      </c>
      <c r="J101" s="149">
        <v>22000</v>
      </c>
      <c r="K101" s="149">
        <f>ROUND(E101*J101,2)</f>
        <v>22000</v>
      </c>
      <c r="L101" s="149">
        <v>21</v>
      </c>
      <c r="M101" s="149">
        <f>G101*(1+L101/100)</f>
        <v>0</v>
      </c>
      <c r="N101" s="149">
        <v>0</v>
      </c>
      <c r="O101" s="149">
        <f>ROUND(E101*N101,2)</f>
        <v>0</v>
      </c>
      <c r="P101" s="149">
        <v>0</v>
      </c>
      <c r="Q101" s="149">
        <f>ROUND(E101*P101,2)</f>
        <v>0</v>
      </c>
      <c r="R101" s="149"/>
      <c r="S101" s="149" t="s">
        <v>161</v>
      </c>
      <c r="T101" s="149" t="s">
        <v>162</v>
      </c>
      <c r="U101" s="149">
        <v>0</v>
      </c>
      <c r="V101" s="149">
        <f>ROUND(E101*U101,2)</f>
        <v>0</v>
      </c>
      <c r="W101" s="149"/>
      <c r="X101" s="149" t="s">
        <v>136</v>
      </c>
      <c r="Y101" s="146"/>
      <c r="Z101" s="146"/>
      <c r="AA101" s="146"/>
      <c r="AB101" s="146"/>
      <c r="AC101" s="146"/>
      <c r="AD101" s="146"/>
      <c r="AE101" s="146"/>
      <c r="AF101" s="146"/>
      <c r="AG101" s="146" t="s">
        <v>137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ht="22.5" outlineLevel="1" x14ac:dyDescent="0.2">
      <c r="A102" s="163">
        <v>79</v>
      </c>
      <c r="B102" s="164" t="s">
        <v>304</v>
      </c>
      <c r="C102" s="170" t="s">
        <v>305</v>
      </c>
      <c r="D102" s="165" t="s">
        <v>179</v>
      </c>
      <c r="E102" s="166">
        <v>2</v>
      </c>
      <c r="F102" s="167">
        <v>0</v>
      </c>
      <c r="G102" s="168">
        <f>ROUND(E102*F102,2)</f>
        <v>0</v>
      </c>
      <c r="H102" s="149">
        <v>0</v>
      </c>
      <c r="I102" s="149">
        <f>ROUND(E102*H102,2)</f>
        <v>0</v>
      </c>
      <c r="J102" s="149">
        <v>2500</v>
      </c>
      <c r="K102" s="149">
        <f>ROUND(E102*J102,2)</f>
        <v>5000</v>
      </c>
      <c r="L102" s="149">
        <v>21</v>
      </c>
      <c r="M102" s="149">
        <f>G102*(1+L102/100)</f>
        <v>0</v>
      </c>
      <c r="N102" s="149">
        <v>0</v>
      </c>
      <c r="O102" s="149">
        <f>ROUND(E102*N102,2)</f>
        <v>0</v>
      </c>
      <c r="P102" s="149">
        <v>0</v>
      </c>
      <c r="Q102" s="149">
        <f>ROUND(E102*P102,2)</f>
        <v>0</v>
      </c>
      <c r="R102" s="149"/>
      <c r="S102" s="149" t="s">
        <v>161</v>
      </c>
      <c r="T102" s="149" t="s">
        <v>162</v>
      </c>
      <c r="U102" s="149">
        <v>0</v>
      </c>
      <c r="V102" s="149">
        <f>ROUND(E102*U102,2)</f>
        <v>0</v>
      </c>
      <c r="W102" s="149"/>
      <c r="X102" s="149" t="s">
        <v>136</v>
      </c>
      <c r="Y102" s="146"/>
      <c r="Z102" s="146"/>
      <c r="AA102" s="146"/>
      <c r="AB102" s="146"/>
      <c r="AC102" s="146"/>
      <c r="AD102" s="146"/>
      <c r="AE102" s="146"/>
      <c r="AF102" s="146"/>
      <c r="AG102" s="146" t="s">
        <v>137</v>
      </c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x14ac:dyDescent="0.2">
      <c r="A103" s="151" t="s">
        <v>130</v>
      </c>
      <c r="B103" s="152" t="s">
        <v>86</v>
      </c>
      <c r="C103" s="169" t="s">
        <v>87</v>
      </c>
      <c r="D103" s="153"/>
      <c r="E103" s="154"/>
      <c r="F103" s="155">
        <v>0</v>
      </c>
      <c r="G103" s="156">
        <f>SUMIF(AG104:AG105,"&lt;&gt;NOR",G104:G105)</f>
        <v>0</v>
      </c>
      <c r="H103" s="150"/>
      <c r="I103" s="150">
        <f>SUM(I104:I105)</f>
        <v>0</v>
      </c>
      <c r="J103" s="150"/>
      <c r="K103" s="150">
        <f>SUM(K104:K105)</f>
        <v>13860</v>
      </c>
      <c r="L103" s="150"/>
      <c r="M103" s="150">
        <f>SUM(M104:M105)</f>
        <v>0</v>
      </c>
      <c r="N103" s="150"/>
      <c r="O103" s="150">
        <f>SUM(O104:O105)</f>
        <v>0</v>
      </c>
      <c r="P103" s="150"/>
      <c r="Q103" s="150">
        <f>SUM(Q104:Q105)</f>
        <v>0</v>
      </c>
      <c r="R103" s="150"/>
      <c r="S103" s="150"/>
      <c r="T103" s="150"/>
      <c r="U103" s="150"/>
      <c r="V103" s="150">
        <f>SUM(V104:V105)</f>
        <v>0</v>
      </c>
      <c r="W103" s="150"/>
      <c r="X103" s="150"/>
      <c r="AG103" t="s">
        <v>131</v>
      </c>
    </row>
    <row r="104" spans="1:60" ht="22.5" outlineLevel="1" x14ac:dyDescent="0.2">
      <c r="A104" s="163">
        <v>80</v>
      </c>
      <c r="B104" s="164" t="s">
        <v>306</v>
      </c>
      <c r="C104" s="170" t="s">
        <v>307</v>
      </c>
      <c r="D104" s="165" t="s">
        <v>179</v>
      </c>
      <c r="E104" s="166">
        <v>2</v>
      </c>
      <c r="F104" s="167">
        <v>0</v>
      </c>
      <c r="G104" s="168">
        <f>ROUND(E104*F104,2)</f>
        <v>0</v>
      </c>
      <c r="H104" s="149">
        <v>0</v>
      </c>
      <c r="I104" s="149">
        <f>ROUND(E104*H104,2)</f>
        <v>0</v>
      </c>
      <c r="J104" s="149">
        <v>5450</v>
      </c>
      <c r="K104" s="149">
        <f>ROUND(E104*J104,2)</f>
        <v>10900</v>
      </c>
      <c r="L104" s="149">
        <v>21</v>
      </c>
      <c r="M104" s="149">
        <f>G104*(1+L104/100)</f>
        <v>0</v>
      </c>
      <c r="N104" s="149">
        <v>0</v>
      </c>
      <c r="O104" s="149">
        <f>ROUND(E104*N104,2)</f>
        <v>0</v>
      </c>
      <c r="P104" s="149">
        <v>0</v>
      </c>
      <c r="Q104" s="149">
        <f>ROUND(E104*P104,2)</f>
        <v>0</v>
      </c>
      <c r="R104" s="149"/>
      <c r="S104" s="149" t="s">
        <v>161</v>
      </c>
      <c r="T104" s="149" t="s">
        <v>162</v>
      </c>
      <c r="U104" s="149">
        <v>0</v>
      </c>
      <c r="V104" s="149">
        <f>ROUND(E104*U104,2)</f>
        <v>0</v>
      </c>
      <c r="W104" s="149"/>
      <c r="X104" s="149" t="s">
        <v>136</v>
      </c>
      <c r="Y104" s="146"/>
      <c r="Z104" s="146"/>
      <c r="AA104" s="146"/>
      <c r="AB104" s="146"/>
      <c r="AC104" s="146"/>
      <c r="AD104" s="146"/>
      <c r="AE104" s="146"/>
      <c r="AF104" s="146"/>
      <c r="AG104" s="146" t="s">
        <v>137</v>
      </c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outlineLevel="1" x14ac:dyDescent="0.2">
      <c r="A105" s="163">
        <v>81</v>
      </c>
      <c r="B105" s="164" t="s">
        <v>308</v>
      </c>
      <c r="C105" s="170" t="s">
        <v>309</v>
      </c>
      <c r="D105" s="165" t="s">
        <v>239</v>
      </c>
      <c r="E105" s="166">
        <v>2</v>
      </c>
      <c r="F105" s="167">
        <v>0</v>
      </c>
      <c r="G105" s="168">
        <f>ROUND(E105*F105,2)</f>
        <v>0</v>
      </c>
      <c r="H105" s="149">
        <v>0</v>
      </c>
      <c r="I105" s="149">
        <f>ROUND(E105*H105,2)</f>
        <v>0</v>
      </c>
      <c r="J105" s="149">
        <v>1480</v>
      </c>
      <c r="K105" s="149">
        <f>ROUND(E105*J105,2)</f>
        <v>2960</v>
      </c>
      <c r="L105" s="149">
        <v>21</v>
      </c>
      <c r="M105" s="149">
        <f>G105*(1+L105/100)</f>
        <v>0</v>
      </c>
      <c r="N105" s="149">
        <v>0</v>
      </c>
      <c r="O105" s="149">
        <f>ROUND(E105*N105,2)</f>
        <v>0</v>
      </c>
      <c r="P105" s="149">
        <v>0</v>
      </c>
      <c r="Q105" s="149">
        <f>ROUND(E105*P105,2)</f>
        <v>0</v>
      </c>
      <c r="R105" s="149"/>
      <c r="S105" s="149" t="s">
        <v>161</v>
      </c>
      <c r="T105" s="149" t="s">
        <v>162</v>
      </c>
      <c r="U105" s="149">
        <v>0</v>
      </c>
      <c r="V105" s="149">
        <f>ROUND(E105*U105,2)</f>
        <v>0</v>
      </c>
      <c r="W105" s="149"/>
      <c r="X105" s="149" t="s">
        <v>136</v>
      </c>
      <c r="Y105" s="146"/>
      <c r="Z105" s="146"/>
      <c r="AA105" s="146"/>
      <c r="AB105" s="146"/>
      <c r="AC105" s="146"/>
      <c r="AD105" s="146"/>
      <c r="AE105" s="146"/>
      <c r="AF105" s="146"/>
      <c r="AG105" s="146" t="s">
        <v>137</v>
      </c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60" x14ac:dyDescent="0.2">
      <c r="A106" s="151" t="s">
        <v>130</v>
      </c>
      <c r="B106" s="152" t="s">
        <v>88</v>
      </c>
      <c r="C106" s="169" t="s">
        <v>89</v>
      </c>
      <c r="D106" s="153"/>
      <c r="E106" s="154"/>
      <c r="F106" s="155">
        <v>0</v>
      </c>
      <c r="G106" s="156">
        <f>SUMIF(AG107:AG114,"&lt;&gt;NOR",G107:G114)</f>
        <v>0</v>
      </c>
      <c r="H106" s="150"/>
      <c r="I106" s="150">
        <f>SUM(I107:I114)</f>
        <v>15445.44</v>
      </c>
      <c r="J106" s="150"/>
      <c r="K106" s="150">
        <f>SUM(K107:K114)</f>
        <v>13423.55</v>
      </c>
      <c r="L106" s="150"/>
      <c r="M106" s="150">
        <f>SUM(M107:M114)</f>
        <v>0</v>
      </c>
      <c r="N106" s="150"/>
      <c r="O106" s="150">
        <f>SUM(O107:O114)</f>
        <v>0.5</v>
      </c>
      <c r="P106" s="150"/>
      <c r="Q106" s="150">
        <f>SUM(Q107:Q114)</f>
        <v>0</v>
      </c>
      <c r="R106" s="150"/>
      <c r="S106" s="150"/>
      <c r="T106" s="150"/>
      <c r="U106" s="150"/>
      <c r="V106" s="150">
        <f>SUM(V107:V114)</f>
        <v>23.72</v>
      </c>
      <c r="W106" s="150"/>
      <c r="X106" s="150"/>
      <c r="AG106" t="s">
        <v>131</v>
      </c>
    </row>
    <row r="107" spans="1:60" outlineLevel="1" x14ac:dyDescent="0.2">
      <c r="A107" s="163">
        <v>82</v>
      </c>
      <c r="B107" s="164" t="s">
        <v>310</v>
      </c>
      <c r="C107" s="170" t="s">
        <v>311</v>
      </c>
      <c r="D107" s="165" t="s">
        <v>155</v>
      </c>
      <c r="E107" s="166">
        <v>21.35</v>
      </c>
      <c r="F107" s="167">
        <v>0</v>
      </c>
      <c r="G107" s="168">
        <f t="shared" ref="G107:G114" si="42">ROUND(E107*F107,2)</f>
        <v>0</v>
      </c>
      <c r="H107" s="149">
        <v>22.8</v>
      </c>
      <c r="I107" s="149">
        <f t="shared" ref="I107:I114" si="43">ROUND(E107*H107,2)</f>
        <v>486.78</v>
      </c>
      <c r="J107" s="149">
        <v>24.8</v>
      </c>
      <c r="K107" s="149">
        <f t="shared" ref="K107:K114" si="44">ROUND(E107*J107,2)</f>
        <v>529.48</v>
      </c>
      <c r="L107" s="149">
        <v>21</v>
      </c>
      <c r="M107" s="149">
        <f t="shared" ref="M107:M114" si="45">G107*(1+L107/100)</f>
        <v>0</v>
      </c>
      <c r="N107" s="149">
        <v>2.1000000000000001E-4</v>
      </c>
      <c r="O107" s="149">
        <f t="shared" ref="O107:O114" si="46">ROUND(E107*N107,2)</f>
        <v>0</v>
      </c>
      <c r="P107" s="149">
        <v>0</v>
      </c>
      <c r="Q107" s="149">
        <f t="shared" ref="Q107:Q114" si="47">ROUND(E107*P107,2)</f>
        <v>0</v>
      </c>
      <c r="R107" s="149"/>
      <c r="S107" s="149" t="s">
        <v>135</v>
      </c>
      <c r="T107" s="149" t="s">
        <v>135</v>
      </c>
      <c r="U107" s="149">
        <v>0.05</v>
      </c>
      <c r="V107" s="149">
        <f t="shared" ref="V107:V114" si="48">ROUND(E107*U107,2)</f>
        <v>1.07</v>
      </c>
      <c r="W107" s="149"/>
      <c r="X107" s="149" t="s">
        <v>136</v>
      </c>
      <c r="Y107" s="146"/>
      <c r="Z107" s="146"/>
      <c r="AA107" s="146"/>
      <c r="AB107" s="146"/>
      <c r="AC107" s="146"/>
      <c r="AD107" s="146"/>
      <c r="AE107" s="146"/>
      <c r="AF107" s="146"/>
      <c r="AG107" s="146" t="s">
        <v>137</v>
      </c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</row>
    <row r="108" spans="1:60" outlineLevel="1" x14ac:dyDescent="0.2">
      <c r="A108" s="163">
        <v>83</v>
      </c>
      <c r="B108" s="164" t="s">
        <v>312</v>
      </c>
      <c r="C108" s="170" t="s">
        <v>366</v>
      </c>
      <c r="D108" s="165" t="s">
        <v>150</v>
      </c>
      <c r="E108" s="166">
        <v>18.5</v>
      </c>
      <c r="F108" s="167">
        <v>0</v>
      </c>
      <c r="G108" s="168">
        <f t="shared" si="42"/>
        <v>0</v>
      </c>
      <c r="H108" s="149">
        <v>19.899999999999999</v>
      </c>
      <c r="I108" s="149">
        <f t="shared" si="43"/>
        <v>368.15</v>
      </c>
      <c r="J108" s="149">
        <v>33.5</v>
      </c>
      <c r="K108" s="149">
        <f t="shared" si="44"/>
        <v>619.75</v>
      </c>
      <c r="L108" s="149">
        <v>21</v>
      </c>
      <c r="M108" s="149">
        <f t="shared" si="45"/>
        <v>0</v>
      </c>
      <c r="N108" s="149">
        <v>4.0000000000000003E-5</v>
      </c>
      <c r="O108" s="149">
        <f t="shared" si="46"/>
        <v>0</v>
      </c>
      <c r="P108" s="149">
        <v>0</v>
      </c>
      <c r="Q108" s="149">
        <f t="shared" si="47"/>
        <v>0</v>
      </c>
      <c r="R108" s="149"/>
      <c r="S108" s="149" t="s">
        <v>135</v>
      </c>
      <c r="T108" s="149" t="s">
        <v>135</v>
      </c>
      <c r="U108" s="149">
        <v>7.0000000000000007E-2</v>
      </c>
      <c r="V108" s="149">
        <f t="shared" si="48"/>
        <v>1.3</v>
      </c>
      <c r="W108" s="149"/>
      <c r="X108" s="149" t="s">
        <v>136</v>
      </c>
      <c r="Y108" s="146"/>
      <c r="Z108" s="146"/>
      <c r="AA108" s="146"/>
      <c r="AB108" s="146"/>
      <c r="AC108" s="146"/>
      <c r="AD108" s="146"/>
      <c r="AE108" s="146"/>
      <c r="AF108" s="146"/>
      <c r="AG108" s="146" t="s">
        <v>313</v>
      </c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ht="22.5" outlineLevel="1" x14ac:dyDescent="0.2">
      <c r="A109" s="163">
        <v>84</v>
      </c>
      <c r="B109" s="164" t="s">
        <v>314</v>
      </c>
      <c r="C109" s="170" t="s">
        <v>365</v>
      </c>
      <c r="D109" s="165" t="s">
        <v>155</v>
      </c>
      <c r="E109" s="166">
        <v>1</v>
      </c>
      <c r="F109" s="167">
        <v>0</v>
      </c>
      <c r="G109" s="168">
        <f t="shared" si="42"/>
        <v>0</v>
      </c>
      <c r="H109" s="149">
        <v>130.24</v>
      </c>
      <c r="I109" s="149">
        <f t="shared" si="43"/>
        <v>130.24</v>
      </c>
      <c r="J109" s="149">
        <v>495.76</v>
      </c>
      <c r="K109" s="149">
        <f t="shared" si="44"/>
        <v>495.76</v>
      </c>
      <c r="L109" s="149">
        <v>21</v>
      </c>
      <c r="M109" s="149">
        <f t="shared" si="45"/>
        <v>0</v>
      </c>
      <c r="N109" s="149">
        <v>3.3600000000000001E-3</v>
      </c>
      <c r="O109" s="149">
        <f t="shared" si="46"/>
        <v>0</v>
      </c>
      <c r="P109" s="149">
        <v>0</v>
      </c>
      <c r="Q109" s="149">
        <f t="shared" si="47"/>
        <v>0</v>
      </c>
      <c r="R109" s="149"/>
      <c r="S109" s="149" t="s">
        <v>135</v>
      </c>
      <c r="T109" s="149" t="s">
        <v>135</v>
      </c>
      <c r="U109" s="149">
        <v>1</v>
      </c>
      <c r="V109" s="149">
        <f t="shared" si="48"/>
        <v>1</v>
      </c>
      <c r="W109" s="149"/>
      <c r="X109" s="149" t="s">
        <v>136</v>
      </c>
      <c r="Y109" s="146"/>
      <c r="Z109" s="146"/>
      <c r="AA109" s="146"/>
      <c r="AB109" s="146"/>
      <c r="AC109" s="146"/>
      <c r="AD109" s="146"/>
      <c r="AE109" s="146"/>
      <c r="AF109" s="146"/>
      <c r="AG109" s="146" t="s">
        <v>137</v>
      </c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ht="22.5" outlineLevel="1" x14ac:dyDescent="0.2">
      <c r="A110" s="163">
        <v>85</v>
      </c>
      <c r="B110" s="164" t="s">
        <v>315</v>
      </c>
      <c r="C110" s="170" t="s">
        <v>364</v>
      </c>
      <c r="D110" s="165" t="s">
        <v>155</v>
      </c>
      <c r="E110" s="166">
        <v>20.350000000000001</v>
      </c>
      <c r="F110" s="167">
        <v>0</v>
      </c>
      <c r="G110" s="168">
        <f t="shared" si="42"/>
        <v>0</v>
      </c>
      <c r="H110" s="149">
        <v>116.99</v>
      </c>
      <c r="I110" s="149">
        <f t="shared" si="43"/>
        <v>2380.75</v>
      </c>
      <c r="J110" s="149">
        <v>485.01</v>
      </c>
      <c r="K110" s="149">
        <f t="shared" si="44"/>
        <v>9869.9500000000007</v>
      </c>
      <c r="L110" s="149">
        <v>21</v>
      </c>
      <c r="M110" s="149">
        <f t="shared" si="45"/>
        <v>0</v>
      </c>
      <c r="N110" s="149">
        <v>3.7299999999999998E-3</v>
      </c>
      <c r="O110" s="149">
        <f t="shared" si="46"/>
        <v>0.08</v>
      </c>
      <c r="P110" s="149">
        <v>0</v>
      </c>
      <c r="Q110" s="149">
        <f t="shared" si="47"/>
        <v>0</v>
      </c>
      <c r="R110" s="149"/>
      <c r="S110" s="149" t="s">
        <v>135</v>
      </c>
      <c r="T110" s="149" t="s">
        <v>135</v>
      </c>
      <c r="U110" s="149">
        <v>0.97799999999999998</v>
      </c>
      <c r="V110" s="149">
        <f t="shared" si="48"/>
        <v>19.899999999999999</v>
      </c>
      <c r="W110" s="149"/>
      <c r="X110" s="149" t="s">
        <v>136</v>
      </c>
      <c r="Y110" s="146"/>
      <c r="Z110" s="146"/>
      <c r="AA110" s="146"/>
      <c r="AB110" s="146"/>
      <c r="AC110" s="146"/>
      <c r="AD110" s="146"/>
      <c r="AE110" s="146"/>
      <c r="AF110" s="146"/>
      <c r="AG110" s="146" t="s">
        <v>313</v>
      </c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ht="22.5" outlineLevel="1" x14ac:dyDescent="0.2">
      <c r="A111" s="163">
        <v>86</v>
      </c>
      <c r="B111" s="164" t="s">
        <v>316</v>
      </c>
      <c r="C111" s="170" t="s">
        <v>317</v>
      </c>
      <c r="D111" s="165" t="s">
        <v>150</v>
      </c>
      <c r="E111" s="166">
        <v>3</v>
      </c>
      <c r="F111" s="167">
        <v>0</v>
      </c>
      <c r="G111" s="168">
        <f t="shared" si="42"/>
        <v>0</v>
      </c>
      <c r="H111" s="149">
        <v>226.09</v>
      </c>
      <c r="I111" s="149">
        <f t="shared" si="43"/>
        <v>678.27</v>
      </c>
      <c r="J111" s="149">
        <v>74.41</v>
      </c>
      <c r="K111" s="149">
        <f t="shared" si="44"/>
        <v>223.23</v>
      </c>
      <c r="L111" s="149">
        <v>21</v>
      </c>
      <c r="M111" s="149">
        <f t="shared" si="45"/>
        <v>0</v>
      </c>
      <c r="N111" s="149">
        <v>2.5999999999999998E-4</v>
      </c>
      <c r="O111" s="149">
        <f t="shared" si="46"/>
        <v>0</v>
      </c>
      <c r="P111" s="149">
        <v>0</v>
      </c>
      <c r="Q111" s="149">
        <f t="shared" si="47"/>
        <v>0</v>
      </c>
      <c r="R111" s="149"/>
      <c r="S111" s="149" t="s">
        <v>135</v>
      </c>
      <c r="T111" s="149" t="s">
        <v>135</v>
      </c>
      <c r="U111" s="149">
        <v>0.15</v>
      </c>
      <c r="V111" s="149">
        <f t="shared" si="48"/>
        <v>0.45</v>
      </c>
      <c r="W111" s="149"/>
      <c r="X111" s="149" t="s">
        <v>136</v>
      </c>
      <c r="Y111" s="146"/>
      <c r="Z111" s="146"/>
      <c r="AA111" s="146"/>
      <c r="AB111" s="146"/>
      <c r="AC111" s="146"/>
      <c r="AD111" s="146"/>
      <c r="AE111" s="146"/>
      <c r="AF111" s="146"/>
      <c r="AG111" s="146" t="s">
        <v>137</v>
      </c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outlineLevel="1" x14ac:dyDescent="0.2">
      <c r="A112" s="163">
        <v>87</v>
      </c>
      <c r="B112" s="164" t="s">
        <v>318</v>
      </c>
      <c r="C112" s="170" t="s">
        <v>319</v>
      </c>
      <c r="D112" s="165" t="s">
        <v>155</v>
      </c>
      <c r="E112" s="166">
        <v>1.1000000000000001</v>
      </c>
      <c r="F112" s="167">
        <v>0</v>
      </c>
      <c r="G112" s="168">
        <f t="shared" si="42"/>
        <v>0</v>
      </c>
      <c r="H112" s="149">
        <v>668</v>
      </c>
      <c r="I112" s="149">
        <f t="shared" si="43"/>
        <v>734.8</v>
      </c>
      <c r="J112" s="149">
        <v>0</v>
      </c>
      <c r="K112" s="149">
        <f t="shared" si="44"/>
        <v>0</v>
      </c>
      <c r="L112" s="149">
        <v>21</v>
      </c>
      <c r="M112" s="149">
        <f t="shared" si="45"/>
        <v>0</v>
      </c>
      <c r="N112" s="149">
        <v>1.4999999999999999E-2</v>
      </c>
      <c r="O112" s="149">
        <f t="shared" si="46"/>
        <v>0.02</v>
      </c>
      <c r="P112" s="149">
        <v>0</v>
      </c>
      <c r="Q112" s="149">
        <f t="shared" si="47"/>
        <v>0</v>
      </c>
      <c r="R112" s="149"/>
      <c r="S112" s="149" t="s">
        <v>161</v>
      </c>
      <c r="T112" s="149" t="s">
        <v>135</v>
      </c>
      <c r="U112" s="149">
        <v>0</v>
      </c>
      <c r="V112" s="149">
        <f t="shared" si="48"/>
        <v>0</v>
      </c>
      <c r="W112" s="149"/>
      <c r="X112" s="149" t="s">
        <v>221</v>
      </c>
      <c r="Y112" s="146"/>
      <c r="Z112" s="146"/>
      <c r="AA112" s="146"/>
      <c r="AB112" s="146"/>
      <c r="AC112" s="146"/>
      <c r="AD112" s="146"/>
      <c r="AE112" s="146"/>
      <c r="AF112" s="146"/>
      <c r="AG112" s="146" t="s">
        <v>222</v>
      </c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ht="22.5" outlineLevel="1" x14ac:dyDescent="0.2">
      <c r="A113" s="163">
        <v>88</v>
      </c>
      <c r="B113" s="164" t="s">
        <v>320</v>
      </c>
      <c r="C113" s="170" t="s">
        <v>321</v>
      </c>
      <c r="D113" s="165" t="s">
        <v>155</v>
      </c>
      <c r="E113" s="166">
        <v>22.385000000000002</v>
      </c>
      <c r="F113" s="167">
        <v>0</v>
      </c>
      <c r="G113" s="168">
        <f t="shared" si="42"/>
        <v>0</v>
      </c>
      <c r="H113" s="149">
        <v>476.5</v>
      </c>
      <c r="I113" s="149">
        <f t="shared" si="43"/>
        <v>10666.45</v>
      </c>
      <c r="J113" s="149">
        <v>0</v>
      </c>
      <c r="K113" s="149">
        <f t="shared" si="44"/>
        <v>0</v>
      </c>
      <c r="L113" s="149">
        <v>21</v>
      </c>
      <c r="M113" s="149">
        <f t="shared" si="45"/>
        <v>0</v>
      </c>
      <c r="N113" s="149">
        <v>1.7999999999999999E-2</v>
      </c>
      <c r="O113" s="149">
        <f t="shared" si="46"/>
        <v>0.4</v>
      </c>
      <c r="P113" s="149">
        <v>0</v>
      </c>
      <c r="Q113" s="149">
        <f t="shared" si="47"/>
        <v>0</v>
      </c>
      <c r="R113" s="149" t="s">
        <v>220</v>
      </c>
      <c r="S113" s="149" t="s">
        <v>135</v>
      </c>
      <c r="T113" s="149" t="s">
        <v>135</v>
      </c>
      <c r="U113" s="149">
        <v>0</v>
      </c>
      <c r="V113" s="149">
        <f t="shared" si="48"/>
        <v>0</v>
      </c>
      <c r="W113" s="149"/>
      <c r="X113" s="149" t="s">
        <v>221</v>
      </c>
      <c r="Y113" s="146"/>
      <c r="Z113" s="146"/>
      <c r="AA113" s="146"/>
      <c r="AB113" s="146"/>
      <c r="AC113" s="146"/>
      <c r="AD113" s="146"/>
      <c r="AE113" s="146"/>
      <c r="AF113" s="146"/>
      <c r="AG113" s="146" t="s">
        <v>222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1" x14ac:dyDescent="0.2">
      <c r="A114" s="163">
        <v>89</v>
      </c>
      <c r="B114" s="164" t="s">
        <v>322</v>
      </c>
      <c r="C114" s="170" t="s">
        <v>323</v>
      </c>
      <c r="D114" s="165" t="s">
        <v>0</v>
      </c>
      <c r="E114" s="166">
        <v>271.83609999999999</v>
      </c>
      <c r="F114" s="167">
        <v>0</v>
      </c>
      <c r="G114" s="168">
        <f t="shared" si="42"/>
        <v>0</v>
      </c>
      <c r="H114" s="149">
        <v>0</v>
      </c>
      <c r="I114" s="149">
        <f t="shared" si="43"/>
        <v>0</v>
      </c>
      <c r="J114" s="149">
        <v>6.2</v>
      </c>
      <c r="K114" s="149">
        <f t="shared" si="44"/>
        <v>1685.38</v>
      </c>
      <c r="L114" s="149">
        <v>21</v>
      </c>
      <c r="M114" s="149">
        <f t="shared" si="45"/>
        <v>0</v>
      </c>
      <c r="N114" s="149">
        <v>0</v>
      </c>
      <c r="O114" s="149">
        <f t="shared" si="46"/>
        <v>0</v>
      </c>
      <c r="P114" s="149">
        <v>0</v>
      </c>
      <c r="Q114" s="149">
        <f t="shared" si="47"/>
        <v>0</v>
      </c>
      <c r="R114" s="149"/>
      <c r="S114" s="149" t="s">
        <v>135</v>
      </c>
      <c r="T114" s="149" t="s">
        <v>135</v>
      </c>
      <c r="U114" s="149">
        <v>0</v>
      </c>
      <c r="V114" s="149">
        <f t="shared" si="48"/>
        <v>0</v>
      </c>
      <c r="W114" s="149"/>
      <c r="X114" s="149" t="s">
        <v>204</v>
      </c>
      <c r="Y114" s="146"/>
      <c r="Z114" s="146"/>
      <c r="AA114" s="146"/>
      <c r="AB114" s="146"/>
      <c r="AC114" s="146"/>
      <c r="AD114" s="146"/>
      <c r="AE114" s="146"/>
      <c r="AF114" s="146"/>
      <c r="AG114" s="146" t="s">
        <v>205</v>
      </c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x14ac:dyDescent="0.2">
      <c r="A115" s="151" t="s">
        <v>130</v>
      </c>
      <c r="B115" s="152" t="s">
        <v>90</v>
      </c>
      <c r="C115" s="169" t="s">
        <v>91</v>
      </c>
      <c r="D115" s="153"/>
      <c r="E115" s="154"/>
      <c r="F115" s="155">
        <v>0</v>
      </c>
      <c r="G115" s="156">
        <f>SUMIF(AG116:AG121,"&lt;&gt;NOR",G116:G121)</f>
        <v>0</v>
      </c>
      <c r="H115" s="150"/>
      <c r="I115" s="150">
        <f>SUM(I116:I121)</f>
        <v>31272.080000000002</v>
      </c>
      <c r="J115" s="150"/>
      <c r="K115" s="150">
        <f>SUM(K116:K121)</f>
        <v>24626.97</v>
      </c>
      <c r="L115" s="150"/>
      <c r="M115" s="150">
        <f>SUM(M116:M121)</f>
        <v>0</v>
      </c>
      <c r="N115" s="150"/>
      <c r="O115" s="150">
        <f>SUM(O116:O121)</f>
        <v>0.74</v>
      </c>
      <c r="P115" s="150"/>
      <c r="Q115" s="150">
        <f>SUM(Q116:Q121)</f>
        <v>0</v>
      </c>
      <c r="R115" s="150"/>
      <c r="S115" s="150"/>
      <c r="T115" s="150"/>
      <c r="U115" s="150"/>
      <c r="V115" s="150">
        <f>SUM(V116:V121)</f>
        <v>45.57</v>
      </c>
      <c r="W115" s="150"/>
      <c r="X115" s="150"/>
      <c r="AG115" t="s">
        <v>131</v>
      </c>
    </row>
    <row r="116" spans="1:60" outlineLevel="1" x14ac:dyDescent="0.2">
      <c r="A116" s="163">
        <v>90</v>
      </c>
      <c r="B116" s="164" t="s">
        <v>310</v>
      </c>
      <c r="C116" s="170" t="s">
        <v>367</v>
      </c>
      <c r="D116" s="165" t="s">
        <v>155</v>
      </c>
      <c r="E116" s="166">
        <v>38.71</v>
      </c>
      <c r="F116" s="167">
        <v>0</v>
      </c>
      <c r="G116" s="168">
        <f t="shared" ref="G116:G121" si="49">ROUND(E116*F116,2)</f>
        <v>0</v>
      </c>
      <c r="H116" s="149">
        <v>22.8</v>
      </c>
      <c r="I116" s="149">
        <f t="shared" ref="I116:I121" si="50">ROUND(E116*H116,2)</f>
        <v>882.59</v>
      </c>
      <c r="J116" s="149">
        <v>24.8</v>
      </c>
      <c r="K116" s="149">
        <f t="shared" ref="K116:K121" si="51">ROUND(E116*J116,2)</f>
        <v>960.01</v>
      </c>
      <c r="L116" s="149">
        <v>21</v>
      </c>
      <c r="M116" s="149">
        <f t="shared" ref="M116:M121" si="52">G116*(1+L116/100)</f>
        <v>0</v>
      </c>
      <c r="N116" s="149">
        <v>2.1000000000000001E-4</v>
      </c>
      <c r="O116" s="149">
        <f t="shared" ref="O116:O121" si="53">ROUND(E116*N116,2)</f>
        <v>0.01</v>
      </c>
      <c r="P116" s="149">
        <v>0</v>
      </c>
      <c r="Q116" s="149">
        <f t="shared" ref="Q116:Q121" si="54">ROUND(E116*P116,2)</f>
        <v>0</v>
      </c>
      <c r="R116" s="149"/>
      <c r="S116" s="149" t="s">
        <v>135</v>
      </c>
      <c r="T116" s="149" t="s">
        <v>135</v>
      </c>
      <c r="U116" s="149">
        <v>0.05</v>
      </c>
      <c r="V116" s="149">
        <f t="shared" ref="V116:V121" si="55">ROUND(E116*U116,2)</f>
        <v>1.94</v>
      </c>
      <c r="W116" s="149"/>
      <c r="X116" s="149" t="s">
        <v>136</v>
      </c>
      <c r="Y116" s="146"/>
      <c r="Z116" s="146"/>
      <c r="AA116" s="146"/>
      <c r="AB116" s="146"/>
      <c r="AC116" s="146"/>
      <c r="AD116" s="146"/>
      <c r="AE116" s="146"/>
      <c r="AF116" s="146"/>
      <c r="AG116" s="146" t="s">
        <v>137</v>
      </c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ht="33.75" outlineLevel="1" x14ac:dyDescent="0.2">
      <c r="A117" s="163">
        <v>91</v>
      </c>
      <c r="B117" s="164" t="s">
        <v>324</v>
      </c>
      <c r="C117" s="170" t="s">
        <v>325</v>
      </c>
      <c r="D117" s="165" t="s">
        <v>155</v>
      </c>
      <c r="E117" s="166">
        <v>38.71</v>
      </c>
      <c r="F117" s="167">
        <v>0</v>
      </c>
      <c r="G117" s="168">
        <f t="shared" si="49"/>
        <v>0</v>
      </c>
      <c r="H117" s="149">
        <v>218.17</v>
      </c>
      <c r="I117" s="149">
        <f t="shared" si="50"/>
        <v>8445.36</v>
      </c>
      <c r="J117" s="149">
        <v>504.83</v>
      </c>
      <c r="K117" s="149">
        <f t="shared" si="51"/>
        <v>19541.97</v>
      </c>
      <c r="L117" s="149">
        <v>21</v>
      </c>
      <c r="M117" s="149">
        <f t="shared" si="52"/>
        <v>0</v>
      </c>
      <c r="N117" s="149">
        <v>3.8600000000000001E-3</v>
      </c>
      <c r="O117" s="149">
        <f t="shared" si="53"/>
        <v>0.15</v>
      </c>
      <c r="P117" s="149">
        <v>0</v>
      </c>
      <c r="Q117" s="149">
        <f t="shared" si="54"/>
        <v>0</v>
      </c>
      <c r="R117" s="149"/>
      <c r="S117" s="149" t="s">
        <v>135</v>
      </c>
      <c r="T117" s="149" t="s">
        <v>135</v>
      </c>
      <c r="U117" s="149">
        <v>1.0165</v>
      </c>
      <c r="V117" s="149">
        <f t="shared" si="55"/>
        <v>39.35</v>
      </c>
      <c r="W117" s="149"/>
      <c r="X117" s="149" t="s">
        <v>136</v>
      </c>
      <c r="Y117" s="146"/>
      <c r="Z117" s="146"/>
      <c r="AA117" s="146"/>
      <c r="AB117" s="146"/>
      <c r="AC117" s="146"/>
      <c r="AD117" s="146"/>
      <c r="AE117" s="146"/>
      <c r="AF117" s="146"/>
      <c r="AG117" s="146" t="s">
        <v>313</v>
      </c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outlineLevel="1" x14ac:dyDescent="0.2">
      <c r="A118" s="163">
        <v>92</v>
      </c>
      <c r="B118" s="164" t="s">
        <v>326</v>
      </c>
      <c r="C118" s="170" t="s">
        <v>327</v>
      </c>
      <c r="D118" s="165" t="s">
        <v>150</v>
      </c>
      <c r="E118" s="166">
        <v>24</v>
      </c>
      <c r="F118" s="167">
        <v>0</v>
      </c>
      <c r="G118" s="168">
        <f t="shared" si="49"/>
        <v>0</v>
      </c>
      <c r="H118" s="149">
        <v>223.97</v>
      </c>
      <c r="I118" s="149">
        <f t="shared" si="50"/>
        <v>5375.28</v>
      </c>
      <c r="J118" s="149">
        <v>59.53</v>
      </c>
      <c r="K118" s="149">
        <f t="shared" si="51"/>
        <v>1428.72</v>
      </c>
      <c r="L118" s="149">
        <v>21</v>
      </c>
      <c r="M118" s="149">
        <f t="shared" si="52"/>
        <v>0</v>
      </c>
      <c r="N118" s="149">
        <v>1E-4</v>
      </c>
      <c r="O118" s="149">
        <f t="shared" si="53"/>
        <v>0</v>
      </c>
      <c r="P118" s="149">
        <v>0</v>
      </c>
      <c r="Q118" s="149">
        <f t="shared" si="54"/>
        <v>0</v>
      </c>
      <c r="R118" s="149"/>
      <c r="S118" s="149" t="s">
        <v>135</v>
      </c>
      <c r="T118" s="149" t="s">
        <v>135</v>
      </c>
      <c r="U118" s="149">
        <v>0.12</v>
      </c>
      <c r="V118" s="149">
        <f t="shared" si="55"/>
        <v>2.88</v>
      </c>
      <c r="W118" s="149"/>
      <c r="X118" s="149" t="s">
        <v>136</v>
      </c>
      <c r="Y118" s="146"/>
      <c r="Z118" s="146"/>
      <c r="AA118" s="146"/>
      <c r="AB118" s="146"/>
      <c r="AC118" s="146"/>
      <c r="AD118" s="146"/>
      <c r="AE118" s="146"/>
      <c r="AF118" s="146"/>
      <c r="AG118" s="146" t="s">
        <v>137</v>
      </c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</row>
    <row r="119" spans="1:60" outlineLevel="1" x14ac:dyDescent="0.2">
      <c r="A119" s="163">
        <v>93</v>
      </c>
      <c r="B119" s="164" t="s">
        <v>328</v>
      </c>
      <c r="C119" s="170" t="s">
        <v>368</v>
      </c>
      <c r="D119" s="165" t="s">
        <v>150</v>
      </c>
      <c r="E119" s="166">
        <v>20</v>
      </c>
      <c r="F119" s="167">
        <v>0</v>
      </c>
      <c r="G119" s="168">
        <f t="shared" si="49"/>
        <v>0</v>
      </c>
      <c r="H119" s="149">
        <v>16.21</v>
      </c>
      <c r="I119" s="149">
        <f t="shared" si="50"/>
        <v>324.2</v>
      </c>
      <c r="J119" s="149">
        <v>35.090000000000003</v>
      </c>
      <c r="K119" s="149">
        <f t="shared" si="51"/>
        <v>701.8</v>
      </c>
      <c r="L119" s="149">
        <v>21</v>
      </c>
      <c r="M119" s="149">
        <f t="shared" si="52"/>
        <v>0</v>
      </c>
      <c r="N119" s="149">
        <v>4.0000000000000003E-5</v>
      </c>
      <c r="O119" s="149">
        <f t="shared" si="53"/>
        <v>0</v>
      </c>
      <c r="P119" s="149">
        <v>0</v>
      </c>
      <c r="Q119" s="149">
        <f t="shared" si="54"/>
        <v>0</v>
      </c>
      <c r="R119" s="149"/>
      <c r="S119" s="149" t="s">
        <v>161</v>
      </c>
      <c r="T119" s="149" t="s">
        <v>188</v>
      </c>
      <c r="U119" s="149">
        <v>7.0000000000000007E-2</v>
      </c>
      <c r="V119" s="149">
        <f t="shared" si="55"/>
        <v>1.4</v>
      </c>
      <c r="W119" s="149"/>
      <c r="X119" s="149" t="s">
        <v>136</v>
      </c>
      <c r="Y119" s="146"/>
      <c r="Z119" s="146"/>
      <c r="AA119" s="146"/>
      <c r="AB119" s="146"/>
      <c r="AC119" s="146"/>
      <c r="AD119" s="146"/>
      <c r="AE119" s="146"/>
      <c r="AF119" s="146"/>
      <c r="AG119" s="146" t="s">
        <v>137</v>
      </c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</row>
    <row r="120" spans="1:60" ht="22.5" outlineLevel="1" x14ac:dyDescent="0.2">
      <c r="A120" s="163">
        <v>94</v>
      </c>
      <c r="B120" s="164" t="s">
        <v>329</v>
      </c>
      <c r="C120" s="170" t="s">
        <v>369</v>
      </c>
      <c r="D120" s="165" t="s">
        <v>155</v>
      </c>
      <c r="E120" s="166">
        <v>42.581000000000003</v>
      </c>
      <c r="F120" s="167">
        <v>0</v>
      </c>
      <c r="G120" s="168">
        <f t="shared" si="49"/>
        <v>0</v>
      </c>
      <c r="H120" s="149">
        <v>381.5</v>
      </c>
      <c r="I120" s="149">
        <f t="shared" si="50"/>
        <v>16244.65</v>
      </c>
      <c r="J120" s="149">
        <v>0</v>
      </c>
      <c r="K120" s="149">
        <f t="shared" si="51"/>
        <v>0</v>
      </c>
      <c r="L120" s="149">
        <v>21</v>
      </c>
      <c r="M120" s="149">
        <f t="shared" si="52"/>
        <v>0</v>
      </c>
      <c r="N120" s="149">
        <v>1.3599999999999999E-2</v>
      </c>
      <c r="O120" s="149">
        <f t="shared" si="53"/>
        <v>0.57999999999999996</v>
      </c>
      <c r="P120" s="149">
        <v>0</v>
      </c>
      <c r="Q120" s="149">
        <f t="shared" si="54"/>
        <v>0</v>
      </c>
      <c r="R120" s="149" t="s">
        <v>220</v>
      </c>
      <c r="S120" s="149" t="s">
        <v>135</v>
      </c>
      <c r="T120" s="149" t="s">
        <v>135</v>
      </c>
      <c r="U120" s="149">
        <v>0</v>
      </c>
      <c r="V120" s="149">
        <f t="shared" si="55"/>
        <v>0</v>
      </c>
      <c r="W120" s="149"/>
      <c r="X120" s="149" t="s">
        <v>221</v>
      </c>
      <c r="Y120" s="146"/>
      <c r="Z120" s="146"/>
      <c r="AA120" s="146"/>
      <c r="AB120" s="146"/>
      <c r="AC120" s="146"/>
      <c r="AD120" s="146"/>
      <c r="AE120" s="146"/>
      <c r="AF120" s="146"/>
      <c r="AG120" s="146" t="s">
        <v>222</v>
      </c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</row>
    <row r="121" spans="1:60" outlineLevel="1" x14ac:dyDescent="0.2">
      <c r="A121" s="163">
        <v>95</v>
      </c>
      <c r="B121" s="164" t="s">
        <v>330</v>
      </c>
      <c r="C121" s="170" t="s">
        <v>331</v>
      </c>
      <c r="D121" s="165" t="s">
        <v>0</v>
      </c>
      <c r="E121" s="166">
        <v>539.04579999999999</v>
      </c>
      <c r="F121" s="167">
        <v>0</v>
      </c>
      <c r="G121" s="168">
        <f t="shared" si="49"/>
        <v>0</v>
      </c>
      <c r="H121" s="149">
        <v>0</v>
      </c>
      <c r="I121" s="149">
        <f t="shared" si="50"/>
        <v>0</v>
      </c>
      <c r="J121" s="149">
        <v>3.7</v>
      </c>
      <c r="K121" s="149">
        <f t="shared" si="51"/>
        <v>1994.47</v>
      </c>
      <c r="L121" s="149">
        <v>21</v>
      </c>
      <c r="M121" s="149">
        <f t="shared" si="52"/>
        <v>0</v>
      </c>
      <c r="N121" s="149">
        <v>0</v>
      </c>
      <c r="O121" s="149">
        <f t="shared" si="53"/>
        <v>0</v>
      </c>
      <c r="P121" s="149">
        <v>0</v>
      </c>
      <c r="Q121" s="149">
        <f t="shared" si="54"/>
        <v>0</v>
      </c>
      <c r="R121" s="149"/>
      <c r="S121" s="149" t="s">
        <v>135</v>
      </c>
      <c r="T121" s="149" t="s">
        <v>135</v>
      </c>
      <c r="U121" s="149">
        <v>0</v>
      </c>
      <c r="V121" s="149">
        <f t="shared" si="55"/>
        <v>0</v>
      </c>
      <c r="W121" s="149"/>
      <c r="X121" s="149" t="s">
        <v>204</v>
      </c>
      <c r="Y121" s="146"/>
      <c r="Z121" s="146"/>
      <c r="AA121" s="146"/>
      <c r="AB121" s="146"/>
      <c r="AC121" s="146"/>
      <c r="AD121" s="146"/>
      <c r="AE121" s="146"/>
      <c r="AF121" s="146"/>
      <c r="AG121" s="146" t="s">
        <v>205</v>
      </c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</row>
    <row r="122" spans="1:60" x14ac:dyDescent="0.2">
      <c r="A122" s="151" t="s">
        <v>130</v>
      </c>
      <c r="B122" s="152" t="s">
        <v>92</v>
      </c>
      <c r="C122" s="169" t="s">
        <v>93</v>
      </c>
      <c r="D122" s="153"/>
      <c r="E122" s="154"/>
      <c r="F122" s="155">
        <v>0</v>
      </c>
      <c r="G122" s="156">
        <f>SUMIF(AG123:AG124,"&lt;&gt;NOR",G123:G124)</f>
        <v>0</v>
      </c>
      <c r="H122" s="150"/>
      <c r="I122" s="150">
        <f>SUM(I123:I124)</f>
        <v>648.29</v>
      </c>
      <c r="J122" s="150"/>
      <c r="K122" s="150">
        <f>SUM(K123:K124)</f>
        <v>956.49</v>
      </c>
      <c r="L122" s="150"/>
      <c r="M122" s="150">
        <f>SUM(M123:M124)</f>
        <v>0</v>
      </c>
      <c r="N122" s="150"/>
      <c r="O122" s="150">
        <f>SUM(O123:O124)</f>
        <v>0</v>
      </c>
      <c r="P122" s="150"/>
      <c r="Q122" s="150">
        <f>SUM(Q123:Q124)</f>
        <v>0</v>
      </c>
      <c r="R122" s="150"/>
      <c r="S122" s="150"/>
      <c r="T122" s="150"/>
      <c r="U122" s="150"/>
      <c r="V122" s="150">
        <f>SUM(V123:V124)</f>
        <v>2.1399999999999997</v>
      </c>
      <c r="W122" s="150"/>
      <c r="X122" s="150"/>
      <c r="AG122" t="s">
        <v>131</v>
      </c>
    </row>
    <row r="123" spans="1:60" outlineLevel="1" x14ac:dyDescent="0.2">
      <c r="A123" s="163">
        <v>96</v>
      </c>
      <c r="B123" s="164" t="s">
        <v>332</v>
      </c>
      <c r="C123" s="170" t="s">
        <v>370</v>
      </c>
      <c r="D123" s="165" t="s">
        <v>155</v>
      </c>
      <c r="E123" s="166">
        <v>4</v>
      </c>
      <c r="F123" s="167">
        <v>0</v>
      </c>
      <c r="G123" s="168">
        <f>ROUND(E123*F123,2)</f>
        <v>0</v>
      </c>
      <c r="H123" s="149">
        <v>103.42</v>
      </c>
      <c r="I123" s="149">
        <f>ROUND(E123*H123,2)</f>
        <v>413.68</v>
      </c>
      <c r="J123" s="149">
        <v>128.08000000000001</v>
      </c>
      <c r="K123" s="149">
        <f>ROUND(E123*J123,2)</f>
        <v>512.32000000000005</v>
      </c>
      <c r="L123" s="149">
        <v>21</v>
      </c>
      <c r="M123" s="149">
        <f>G123*(1+L123/100)</f>
        <v>0</v>
      </c>
      <c r="N123" s="149">
        <v>4.2000000000000002E-4</v>
      </c>
      <c r="O123" s="149">
        <f>ROUND(E123*N123,2)</f>
        <v>0</v>
      </c>
      <c r="P123" s="149">
        <v>0</v>
      </c>
      <c r="Q123" s="149">
        <f>ROUND(E123*P123,2)</f>
        <v>0</v>
      </c>
      <c r="R123" s="149"/>
      <c r="S123" s="149" t="s">
        <v>135</v>
      </c>
      <c r="T123" s="149" t="s">
        <v>135</v>
      </c>
      <c r="U123" s="149">
        <v>0.28699999999999998</v>
      </c>
      <c r="V123" s="149">
        <f>ROUND(E123*U123,2)</f>
        <v>1.1499999999999999</v>
      </c>
      <c r="W123" s="149"/>
      <c r="X123" s="149" t="s">
        <v>136</v>
      </c>
      <c r="Y123" s="146"/>
      <c r="Z123" s="146"/>
      <c r="AA123" s="146"/>
      <c r="AB123" s="146"/>
      <c r="AC123" s="146"/>
      <c r="AD123" s="146"/>
      <c r="AE123" s="146"/>
      <c r="AF123" s="146"/>
      <c r="AG123" s="146" t="s">
        <v>137</v>
      </c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</row>
    <row r="124" spans="1:60" ht="22.5" outlineLevel="1" x14ac:dyDescent="0.2">
      <c r="A124" s="163">
        <v>97</v>
      </c>
      <c r="B124" s="164" t="s">
        <v>333</v>
      </c>
      <c r="C124" s="170" t="s">
        <v>371</v>
      </c>
      <c r="D124" s="165" t="s">
        <v>155</v>
      </c>
      <c r="E124" s="166">
        <v>3.24</v>
      </c>
      <c r="F124" s="167">
        <v>0</v>
      </c>
      <c r="G124" s="168">
        <f>ROUND(E124*F124,2)</f>
        <v>0</v>
      </c>
      <c r="H124" s="149">
        <v>72.41</v>
      </c>
      <c r="I124" s="149">
        <f>ROUND(E124*H124,2)</f>
        <v>234.61</v>
      </c>
      <c r="J124" s="149">
        <v>137.09</v>
      </c>
      <c r="K124" s="149">
        <f>ROUND(E124*J124,2)</f>
        <v>444.17</v>
      </c>
      <c r="L124" s="149">
        <v>21</v>
      </c>
      <c r="M124" s="149">
        <f>G124*(1+L124/100)</f>
        <v>0</v>
      </c>
      <c r="N124" s="149">
        <v>5.0000000000000001E-4</v>
      </c>
      <c r="O124" s="149">
        <f>ROUND(E124*N124,2)</f>
        <v>0</v>
      </c>
      <c r="P124" s="149">
        <v>0</v>
      </c>
      <c r="Q124" s="149">
        <f>ROUND(E124*P124,2)</f>
        <v>0</v>
      </c>
      <c r="R124" s="149"/>
      <c r="S124" s="149" t="s">
        <v>135</v>
      </c>
      <c r="T124" s="149" t="s">
        <v>135</v>
      </c>
      <c r="U124" s="149">
        <v>0.30599999999999999</v>
      </c>
      <c r="V124" s="149">
        <f>ROUND(E124*U124,2)</f>
        <v>0.99</v>
      </c>
      <c r="W124" s="149"/>
      <c r="X124" s="149" t="s">
        <v>136</v>
      </c>
      <c r="Y124" s="146"/>
      <c r="Z124" s="146"/>
      <c r="AA124" s="146"/>
      <c r="AB124" s="146"/>
      <c r="AC124" s="146"/>
      <c r="AD124" s="146"/>
      <c r="AE124" s="146"/>
      <c r="AF124" s="146"/>
      <c r="AG124" s="146" t="s">
        <v>137</v>
      </c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</row>
    <row r="125" spans="1:60" x14ac:dyDescent="0.2">
      <c r="A125" s="151" t="s">
        <v>130</v>
      </c>
      <c r="B125" s="152" t="s">
        <v>94</v>
      </c>
      <c r="C125" s="169" t="s">
        <v>95</v>
      </c>
      <c r="D125" s="153"/>
      <c r="E125" s="154"/>
      <c r="F125" s="155">
        <v>0</v>
      </c>
      <c r="G125" s="156">
        <f>SUMIF(AG126:AG127,"&lt;&gt;NOR",G126:G127)</f>
        <v>0</v>
      </c>
      <c r="H125" s="150"/>
      <c r="I125" s="150">
        <f>SUM(I126:I127)</f>
        <v>334.3</v>
      </c>
      <c r="J125" s="150"/>
      <c r="K125" s="150">
        <f>SUM(K126:K127)</f>
        <v>2680.69</v>
      </c>
      <c r="L125" s="150"/>
      <c r="M125" s="150">
        <f>SUM(M126:M127)</f>
        <v>0</v>
      </c>
      <c r="N125" s="150"/>
      <c r="O125" s="150">
        <f>SUM(O126:O127)</f>
        <v>0.01</v>
      </c>
      <c r="P125" s="150"/>
      <c r="Q125" s="150">
        <f>SUM(Q126:Q127)</f>
        <v>0</v>
      </c>
      <c r="R125" s="150"/>
      <c r="S125" s="150"/>
      <c r="T125" s="150"/>
      <c r="U125" s="150"/>
      <c r="V125" s="150">
        <f>SUM(V126:V127)</f>
        <v>5.66</v>
      </c>
      <c r="W125" s="150"/>
      <c r="X125" s="150"/>
      <c r="AG125" t="s">
        <v>131</v>
      </c>
    </row>
    <row r="126" spans="1:60" outlineLevel="1" x14ac:dyDescent="0.2">
      <c r="A126" s="163">
        <v>98</v>
      </c>
      <c r="B126" s="164" t="s">
        <v>334</v>
      </c>
      <c r="C126" s="170" t="s">
        <v>335</v>
      </c>
      <c r="D126" s="165" t="s">
        <v>155</v>
      </c>
      <c r="E126" s="166">
        <v>42.05</v>
      </c>
      <c r="F126" s="167">
        <v>0</v>
      </c>
      <c r="G126" s="168">
        <f>ROUND(E126*F126,2)</f>
        <v>0</v>
      </c>
      <c r="H126" s="149">
        <v>4.16</v>
      </c>
      <c r="I126" s="149">
        <f>ROUND(E126*H126,2)</f>
        <v>174.93</v>
      </c>
      <c r="J126" s="149">
        <v>15.44</v>
      </c>
      <c r="K126" s="149">
        <f>ROUND(E126*J126,2)</f>
        <v>649.25</v>
      </c>
      <c r="L126" s="149">
        <v>21</v>
      </c>
      <c r="M126" s="149">
        <f>G126*(1+L126/100)</f>
        <v>0</v>
      </c>
      <c r="N126" s="149">
        <v>6.9999999999999994E-5</v>
      </c>
      <c r="O126" s="149">
        <f>ROUND(E126*N126,2)</f>
        <v>0</v>
      </c>
      <c r="P126" s="149">
        <v>0</v>
      </c>
      <c r="Q126" s="149">
        <f>ROUND(E126*P126,2)</f>
        <v>0</v>
      </c>
      <c r="R126" s="149"/>
      <c r="S126" s="149" t="s">
        <v>135</v>
      </c>
      <c r="T126" s="149" t="s">
        <v>135</v>
      </c>
      <c r="U126" s="149">
        <v>3.2480000000000002E-2</v>
      </c>
      <c r="V126" s="149">
        <f>ROUND(E126*U126,2)</f>
        <v>1.37</v>
      </c>
      <c r="W126" s="149"/>
      <c r="X126" s="149" t="s">
        <v>136</v>
      </c>
      <c r="Y126" s="146"/>
      <c r="Z126" s="146"/>
      <c r="AA126" s="146"/>
      <c r="AB126" s="146"/>
      <c r="AC126" s="146"/>
      <c r="AD126" s="146"/>
      <c r="AE126" s="146"/>
      <c r="AF126" s="146"/>
      <c r="AG126" s="146" t="s">
        <v>137</v>
      </c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</row>
    <row r="127" spans="1:60" outlineLevel="1" x14ac:dyDescent="0.2">
      <c r="A127" s="163">
        <v>99</v>
      </c>
      <c r="B127" s="164" t="s">
        <v>336</v>
      </c>
      <c r="C127" s="170" t="s">
        <v>337</v>
      </c>
      <c r="D127" s="165" t="s">
        <v>155</v>
      </c>
      <c r="E127" s="166">
        <v>42.05</v>
      </c>
      <c r="F127" s="167">
        <v>0</v>
      </c>
      <c r="G127" s="168">
        <f>ROUND(E127*F127,2)</f>
        <v>0</v>
      </c>
      <c r="H127" s="149">
        <v>3.79</v>
      </c>
      <c r="I127" s="149">
        <f>ROUND(E127*H127,2)</f>
        <v>159.37</v>
      </c>
      <c r="J127" s="149">
        <v>48.31</v>
      </c>
      <c r="K127" s="149">
        <f>ROUND(E127*J127,2)</f>
        <v>2031.44</v>
      </c>
      <c r="L127" s="149">
        <v>21</v>
      </c>
      <c r="M127" s="149">
        <f>G127*(1+L127/100)</f>
        <v>0</v>
      </c>
      <c r="N127" s="149">
        <v>1.3999999999999999E-4</v>
      </c>
      <c r="O127" s="149">
        <f>ROUND(E127*N127,2)</f>
        <v>0.01</v>
      </c>
      <c r="P127" s="149">
        <v>0</v>
      </c>
      <c r="Q127" s="149">
        <f>ROUND(E127*P127,2)</f>
        <v>0</v>
      </c>
      <c r="R127" s="149"/>
      <c r="S127" s="149" t="s">
        <v>135</v>
      </c>
      <c r="T127" s="149" t="s">
        <v>135</v>
      </c>
      <c r="U127" s="149">
        <v>0.10191</v>
      </c>
      <c r="V127" s="149">
        <f>ROUND(E127*U127,2)</f>
        <v>4.29</v>
      </c>
      <c r="W127" s="149"/>
      <c r="X127" s="149" t="s">
        <v>136</v>
      </c>
      <c r="Y127" s="146"/>
      <c r="Z127" s="146"/>
      <c r="AA127" s="146"/>
      <c r="AB127" s="146"/>
      <c r="AC127" s="146"/>
      <c r="AD127" s="146"/>
      <c r="AE127" s="146"/>
      <c r="AF127" s="146"/>
      <c r="AG127" s="146" t="s">
        <v>137</v>
      </c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</row>
    <row r="128" spans="1:60" x14ac:dyDescent="0.2">
      <c r="A128" s="151" t="s">
        <v>130</v>
      </c>
      <c r="B128" s="152" t="s">
        <v>96</v>
      </c>
      <c r="C128" s="169" t="s">
        <v>97</v>
      </c>
      <c r="D128" s="153"/>
      <c r="E128" s="154"/>
      <c r="F128" s="155">
        <v>0</v>
      </c>
      <c r="G128" s="156">
        <f>SUMIF(AG129:AG129,"&lt;&gt;NOR",G129:G129)</f>
        <v>0</v>
      </c>
      <c r="H128" s="150"/>
      <c r="I128" s="150">
        <f>SUM(I129:I129)</f>
        <v>0</v>
      </c>
      <c r="J128" s="150"/>
      <c r="K128" s="150">
        <f>SUM(K129:K129)</f>
        <v>6080</v>
      </c>
      <c r="L128" s="150"/>
      <c r="M128" s="150">
        <f>SUM(M129:M129)</f>
        <v>0</v>
      </c>
      <c r="N128" s="150"/>
      <c r="O128" s="150">
        <f>SUM(O129:O129)</f>
        <v>0</v>
      </c>
      <c r="P128" s="150"/>
      <c r="Q128" s="150">
        <f>SUM(Q129:Q129)</f>
        <v>0</v>
      </c>
      <c r="R128" s="150"/>
      <c r="S128" s="150"/>
      <c r="T128" s="150"/>
      <c r="U128" s="150"/>
      <c r="V128" s="150">
        <f>SUM(V129:V129)</f>
        <v>0</v>
      </c>
      <c r="W128" s="150"/>
      <c r="X128" s="150"/>
      <c r="AG128" t="s">
        <v>131</v>
      </c>
    </row>
    <row r="129" spans="1:60" outlineLevel="1" x14ac:dyDescent="0.2">
      <c r="A129" s="163">
        <v>100</v>
      </c>
      <c r="B129" s="164" t="s">
        <v>338</v>
      </c>
      <c r="C129" s="170" t="s">
        <v>339</v>
      </c>
      <c r="D129" s="165" t="s">
        <v>179</v>
      </c>
      <c r="E129" s="166">
        <v>4</v>
      </c>
      <c r="F129" s="167">
        <v>0</v>
      </c>
      <c r="G129" s="168">
        <f>ROUND(E129*F129,2)</f>
        <v>0</v>
      </c>
      <c r="H129" s="149">
        <v>0</v>
      </c>
      <c r="I129" s="149">
        <f>ROUND(E129*H129,2)</f>
        <v>0</v>
      </c>
      <c r="J129" s="149">
        <v>1520</v>
      </c>
      <c r="K129" s="149">
        <f>ROUND(E129*J129,2)</f>
        <v>6080</v>
      </c>
      <c r="L129" s="149">
        <v>21</v>
      </c>
      <c r="M129" s="149">
        <f>G129*(1+L129/100)</f>
        <v>0</v>
      </c>
      <c r="N129" s="149">
        <v>0</v>
      </c>
      <c r="O129" s="149">
        <f>ROUND(E129*N129,2)</f>
        <v>0</v>
      </c>
      <c r="P129" s="149">
        <v>0</v>
      </c>
      <c r="Q129" s="149">
        <f>ROUND(E129*P129,2)</f>
        <v>0</v>
      </c>
      <c r="R129" s="149"/>
      <c r="S129" s="149" t="s">
        <v>161</v>
      </c>
      <c r="T129" s="149" t="s">
        <v>162</v>
      </c>
      <c r="U129" s="149">
        <v>0</v>
      </c>
      <c r="V129" s="149">
        <f>ROUND(E129*U129,2)</f>
        <v>0</v>
      </c>
      <c r="W129" s="149"/>
      <c r="X129" s="149" t="s">
        <v>136</v>
      </c>
      <c r="Y129" s="146"/>
      <c r="Z129" s="146"/>
      <c r="AA129" s="146"/>
      <c r="AB129" s="146"/>
      <c r="AC129" s="146"/>
      <c r="AD129" s="146"/>
      <c r="AE129" s="146"/>
      <c r="AF129" s="146"/>
      <c r="AG129" s="146" t="s">
        <v>137</v>
      </c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46"/>
    </row>
    <row r="130" spans="1:60" x14ac:dyDescent="0.2">
      <c r="A130" s="151" t="s">
        <v>130</v>
      </c>
      <c r="B130" s="152" t="s">
        <v>98</v>
      </c>
      <c r="C130" s="169" t="s">
        <v>99</v>
      </c>
      <c r="D130" s="153"/>
      <c r="E130" s="154"/>
      <c r="F130" s="155">
        <v>0</v>
      </c>
      <c r="G130" s="156">
        <f>SUMIF(AG131:AG131,"&lt;&gt;NOR",G131:G131)</f>
        <v>0</v>
      </c>
      <c r="H130" s="150"/>
      <c r="I130" s="150">
        <f>SUM(I131:I131)</f>
        <v>0</v>
      </c>
      <c r="J130" s="150"/>
      <c r="K130" s="150">
        <f>SUM(K131:K131)</f>
        <v>15253</v>
      </c>
      <c r="L130" s="150"/>
      <c r="M130" s="150">
        <f>SUM(M131:M131)</f>
        <v>0</v>
      </c>
      <c r="N130" s="150"/>
      <c r="O130" s="150">
        <f>SUM(O131:O131)</f>
        <v>0</v>
      </c>
      <c r="P130" s="150"/>
      <c r="Q130" s="150">
        <f>SUM(Q131:Q131)</f>
        <v>0</v>
      </c>
      <c r="R130" s="150"/>
      <c r="S130" s="150"/>
      <c r="T130" s="150"/>
      <c r="U130" s="150"/>
      <c r="V130" s="150">
        <f>SUM(V131:V131)</f>
        <v>0</v>
      </c>
      <c r="W130" s="150"/>
      <c r="X130" s="150"/>
      <c r="AG130" t="s">
        <v>131</v>
      </c>
    </row>
    <row r="131" spans="1:60" outlineLevel="1" x14ac:dyDescent="0.2">
      <c r="A131" s="163">
        <v>101</v>
      </c>
      <c r="B131" s="164" t="s">
        <v>340</v>
      </c>
      <c r="C131" s="170" t="s">
        <v>341</v>
      </c>
      <c r="D131" s="165" t="s">
        <v>239</v>
      </c>
      <c r="E131" s="166">
        <v>1</v>
      </c>
      <c r="F131" s="167">
        <v>0</v>
      </c>
      <c r="G131" s="168">
        <f>ROUND(E131*F131,2)</f>
        <v>0</v>
      </c>
      <c r="H131" s="149">
        <v>0</v>
      </c>
      <c r="I131" s="149">
        <f>ROUND(E131*H131,2)</f>
        <v>0</v>
      </c>
      <c r="J131" s="149">
        <v>15253</v>
      </c>
      <c r="K131" s="149">
        <f>ROUND(E131*J131,2)</f>
        <v>15253</v>
      </c>
      <c r="L131" s="149">
        <v>21</v>
      </c>
      <c r="M131" s="149">
        <f>G131*(1+L131/100)</f>
        <v>0</v>
      </c>
      <c r="N131" s="149">
        <v>0</v>
      </c>
      <c r="O131" s="149">
        <f>ROUND(E131*N131,2)</f>
        <v>0</v>
      </c>
      <c r="P131" s="149">
        <v>0</v>
      </c>
      <c r="Q131" s="149">
        <f>ROUND(E131*P131,2)</f>
        <v>0</v>
      </c>
      <c r="R131" s="149"/>
      <c r="S131" s="149" t="s">
        <v>161</v>
      </c>
      <c r="T131" s="149" t="s">
        <v>162</v>
      </c>
      <c r="U131" s="149">
        <v>0</v>
      </c>
      <c r="V131" s="149">
        <f>ROUND(E131*U131,2)</f>
        <v>0</v>
      </c>
      <c r="W131" s="149"/>
      <c r="X131" s="149" t="s">
        <v>136</v>
      </c>
      <c r="Y131" s="146"/>
      <c r="Z131" s="146"/>
      <c r="AA131" s="146"/>
      <c r="AB131" s="146"/>
      <c r="AC131" s="146"/>
      <c r="AD131" s="146"/>
      <c r="AE131" s="146"/>
      <c r="AF131" s="146"/>
      <c r="AG131" s="146" t="s">
        <v>137</v>
      </c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</row>
    <row r="132" spans="1:60" x14ac:dyDescent="0.2">
      <c r="A132" s="151" t="s">
        <v>130</v>
      </c>
      <c r="B132" s="152" t="s">
        <v>100</v>
      </c>
      <c r="C132" s="169" t="s">
        <v>101</v>
      </c>
      <c r="D132" s="153"/>
      <c r="E132" s="154"/>
      <c r="F132" s="155">
        <v>0</v>
      </c>
      <c r="G132" s="156">
        <f>SUMIF(AG133:AG139,"&lt;&gt;NOR",G133:G139)</f>
        <v>0</v>
      </c>
      <c r="H132" s="150"/>
      <c r="I132" s="150">
        <f>SUM(I133:I139)</f>
        <v>0</v>
      </c>
      <c r="J132" s="150"/>
      <c r="K132" s="150">
        <f>SUM(K133:K139)</f>
        <v>6857.54</v>
      </c>
      <c r="L132" s="150"/>
      <c r="M132" s="150">
        <f>SUM(M133:M139)</f>
        <v>0</v>
      </c>
      <c r="N132" s="150"/>
      <c r="O132" s="150">
        <f>SUM(O133:O139)</f>
        <v>0</v>
      </c>
      <c r="P132" s="150"/>
      <c r="Q132" s="150">
        <f>SUM(Q133:Q139)</f>
        <v>0</v>
      </c>
      <c r="R132" s="150"/>
      <c r="S132" s="150"/>
      <c r="T132" s="150"/>
      <c r="U132" s="150"/>
      <c r="V132" s="150">
        <f>SUM(V133:V139)</f>
        <v>11.770000000000001</v>
      </c>
      <c r="W132" s="150"/>
      <c r="X132" s="150"/>
      <c r="AG132" t="s">
        <v>131</v>
      </c>
    </row>
    <row r="133" spans="1:60" outlineLevel="1" x14ac:dyDescent="0.2">
      <c r="A133" s="163">
        <v>102</v>
      </c>
      <c r="B133" s="164" t="s">
        <v>342</v>
      </c>
      <c r="C133" s="170" t="s">
        <v>343</v>
      </c>
      <c r="D133" s="165" t="s">
        <v>203</v>
      </c>
      <c r="E133" s="166">
        <v>5.5142499999999997</v>
      </c>
      <c r="F133" s="167">
        <v>0</v>
      </c>
      <c r="G133" s="168">
        <f t="shared" ref="G133:G139" si="56">ROUND(E133*F133,2)</f>
        <v>0</v>
      </c>
      <c r="H133" s="149">
        <v>0</v>
      </c>
      <c r="I133" s="149">
        <f t="shared" ref="I133:I139" si="57">ROUND(E133*H133,2)</f>
        <v>0</v>
      </c>
      <c r="J133" s="149">
        <v>162</v>
      </c>
      <c r="K133" s="149">
        <f t="shared" ref="K133:K139" si="58">ROUND(E133*J133,2)</f>
        <v>893.31</v>
      </c>
      <c r="L133" s="149">
        <v>21</v>
      </c>
      <c r="M133" s="149">
        <f t="shared" ref="M133:M139" si="59">G133*(1+L133/100)</f>
        <v>0</v>
      </c>
      <c r="N133" s="149">
        <v>0</v>
      </c>
      <c r="O133" s="149">
        <f t="shared" ref="O133:O139" si="60">ROUND(E133*N133,2)</f>
        <v>0</v>
      </c>
      <c r="P133" s="149">
        <v>0</v>
      </c>
      <c r="Q133" s="149">
        <f t="shared" ref="Q133:Q139" si="61">ROUND(E133*P133,2)</f>
        <v>0</v>
      </c>
      <c r="R133" s="149"/>
      <c r="S133" s="149" t="s">
        <v>135</v>
      </c>
      <c r="T133" s="149" t="s">
        <v>135</v>
      </c>
      <c r="U133" s="149">
        <v>0.27700000000000002</v>
      </c>
      <c r="V133" s="149">
        <f t="shared" ref="V133:V139" si="62">ROUND(E133*U133,2)</f>
        <v>1.53</v>
      </c>
      <c r="W133" s="149"/>
      <c r="X133" s="149" t="s">
        <v>344</v>
      </c>
      <c r="Y133" s="146"/>
      <c r="Z133" s="146"/>
      <c r="AA133" s="146"/>
      <c r="AB133" s="146"/>
      <c r="AC133" s="146"/>
      <c r="AD133" s="146"/>
      <c r="AE133" s="146"/>
      <c r="AF133" s="146"/>
      <c r="AG133" s="146" t="s">
        <v>345</v>
      </c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</row>
    <row r="134" spans="1:60" outlineLevel="1" x14ac:dyDescent="0.2">
      <c r="A134" s="163">
        <v>103</v>
      </c>
      <c r="B134" s="164" t="s">
        <v>346</v>
      </c>
      <c r="C134" s="170" t="s">
        <v>347</v>
      </c>
      <c r="D134" s="165" t="s">
        <v>203</v>
      </c>
      <c r="E134" s="166">
        <v>5.5142499999999997</v>
      </c>
      <c r="F134" s="167">
        <v>0</v>
      </c>
      <c r="G134" s="168">
        <f t="shared" si="56"/>
        <v>0</v>
      </c>
      <c r="H134" s="149">
        <v>0</v>
      </c>
      <c r="I134" s="149">
        <f t="shared" si="57"/>
        <v>0</v>
      </c>
      <c r="J134" s="149">
        <v>220</v>
      </c>
      <c r="K134" s="149">
        <f t="shared" si="58"/>
        <v>1213.1400000000001</v>
      </c>
      <c r="L134" s="149">
        <v>21</v>
      </c>
      <c r="M134" s="149">
        <f t="shared" si="59"/>
        <v>0</v>
      </c>
      <c r="N134" s="149">
        <v>0</v>
      </c>
      <c r="O134" s="149">
        <f t="shared" si="60"/>
        <v>0</v>
      </c>
      <c r="P134" s="149">
        <v>0</v>
      </c>
      <c r="Q134" s="149">
        <f t="shared" si="61"/>
        <v>0</v>
      </c>
      <c r="R134" s="149"/>
      <c r="S134" s="149" t="s">
        <v>135</v>
      </c>
      <c r="T134" s="149" t="s">
        <v>135</v>
      </c>
      <c r="U134" s="149">
        <v>0.49</v>
      </c>
      <c r="V134" s="149">
        <f t="shared" si="62"/>
        <v>2.7</v>
      </c>
      <c r="W134" s="149"/>
      <c r="X134" s="149" t="s">
        <v>344</v>
      </c>
      <c r="Y134" s="146"/>
      <c r="Z134" s="146"/>
      <c r="AA134" s="146"/>
      <c r="AB134" s="146"/>
      <c r="AC134" s="146"/>
      <c r="AD134" s="146"/>
      <c r="AE134" s="146"/>
      <c r="AF134" s="146"/>
      <c r="AG134" s="146" t="s">
        <v>345</v>
      </c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</row>
    <row r="135" spans="1:60" outlineLevel="1" x14ac:dyDescent="0.2">
      <c r="A135" s="163">
        <v>104</v>
      </c>
      <c r="B135" s="164" t="s">
        <v>348</v>
      </c>
      <c r="C135" s="170" t="s">
        <v>349</v>
      </c>
      <c r="D135" s="165" t="s">
        <v>203</v>
      </c>
      <c r="E135" s="166">
        <v>38.599719999999998</v>
      </c>
      <c r="F135" s="167">
        <v>0</v>
      </c>
      <c r="G135" s="168">
        <f t="shared" si="56"/>
        <v>0</v>
      </c>
      <c r="H135" s="149">
        <v>0</v>
      </c>
      <c r="I135" s="149">
        <f t="shared" si="57"/>
        <v>0</v>
      </c>
      <c r="J135" s="149">
        <v>15.7</v>
      </c>
      <c r="K135" s="149">
        <f t="shared" si="58"/>
        <v>606.02</v>
      </c>
      <c r="L135" s="149">
        <v>21</v>
      </c>
      <c r="M135" s="149">
        <f t="shared" si="59"/>
        <v>0</v>
      </c>
      <c r="N135" s="149">
        <v>0</v>
      </c>
      <c r="O135" s="149">
        <f t="shared" si="60"/>
        <v>0</v>
      </c>
      <c r="P135" s="149">
        <v>0</v>
      </c>
      <c r="Q135" s="149">
        <f t="shared" si="61"/>
        <v>0</v>
      </c>
      <c r="R135" s="149"/>
      <c r="S135" s="149" t="s">
        <v>135</v>
      </c>
      <c r="T135" s="149" t="s">
        <v>135</v>
      </c>
      <c r="U135" s="149">
        <v>0</v>
      </c>
      <c r="V135" s="149">
        <f t="shared" si="62"/>
        <v>0</v>
      </c>
      <c r="W135" s="149"/>
      <c r="X135" s="149" t="s">
        <v>344</v>
      </c>
      <c r="Y135" s="146"/>
      <c r="Z135" s="146"/>
      <c r="AA135" s="146"/>
      <c r="AB135" s="146"/>
      <c r="AC135" s="146"/>
      <c r="AD135" s="146"/>
      <c r="AE135" s="146"/>
      <c r="AF135" s="146"/>
      <c r="AG135" s="146" t="s">
        <v>345</v>
      </c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</row>
    <row r="136" spans="1:60" outlineLevel="1" x14ac:dyDescent="0.2">
      <c r="A136" s="163">
        <v>105</v>
      </c>
      <c r="B136" s="164" t="s">
        <v>350</v>
      </c>
      <c r="C136" s="170" t="s">
        <v>351</v>
      </c>
      <c r="D136" s="165" t="s">
        <v>203</v>
      </c>
      <c r="E136" s="166">
        <v>5.5142499999999997</v>
      </c>
      <c r="F136" s="167">
        <v>0</v>
      </c>
      <c r="G136" s="168">
        <f t="shared" si="56"/>
        <v>0</v>
      </c>
      <c r="H136" s="149">
        <v>0</v>
      </c>
      <c r="I136" s="149">
        <f t="shared" si="57"/>
        <v>0</v>
      </c>
      <c r="J136" s="149">
        <v>305.5</v>
      </c>
      <c r="K136" s="149">
        <f t="shared" si="58"/>
        <v>1684.6</v>
      </c>
      <c r="L136" s="149">
        <v>21</v>
      </c>
      <c r="M136" s="149">
        <f t="shared" si="59"/>
        <v>0</v>
      </c>
      <c r="N136" s="149">
        <v>0</v>
      </c>
      <c r="O136" s="149">
        <f t="shared" si="60"/>
        <v>0</v>
      </c>
      <c r="P136" s="149">
        <v>0</v>
      </c>
      <c r="Q136" s="149">
        <f t="shared" si="61"/>
        <v>0</v>
      </c>
      <c r="R136" s="149"/>
      <c r="S136" s="149" t="s">
        <v>135</v>
      </c>
      <c r="T136" s="149" t="s">
        <v>135</v>
      </c>
      <c r="U136" s="149">
        <v>0.94199999999999995</v>
      </c>
      <c r="V136" s="149">
        <f t="shared" si="62"/>
        <v>5.19</v>
      </c>
      <c r="W136" s="149"/>
      <c r="X136" s="149" t="s">
        <v>344</v>
      </c>
      <c r="Y136" s="146"/>
      <c r="Z136" s="146"/>
      <c r="AA136" s="146"/>
      <c r="AB136" s="146"/>
      <c r="AC136" s="146"/>
      <c r="AD136" s="146"/>
      <c r="AE136" s="146"/>
      <c r="AF136" s="146"/>
      <c r="AG136" s="146" t="s">
        <v>345</v>
      </c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</row>
    <row r="137" spans="1:60" outlineLevel="1" x14ac:dyDescent="0.2">
      <c r="A137" s="163">
        <v>106</v>
      </c>
      <c r="B137" s="164" t="s">
        <v>352</v>
      </c>
      <c r="C137" s="170" t="s">
        <v>353</v>
      </c>
      <c r="D137" s="165" t="s">
        <v>203</v>
      </c>
      <c r="E137" s="166">
        <v>22.056979999999999</v>
      </c>
      <c r="F137" s="167">
        <v>0</v>
      </c>
      <c r="G137" s="168">
        <f t="shared" si="56"/>
        <v>0</v>
      </c>
      <c r="H137" s="149">
        <v>0</v>
      </c>
      <c r="I137" s="149">
        <f t="shared" si="57"/>
        <v>0</v>
      </c>
      <c r="J137" s="149">
        <v>34</v>
      </c>
      <c r="K137" s="149">
        <f t="shared" si="58"/>
        <v>749.94</v>
      </c>
      <c r="L137" s="149">
        <v>21</v>
      </c>
      <c r="M137" s="149">
        <f t="shared" si="59"/>
        <v>0</v>
      </c>
      <c r="N137" s="149">
        <v>0</v>
      </c>
      <c r="O137" s="149">
        <f t="shared" si="60"/>
        <v>0</v>
      </c>
      <c r="P137" s="149">
        <v>0</v>
      </c>
      <c r="Q137" s="149">
        <f t="shared" si="61"/>
        <v>0</v>
      </c>
      <c r="R137" s="149"/>
      <c r="S137" s="149" t="s">
        <v>135</v>
      </c>
      <c r="T137" s="149" t="s">
        <v>135</v>
      </c>
      <c r="U137" s="149">
        <v>0.105</v>
      </c>
      <c r="V137" s="149">
        <f t="shared" si="62"/>
        <v>2.3199999999999998</v>
      </c>
      <c r="W137" s="149"/>
      <c r="X137" s="149" t="s">
        <v>344</v>
      </c>
      <c r="Y137" s="146"/>
      <c r="Z137" s="146"/>
      <c r="AA137" s="146"/>
      <c r="AB137" s="146"/>
      <c r="AC137" s="146"/>
      <c r="AD137" s="146"/>
      <c r="AE137" s="146"/>
      <c r="AF137" s="146"/>
      <c r="AG137" s="146" t="s">
        <v>345</v>
      </c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</row>
    <row r="138" spans="1:60" outlineLevel="1" x14ac:dyDescent="0.2">
      <c r="A138" s="163">
        <v>107</v>
      </c>
      <c r="B138" s="164" t="s">
        <v>354</v>
      </c>
      <c r="C138" s="170" t="s">
        <v>355</v>
      </c>
      <c r="D138" s="165" t="s">
        <v>203</v>
      </c>
      <c r="E138" s="166">
        <v>5.5142499999999997</v>
      </c>
      <c r="F138" s="167">
        <v>0</v>
      </c>
      <c r="G138" s="168">
        <f t="shared" si="56"/>
        <v>0</v>
      </c>
      <c r="H138" s="149">
        <v>0</v>
      </c>
      <c r="I138" s="149">
        <f t="shared" si="57"/>
        <v>0</v>
      </c>
      <c r="J138" s="149">
        <v>300</v>
      </c>
      <c r="K138" s="149">
        <f t="shared" si="58"/>
        <v>1654.28</v>
      </c>
      <c r="L138" s="149">
        <v>21</v>
      </c>
      <c r="M138" s="149">
        <f t="shared" si="59"/>
        <v>0</v>
      </c>
      <c r="N138" s="149">
        <v>0</v>
      </c>
      <c r="O138" s="149">
        <f t="shared" si="60"/>
        <v>0</v>
      </c>
      <c r="P138" s="149">
        <v>0</v>
      </c>
      <c r="Q138" s="149">
        <f t="shared" si="61"/>
        <v>0</v>
      </c>
      <c r="R138" s="149"/>
      <c r="S138" s="149" t="s">
        <v>135</v>
      </c>
      <c r="T138" s="149" t="s">
        <v>135</v>
      </c>
      <c r="U138" s="149">
        <v>0</v>
      </c>
      <c r="V138" s="149">
        <f t="shared" si="62"/>
        <v>0</v>
      </c>
      <c r="W138" s="149"/>
      <c r="X138" s="149" t="s">
        <v>344</v>
      </c>
      <c r="Y138" s="146"/>
      <c r="Z138" s="146"/>
      <c r="AA138" s="146"/>
      <c r="AB138" s="146"/>
      <c r="AC138" s="146"/>
      <c r="AD138" s="146"/>
      <c r="AE138" s="146"/>
      <c r="AF138" s="146"/>
      <c r="AG138" s="146" t="s">
        <v>345</v>
      </c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</row>
    <row r="139" spans="1:60" outlineLevel="1" x14ac:dyDescent="0.2">
      <c r="A139" s="163">
        <v>108</v>
      </c>
      <c r="B139" s="164" t="s">
        <v>356</v>
      </c>
      <c r="C139" s="170" t="s">
        <v>357</v>
      </c>
      <c r="D139" s="165" t="s">
        <v>203</v>
      </c>
      <c r="E139" s="166">
        <v>5.5142499999999997</v>
      </c>
      <c r="F139" s="167">
        <v>0</v>
      </c>
      <c r="G139" s="168">
        <f t="shared" si="56"/>
        <v>0</v>
      </c>
      <c r="H139" s="149">
        <v>0</v>
      </c>
      <c r="I139" s="149">
        <f t="shared" si="57"/>
        <v>0</v>
      </c>
      <c r="J139" s="149">
        <v>10.199999999999999</v>
      </c>
      <c r="K139" s="149">
        <f t="shared" si="58"/>
        <v>56.25</v>
      </c>
      <c r="L139" s="149">
        <v>21</v>
      </c>
      <c r="M139" s="149">
        <f t="shared" si="59"/>
        <v>0</v>
      </c>
      <c r="N139" s="149">
        <v>0</v>
      </c>
      <c r="O139" s="149">
        <f t="shared" si="60"/>
        <v>0</v>
      </c>
      <c r="P139" s="149">
        <v>0</v>
      </c>
      <c r="Q139" s="149">
        <f t="shared" si="61"/>
        <v>0</v>
      </c>
      <c r="R139" s="149"/>
      <c r="S139" s="149" t="s">
        <v>135</v>
      </c>
      <c r="T139" s="149" t="s">
        <v>135</v>
      </c>
      <c r="U139" s="149">
        <v>6.0000000000000001E-3</v>
      </c>
      <c r="V139" s="149">
        <f t="shared" si="62"/>
        <v>0.03</v>
      </c>
      <c r="W139" s="149"/>
      <c r="X139" s="149" t="s">
        <v>344</v>
      </c>
      <c r="Y139" s="146"/>
      <c r="Z139" s="146"/>
      <c r="AA139" s="146"/>
      <c r="AB139" s="146"/>
      <c r="AC139" s="146"/>
      <c r="AD139" s="146"/>
      <c r="AE139" s="146"/>
      <c r="AF139" s="146"/>
      <c r="AG139" s="146" t="s">
        <v>345</v>
      </c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  <c r="BG139" s="146"/>
      <c r="BH139" s="146"/>
    </row>
    <row r="140" spans="1:60" x14ac:dyDescent="0.2">
      <c r="A140" s="151" t="s">
        <v>130</v>
      </c>
      <c r="B140" s="152" t="s">
        <v>103</v>
      </c>
      <c r="C140" s="169" t="s">
        <v>29</v>
      </c>
      <c r="D140" s="153"/>
      <c r="E140" s="154"/>
      <c r="F140" s="155">
        <v>0</v>
      </c>
      <c r="G140" s="156">
        <f>SUMIF(AG141:AG141,"&lt;&gt;NOR",G141:G141)</f>
        <v>0</v>
      </c>
      <c r="H140" s="150"/>
      <c r="I140" s="150">
        <f>SUM(I141:I141)</f>
        <v>0</v>
      </c>
      <c r="J140" s="150"/>
      <c r="K140" s="150">
        <f>SUM(K141:K141)</f>
        <v>4000</v>
      </c>
      <c r="L140" s="150"/>
      <c r="M140" s="150">
        <f>SUM(M141:M141)</f>
        <v>0</v>
      </c>
      <c r="N140" s="150"/>
      <c r="O140" s="150">
        <f>SUM(O141:O141)</f>
        <v>0</v>
      </c>
      <c r="P140" s="150"/>
      <c r="Q140" s="150">
        <f>SUM(Q141:Q141)</f>
        <v>0</v>
      </c>
      <c r="R140" s="150"/>
      <c r="S140" s="150"/>
      <c r="T140" s="150"/>
      <c r="U140" s="150"/>
      <c r="V140" s="150">
        <f>SUM(V141:V141)</f>
        <v>0</v>
      </c>
      <c r="W140" s="150"/>
      <c r="X140" s="150"/>
      <c r="AG140" t="s">
        <v>131</v>
      </c>
    </row>
    <row r="141" spans="1:60" ht="33.75" outlineLevel="1" x14ac:dyDescent="0.2">
      <c r="A141" s="157">
        <v>109</v>
      </c>
      <c r="B141" s="158" t="s">
        <v>358</v>
      </c>
      <c r="C141" s="171" t="s">
        <v>359</v>
      </c>
      <c r="D141" s="159" t="s">
        <v>239</v>
      </c>
      <c r="E141" s="160">
        <v>1</v>
      </c>
      <c r="F141" s="161">
        <v>0</v>
      </c>
      <c r="G141" s="162">
        <f>ROUND(E141*F141,2)</f>
        <v>0</v>
      </c>
      <c r="H141" s="149">
        <v>0</v>
      </c>
      <c r="I141" s="149">
        <f>ROUND(E141*H141,2)</f>
        <v>0</v>
      </c>
      <c r="J141" s="149">
        <v>4000</v>
      </c>
      <c r="K141" s="149">
        <f>ROUND(E141*J141,2)</f>
        <v>4000</v>
      </c>
      <c r="L141" s="149">
        <v>21</v>
      </c>
      <c r="M141" s="149">
        <f>G141*(1+L141/100)</f>
        <v>0</v>
      </c>
      <c r="N141" s="149">
        <v>0</v>
      </c>
      <c r="O141" s="149">
        <f>ROUND(E141*N141,2)</f>
        <v>0</v>
      </c>
      <c r="P141" s="149">
        <v>0</v>
      </c>
      <c r="Q141" s="149">
        <f>ROUND(E141*P141,2)</f>
        <v>0</v>
      </c>
      <c r="R141" s="149"/>
      <c r="S141" s="149" t="s">
        <v>161</v>
      </c>
      <c r="T141" s="149" t="s">
        <v>162</v>
      </c>
      <c r="U141" s="149">
        <v>0</v>
      </c>
      <c r="V141" s="149">
        <f>ROUND(E141*U141,2)</f>
        <v>0</v>
      </c>
      <c r="W141" s="149"/>
      <c r="X141" s="149" t="s">
        <v>136</v>
      </c>
      <c r="Y141" s="146"/>
      <c r="Z141" s="146"/>
      <c r="AA141" s="146"/>
      <c r="AB141" s="146"/>
      <c r="AC141" s="146"/>
      <c r="AD141" s="146"/>
      <c r="AE141" s="146"/>
      <c r="AF141" s="146"/>
      <c r="AG141" s="146" t="s">
        <v>137</v>
      </c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</row>
    <row r="142" spans="1:60" x14ac:dyDescent="0.2">
      <c r="A142" s="3"/>
      <c r="B142" s="4"/>
      <c r="C142" s="172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AE142">
        <v>15</v>
      </c>
      <c r="AF142">
        <v>21</v>
      </c>
      <c r="AG142" t="s">
        <v>117</v>
      </c>
    </row>
    <row r="143" spans="1:60" x14ac:dyDescent="0.2">
      <c r="C143" s="173"/>
      <c r="D143" s="10"/>
      <c r="AG143" t="s">
        <v>360</v>
      </c>
    </row>
    <row r="144" spans="1:60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Dagmar Dokulilová</cp:lastModifiedBy>
  <cp:lastPrinted>2019-03-19T12:27:02Z</cp:lastPrinted>
  <dcterms:created xsi:type="dcterms:W3CDTF">2009-04-08T07:15:50Z</dcterms:created>
  <dcterms:modified xsi:type="dcterms:W3CDTF">2020-01-14T12:08:46Z</dcterms:modified>
</cp:coreProperties>
</file>