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5360" windowHeight="7620" firstSheet="1" activeTab="1"/>
  </bookViews>
  <sheets>
    <sheet name="VzorPolozky" sheetId="10" state="hidden" r:id="rId1"/>
    <sheet name="Balkonovky" sheetId="12" r:id="rId2"/>
    <sheet name="letničkové záhony" sheetId="13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Balkonovky!#REF!</definedName>
    <definedName name="oadresa">#REF!</definedName>
    <definedName name="_xlnm.Print_Area" localSheetId="1">Balkonovky!$A$3:$G$58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7" i="13" l="1"/>
  <c r="G48" i="13" l="1"/>
  <c r="G49" i="13"/>
  <c r="G50" i="13"/>
  <c r="G51" i="13"/>
  <c r="G52" i="13"/>
  <c r="G53" i="13"/>
  <c r="G54" i="13"/>
  <c r="G45" i="13"/>
  <c r="G44" i="13"/>
  <c r="G22" i="13"/>
  <c r="G21" i="13"/>
  <c r="G39" i="13"/>
  <c r="G40" i="13"/>
  <c r="G41" i="13"/>
  <c r="G42" i="13"/>
  <c r="G38" i="13"/>
  <c r="G24" i="12" l="1"/>
  <c r="G25" i="12"/>
  <c r="G23" i="12"/>
  <c r="G20" i="12"/>
  <c r="G21" i="12"/>
  <c r="G19" i="12"/>
  <c r="G16" i="12"/>
  <c r="G17" i="12"/>
  <c r="G15" i="12"/>
  <c r="G11" i="12"/>
  <c r="G12" i="12"/>
  <c r="G10" i="12"/>
  <c r="G6" i="12"/>
  <c r="G7" i="12"/>
  <c r="G8" i="12"/>
  <c r="G5" i="12"/>
  <c r="G36" i="13" l="1"/>
  <c r="G35" i="13"/>
  <c r="G34" i="13"/>
  <c r="G32" i="13"/>
  <c r="G31" i="13"/>
  <c r="G30" i="13"/>
  <c r="G28" i="13" l="1"/>
  <c r="G27" i="13"/>
  <c r="G25" i="13"/>
  <c r="G19" i="13"/>
  <c r="G17" i="13"/>
  <c r="G16" i="13"/>
  <c r="G15" i="13"/>
  <c r="G14" i="13"/>
  <c r="G12" i="13"/>
  <c r="G11" i="13"/>
  <c r="G10" i="13"/>
  <c r="G9" i="13"/>
  <c r="G8" i="13"/>
  <c r="G7" i="13"/>
  <c r="G6" i="13"/>
  <c r="G5" i="13"/>
  <c r="G55" i="13" l="1"/>
  <c r="G56" i="13" s="1"/>
  <c r="G58" i="13" s="1"/>
  <c r="G54" i="12"/>
  <c r="G52" i="12" l="1"/>
  <c r="G51" i="12"/>
  <c r="G50" i="12"/>
  <c r="G48" i="12"/>
  <c r="G47" i="12"/>
  <c r="G46" i="12"/>
  <c r="G44" i="12"/>
  <c r="G43" i="12"/>
  <c r="G42" i="12"/>
  <c r="G40" i="12"/>
  <c r="G39" i="12"/>
  <c r="G38" i="12"/>
  <c r="G37" i="12"/>
  <c r="G36" i="12"/>
  <c r="G33" i="12"/>
  <c r="G32" i="12"/>
  <c r="G31" i="12"/>
  <c r="G29" i="12"/>
  <c r="G28" i="12"/>
  <c r="G27" i="12"/>
  <c r="G56" i="12" l="1"/>
  <c r="G58" i="12" s="1"/>
  <c r="G55" i="12"/>
</calcChain>
</file>

<file path=xl/sharedStrings.xml><?xml version="1.0" encoding="utf-8"?>
<sst xmlns="http://schemas.openxmlformats.org/spreadsheetml/2006/main" count="285" uniqueCount="148">
  <si>
    <t xml:space="preserve">Položkový rozpočet </t>
  </si>
  <si>
    <t>S:</t>
  </si>
  <si>
    <t>O:</t>
  </si>
  <si>
    <t>R:</t>
  </si>
  <si>
    <t>Celkem</t>
  </si>
  <si>
    <t>P.č.</t>
  </si>
  <si>
    <t>Název položky</t>
  </si>
  <si>
    <t>MJ</t>
  </si>
  <si>
    <t>množství</t>
  </si>
  <si>
    <t>Celkem bez DPH</t>
  </si>
  <si>
    <t>ks</t>
  </si>
  <si>
    <t>Surfinia Heavenly Blue</t>
  </si>
  <si>
    <t>Helichrysum petiolare Silver</t>
  </si>
  <si>
    <t>Surfinie Burgundy</t>
  </si>
  <si>
    <t>Surfinia Blue</t>
  </si>
  <si>
    <t>barva</t>
  </si>
  <si>
    <t>modrá</t>
  </si>
  <si>
    <t>růžová</t>
  </si>
  <si>
    <t>růžová / lososová</t>
  </si>
  <si>
    <t>bílá</t>
  </si>
  <si>
    <t>žlutá</t>
  </si>
  <si>
    <t>tm. fialová</t>
  </si>
  <si>
    <t>lososová</t>
  </si>
  <si>
    <t>červená</t>
  </si>
  <si>
    <t>sytě růžová</t>
  </si>
  <si>
    <t>jemně žlutá</t>
  </si>
  <si>
    <t>jemně žlutý list</t>
  </si>
  <si>
    <t>Pelargonium peltatum Grandeur Ivy Scarlet</t>
  </si>
  <si>
    <t>okenní truhlíky na radnici (60 x 20 cm)    31 ks</t>
  </si>
  <si>
    <t>závěsné koše na sloupy VO - 4 nádoby - 8 půlmís malých Těšov a Havřice</t>
  </si>
  <si>
    <t>závěsné truhlíky na zábradlí (100 x 20 cm)    celkem 42 ks</t>
  </si>
  <si>
    <t>závěsné truhlíky na zábradlí (100x20 cm) 17 ks ul. Moravská</t>
  </si>
  <si>
    <t>závěsné truhlíky na zábradlí (100x20 cm) 13 ks ul. Přem. Otakara II.</t>
  </si>
  <si>
    <t>závěsné truhlíky na zábradlí (100x20 cm) 6 ks ul. Přem. Otakara II.</t>
  </si>
  <si>
    <t>Helichrysum petiolare Gold</t>
  </si>
  <si>
    <t>závěsné koše na sloupy VO - 4 nádoby - 8 půlmís malých - ul. Naardenská nebo Bří Lužů</t>
  </si>
  <si>
    <t>závěsné koše na sloupy VO - 4 nádoby - 8 půlmís malých - ul. Moravská</t>
  </si>
  <si>
    <t>závěsné koše na sloupy VO - 4 nádoby - 8 půlmís malých - Masarykovo nám.</t>
  </si>
  <si>
    <t>závěsné koše na sloupy VO - 10 nádob - 20 půlmís velkých - Masarykovo nám. - vnější obvod</t>
  </si>
  <si>
    <t>závěsné koše na sloupy VO - 10 nádob - 20 půlmís velkých - Masarykovo nám. - vnitřní obvod</t>
  </si>
  <si>
    <t>letničkový záhon Mariánské nám.</t>
  </si>
  <si>
    <t>letničkový záhon Komenského sady</t>
  </si>
  <si>
    <t>letničkový záhon atrium radnice</t>
  </si>
  <si>
    <t>letničkový záhon u přejezdu</t>
  </si>
  <si>
    <t>purpurová</t>
  </si>
  <si>
    <t>tmavě fialová</t>
  </si>
  <si>
    <t xml:space="preserve">fialová </t>
  </si>
  <si>
    <t>Surfinia Giant Purple</t>
  </si>
  <si>
    <t>limetkově zelený list</t>
  </si>
  <si>
    <t>Scaveola Abanico Laguna Blue</t>
  </si>
  <si>
    <t>stříbrná</t>
  </si>
  <si>
    <t>růžová s červeným žilkováním</t>
  </si>
  <si>
    <t>nachová</t>
  </si>
  <si>
    <t>Pelargonium Grandeur Butterfly Purple</t>
  </si>
  <si>
    <t>stříbrný</t>
  </si>
  <si>
    <t>Plectranthus fruticosus</t>
  </si>
  <si>
    <t>zelený list s bílým okrajem</t>
  </si>
  <si>
    <t>zelená</t>
  </si>
  <si>
    <t>fialová</t>
  </si>
  <si>
    <t>Surfinia Table Dark Red</t>
  </si>
  <si>
    <t>Calibrachoa Calita Pink Morn</t>
  </si>
  <si>
    <t>Calibrachoa Calita White</t>
  </si>
  <si>
    <t>Calibrachoa Dark Blue</t>
  </si>
  <si>
    <t>sametově červený list</t>
  </si>
  <si>
    <t>Salvia farinacea ´Farina White´</t>
  </si>
  <si>
    <t>mix barev</t>
  </si>
  <si>
    <t>Nemesia Lyric Copper</t>
  </si>
  <si>
    <t>měděná oranžová</t>
  </si>
  <si>
    <t>letničkový záhon Moravská</t>
  </si>
  <si>
    <t>směs</t>
  </si>
  <si>
    <t>Ageratum houstonianum ´Ariella blue´</t>
  </si>
  <si>
    <t>Gazania splendens ´Kiss Yellow Flame´</t>
  </si>
  <si>
    <t>Heliotropium arborescens ´Marine</t>
  </si>
  <si>
    <t>Salvia splendens ´Unica Purple´</t>
  </si>
  <si>
    <t>Tagetes erecta ´Vanilla F1´</t>
  </si>
  <si>
    <t>Surfinia Hot Pink</t>
  </si>
  <si>
    <t>Ipomea batatas Papas Light Green Heart</t>
  </si>
  <si>
    <t xml:space="preserve">Surfinia Snow </t>
  </si>
  <si>
    <t>Surfinia Pegasus Yellow</t>
  </si>
  <si>
    <t xml:space="preserve">Scaveola Abanica Purple </t>
  </si>
  <si>
    <t xml:space="preserve">Surfinia Rose Vein </t>
  </si>
  <si>
    <t>Pelargonium Ville de Paris Rose</t>
  </si>
  <si>
    <t>Surfinia Pegasus Patio Lemon</t>
  </si>
  <si>
    <t>Angelonia angustifolia Adessa</t>
  </si>
  <si>
    <t>růžová / fialová</t>
  </si>
  <si>
    <t xml:space="preserve">Ipomea batatas Papas Light Green Heart </t>
  </si>
  <si>
    <t>Surphinia Pegasus Purple Vein</t>
  </si>
  <si>
    <t>PelargoniumGrandeur Buttrfly Purple</t>
  </si>
  <si>
    <t>Calibrachoa Calita Special Pink Star</t>
  </si>
  <si>
    <t>Petunia Sanguna Sugar Cotton</t>
  </si>
  <si>
    <t>Petunia Aurora Banana Candy</t>
  </si>
  <si>
    <t>Surfinia Pink Vein</t>
  </si>
  <si>
    <t>Cuphea hyssopofolia ´Myrto Pink´</t>
  </si>
  <si>
    <t>Rudbeckia hirta ´Denver Daisy´</t>
  </si>
  <si>
    <t>Coleus x blumei ´Solento Dark Cherry´</t>
  </si>
  <si>
    <t>Impatiens walleriana ´Vitara Elite Mix´</t>
  </si>
  <si>
    <t xml:space="preserve">bílá </t>
  </si>
  <si>
    <t>Cosmos Sonata Mix</t>
  </si>
  <si>
    <t>Laurentia axillaris Mintaka Blue</t>
  </si>
  <si>
    <t>Salvia farinacea ´Farina Artic Blue´</t>
  </si>
  <si>
    <t xml:space="preserve">žlutá </t>
  </si>
  <si>
    <t xml:space="preserve">Moravská platany </t>
  </si>
  <si>
    <t>Angelonia  Adessa</t>
  </si>
  <si>
    <t>Surfinii Pegasus Velvet Heart</t>
  </si>
  <si>
    <t>sv. zelený list</t>
  </si>
  <si>
    <t>růžovo - fialová</t>
  </si>
  <si>
    <t>fialová žíhaná</t>
  </si>
  <si>
    <t>Pelargonium peltatum Ivy Artic Rose</t>
  </si>
  <si>
    <t>fialovo bílá</t>
  </si>
  <si>
    <t>Petunia  x grandiflora Hurrah</t>
  </si>
  <si>
    <t>Begonia semp. Topspin White</t>
  </si>
  <si>
    <t xml:space="preserve"> truhlíky u kulturáku 2 ks</t>
  </si>
  <si>
    <t>NÁKUP ROSTLINNÉHO MATERIÁLU V ROCE 2020 - BALKONOVKY</t>
  </si>
  <si>
    <t xml:space="preserve">závěsné koše na sloupy VO velké 20 ks             </t>
  </si>
  <si>
    <t>závěsné koše na sloupy VO malé 20 ks</t>
  </si>
  <si>
    <t xml:space="preserve">Celkem vč. 21 % DPH  </t>
  </si>
  <si>
    <t>Celková cena po slevě vč. DPH</t>
  </si>
  <si>
    <t>NÁKUP ROSTLINNÉHO MATERIÁLU V ROCE 2020 - LETNIČKOVÉ ZÁHONY</t>
  </si>
  <si>
    <t>Canna Red King Hhubert</t>
  </si>
  <si>
    <t>Canna Lous Cotton</t>
  </si>
  <si>
    <t>oražová</t>
  </si>
  <si>
    <t>Caroceptalus Silver Busch</t>
  </si>
  <si>
    <t>stříbrný list</t>
  </si>
  <si>
    <t>Pelargonie Zonále Tiffani</t>
  </si>
  <si>
    <t>ružová</t>
  </si>
  <si>
    <t>Tagetes Patula Nana Gold</t>
  </si>
  <si>
    <t>Pelargonie Zonále White</t>
  </si>
  <si>
    <t>Pelargonie Zonale samba</t>
  </si>
  <si>
    <t>Pelargonie Grandeum Ivy Deep Rep</t>
  </si>
  <si>
    <t>Pelargonium Zonale Tiffani</t>
  </si>
  <si>
    <t>Canna Lous Coton</t>
  </si>
  <si>
    <t>oranžová</t>
  </si>
  <si>
    <t>Impatiens walleria Vitara Elite Mix</t>
  </si>
  <si>
    <t>Salvia splendens Red</t>
  </si>
  <si>
    <t>růžova</t>
  </si>
  <si>
    <t>Pelargonium Zonale White</t>
  </si>
  <si>
    <t>bíte</t>
  </si>
  <si>
    <t>Pelargonie Zonale White</t>
  </si>
  <si>
    <t>Pelargonie Zonale Samba</t>
  </si>
  <si>
    <t>letničkový záhon u hotelu u Brány</t>
  </si>
  <si>
    <t>pomník v Újezdci u Luhačovic</t>
  </si>
  <si>
    <t>truhlíky u Starého hřbitova</t>
  </si>
  <si>
    <t>Cannova Bronze Scarlet</t>
  </si>
  <si>
    <t xml:space="preserve">Cannova Orange Shades nebo Orange Bronze Leaf </t>
  </si>
  <si>
    <t>Možné náhrady</t>
  </si>
  <si>
    <t>cena / MJ bez DPH</t>
  </si>
  <si>
    <t>SLEVA na ostatní balkonovky (%)</t>
  </si>
  <si>
    <t>SLEVA na ostaní květiny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</si>
</sst>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4" fillId="0" borderId="11" xfId="0" applyFont="1" applyBorder="1" applyAlignment="1">
      <alignment horizontal="center" vertical="top" shrinkToFit="1"/>
    </xf>
    <xf numFmtId="49" fontId="0" fillId="0" borderId="0" xfId="0" applyNumberFormat="1" applyAlignment="1">
      <alignment horizontal="left" vertical="top" wrapText="1"/>
    </xf>
    <xf numFmtId="0" fontId="4" fillId="0" borderId="10" xfId="0" applyFont="1" applyBorder="1" applyAlignment="1">
      <alignment horizontal="center" vertical="top" shrinkToFit="1"/>
    </xf>
    <xf numFmtId="164" fontId="5" fillId="3" borderId="11" xfId="0" applyNumberFormat="1" applyFont="1" applyFill="1" applyBorder="1" applyAlignment="1" applyProtection="1">
      <alignment vertical="top" shrinkToFit="1"/>
      <protection locked="0"/>
    </xf>
    <xf numFmtId="0" fontId="4" fillId="0" borderId="13" xfId="0" applyFont="1" applyBorder="1" applyAlignment="1">
      <alignment horizontal="center" vertical="top"/>
    </xf>
    <xf numFmtId="165" fontId="4" fillId="0" borderId="12" xfId="0" applyNumberFormat="1" applyFont="1" applyBorder="1" applyAlignment="1">
      <alignment vertical="top" shrinkToFit="1"/>
    </xf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Fill="1" applyBorder="1"/>
    <xf numFmtId="0" fontId="7" fillId="0" borderId="10" xfId="0" applyFont="1" applyFill="1" applyBorder="1"/>
    <xf numFmtId="3" fontId="4" fillId="0" borderId="10" xfId="0" applyNumberFormat="1" applyFont="1" applyBorder="1" applyAlignment="1">
      <alignment horizontal="center" vertical="top" shrinkToFit="1"/>
    </xf>
    <xf numFmtId="165" fontId="3" fillId="4" borderId="10" xfId="0" applyNumberFormat="1" applyFont="1" applyFill="1" applyBorder="1" applyAlignment="1">
      <alignment vertical="top"/>
    </xf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horizontal="center" vertical="top"/>
    </xf>
    <xf numFmtId="164" fontId="5" fillId="3" borderId="10" xfId="0" applyNumberFormat="1" applyFont="1" applyFill="1" applyBorder="1" applyAlignment="1" applyProtection="1">
      <alignment vertical="top" shrinkToFit="1"/>
      <protection locked="0"/>
    </xf>
    <xf numFmtId="0" fontId="6" fillId="0" borderId="10" xfId="0" applyFont="1" applyFill="1" applyBorder="1"/>
    <xf numFmtId="0" fontId="4" fillId="0" borderId="10" xfId="0" applyFont="1" applyFill="1" applyBorder="1" applyAlignment="1">
      <alignment horizontal="center" vertical="top" shrinkToFit="1"/>
    </xf>
    <xf numFmtId="3" fontId="4" fillId="0" borderId="10" xfId="0" applyNumberFormat="1" applyFont="1" applyFill="1" applyBorder="1" applyAlignment="1">
      <alignment horizontal="center" vertical="top" shrinkToFit="1"/>
    </xf>
    <xf numFmtId="0" fontId="4" fillId="0" borderId="13" xfId="0" applyFont="1" applyFill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center" vertical="top" shrinkToFit="1"/>
    </xf>
    <xf numFmtId="9" fontId="0" fillId="0" borderId="0" xfId="0" applyNumberFormat="1"/>
    <xf numFmtId="0" fontId="6" fillId="0" borderId="10" xfId="0" applyFont="1" applyBorder="1"/>
    <xf numFmtId="0" fontId="6" fillId="0" borderId="10" xfId="0" applyFont="1" applyBorder="1" applyAlignment="1">
      <alignment vertical="center"/>
    </xf>
    <xf numFmtId="0" fontId="9" fillId="0" borderId="0" xfId="0" applyFont="1"/>
    <xf numFmtId="49" fontId="9" fillId="0" borderId="0" xfId="0" applyNumberFormat="1" applyFont="1"/>
    <xf numFmtId="0" fontId="9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 shrinkToFit="1"/>
    </xf>
    <xf numFmtId="3" fontId="6" fillId="0" borderId="18" xfId="0" applyNumberFormat="1" applyFont="1" applyFill="1" applyBorder="1" applyAlignment="1">
      <alignment horizontal="center" vertical="center" wrapText="1" shrinkToFit="1"/>
    </xf>
    <xf numFmtId="164" fontId="12" fillId="3" borderId="19" xfId="0" applyNumberFormat="1" applyFont="1" applyFill="1" applyBorder="1" applyAlignment="1" applyProtection="1">
      <alignment vertical="top" shrinkToFit="1"/>
      <protection locked="0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 shrinkToFit="1"/>
    </xf>
    <xf numFmtId="3" fontId="6" fillId="0" borderId="10" xfId="0" applyNumberFormat="1" applyFont="1" applyFill="1" applyBorder="1" applyAlignment="1">
      <alignment horizontal="center" vertical="center" wrapText="1" shrinkToFit="1"/>
    </xf>
    <xf numFmtId="164" fontId="12" fillId="3" borderId="11" xfId="0" applyNumberFormat="1" applyFont="1" applyFill="1" applyBorder="1" applyAlignment="1" applyProtection="1">
      <alignment vertical="top" shrinkToFit="1"/>
      <protection locked="0"/>
    </xf>
    <xf numFmtId="0" fontId="6" fillId="0" borderId="18" xfId="0" applyFont="1" applyBorder="1"/>
    <xf numFmtId="0" fontId="6" fillId="0" borderId="1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22" xfId="0" applyFont="1" applyFill="1" applyBorder="1"/>
    <xf numFmtId="0" fontId="6" fillId="0" borderId="10" xfId="0" applyFont="1" applyFill="1" applyBorder="1" applyAlignment="1">
      <alignment horizontal="left" vertical="center" wrapText="1"/>
    </xf>
    <xf numFmtId="164" fontId="12" fillId="3" borderId="10" xfId="0" applyNumberFormat="1" applyFont="1" applyFill="1" applyBorder="1" applyAlignment="1" applyProtection="1">
      <alignment vertical="top" shrinkToFit="1"/>
      <protection locked="0"/>
    </xf>
    <xf numFmtId="0" fontId="6" fillId="0" borderId="10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top" shrinkToFit="1"/>
    </xf>
    <xf numFmtId="3" fontId="6" fillId="0" borderId="10" xfId="0" applyNumberFormat="1" applyFont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top" shrinkToFit="1"/>
    </xf>
    <xf numFmtId="3" fontId="6" fillId="0" borderId="10" xfId="0" applyNumberFormat="1" applyFont="1" applyFill="1" applyBorder="1" applyAlignment="1">
      <alignment horizontal="center" vertical="center" shrinkToFit="1"/>
    </xf>
    <xf numFmtId="49" fontId="6" fillId="0" borderId="10" xfId="0" applyNumberFormat="1" applyFont="1" applyBorder="1"/>
    <xf numFmtId="0" fontId="6" fillId="0" borderId="10" xfId="0" applyFont="1" applyFill="1" applyBorder="1" applyAlignment="1">
      <alignment horizontal="center" vertical="top"/>
    </xf>
    <xf numFmtId="3" fontId="6" fillId="0" borderId="10" xfId="0" applyNumberFormat="1" applyFont="1" applyFill="1" applyBorder="1" applyAlignment="1">
      <alignment horizontal="center" vertical="top" shrinkToFit="1"/>
    </xf>
    <xf numFmtId="164" fontId="12" fillId="3" borderId="10" xfId="0" applyNumberFormat="1" applyFont="1" applyFill="1" applyBorder="1"/>
    <xf numFmtId="165" fontId="5" fillId="4" borderId="10" xfId="0" applyNumberFormat="1" applyFont="1" applyFill="1" applyBorder="1" applyAlignment="1">
      <alignment vertical="top" shrinkToFit="1"/>
    </xf>
    <xf numFmtId="49" fontId="0" fillId="4" borderId="4" xfId="0" applyNumberFormat="1" applyFont="1" applyFill="1" applyBorder="1" applyAlignment="1">
      <alignment vertical="top"/>
    </xf>
    <xf numFmtId="49" fontId="0" fillId="4" borderId="4" xfId="0" applyNumberFormat="1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center" vertical="top"/>
    </xf>
    <xf numFmtId="0" fontId="0" fillId="4" borderId="4" xfId="0" applyFont="1" applyFill="1" applyBorder="1" applyAlignment="1">
      <alignment vertical="top"/>
    </xf>
    <xf numFmtId="0" fontId="6" fillId="6" borderId="9" xfId="0" applyFont="1" applyFill="1" applyBorder="1" applyAlignment="1">
      <alignment horizontal="left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left" vertical="center"/>
    </xf>
    <xf numFmtId="165" fontId="3" fillId="4" borderId="18" xfId="0" applyNumberFormat="1" applyFont="1" applyFill="1" applyBorder="1" applyAlignment="1">
      <alignment vertical="top"/>
    </xf>
    <xf numFmtId="165" fontId="6" fillId="0" borderId="27" xfId="0" applyNumberFormat="1" applyFont="1" applyBorder="1" applyAlignment="1">
      <alignment vertical="top" shrinkToFit="1"/>
    </xf>
    <xf numFmtId="165" fontId="6" fillId="0" borderId="28" xfId="0" applyNumberFormat="1" applyFont="1" applyBorder="1" applyAlignment="1">
      <alignment vertical="top" shrinkToFit="1"/>
    </xf>
    <xf numFmtId="165" fontId="6" fillId="0" borderId="20" xfId="0" applyNumberFormat="1" applyFont="1" applyBorder="1" applyAlignment="1">
      <alignment vertical="top" shrinkToFit="1"/>
    </xf>
    <xf numFmtId="164" fontId="6" fillId="6" borderId="9" xfId="0" applyNumberFormat="1" applyFont="1" applyFill="1" applyBorder="1" applyAlignment="1">
      <alignment vertical="top"/>
    </xf>
    <xf numFmtId="0" fontId="0" fillId="0" borderId="10" xfId="0" applyBorder="1"/>
    <xf numFmtId="0" fontId="0" fillId="5" borderId="10" xfId="0" applyFill="1" applyBorder="1"/>
    <xf numFmtId="49" fontId="11" fillId="2" borderId="15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NumberFormat="1" applyFont="1" applyFill="1" applyBorder="1" applyAlignment="1">
      <alignment horizontal="center" vertical="center" wrapText="1" shrinkToFit="1"/>
    </xf>
    <xf numFmtId="0" fontId="11" fillId="2" borderId="17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8" borderId="10" xfId="0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5" fillId="0" borderId="2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Fill="1" applyBorder="1" applyAlignment="1">
      <alignment horizontal="center" vertical="top"/>
    </xf>
    <xf numFmtId="0" fontId="3" fillId="4" borderId="20" xfId="0" applyFont="1" applyFill="1" applyBorder="1" applyAlignment="1">
      <alignment horizontal="left" vertical="top"/>
    </xf>
    <xf numFmtId="0" fontId="3" fillId="4" borderId="9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horizontal="left" vertical="top"/>
    </xf>
    <xf numFmtId="49" fontId="10" fillId="3" borderId="24" xfId="0" applyNumberFormat="1" applyFont="1" applyFill="1" applyBorder="1" applyAlignment="1">
      <alignment horizontal="center" vertical="center"/>
    </xf>
    <xf numFmtId="49" fontId="10" fillId="3" borderId="7" xfId="0" applyNumberFormat="1" applyFont="1" applyFill="1" applyBorder="1" applyAlignment="1">
      <alignment horizontal="center" vertical="center"/>
    </xf>
    <xf numFmtId="49" fontId="10" fillId="3" borderId="8" xfId="0" applyNumberFormat="1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top"/>
    </xf>
    <xf numFmtId="49" fontId="0" fillId="8" borderId="20" xfId="0" applyNumberFormat="1" applyFont="1" applyFill="1" applyBorder="1" applyAlignment="1">
      <alignment horizontal="left" vertical="top" wrapText="1"/>
    </xf>
    <xf numFmtId="49" fontId="0" fillId="8" borderId="9" xfId="0" applyNumberFormat="1" applyFont="1" applyFill="1" applyBorder="1" applyAlignment="1">
      <alignment horizontal="left" vertical="top" wrapText="1"/>
    </xf>
    <xf numFmtId="49" fontId="0" fillId="8" borderId="6" xfId="0" applyNumberFormat="1" applyFont="1" applyFill="1" applyBorder="1" applyAlignment="1">
      <alignment horizontal="left" vertical="top" wrapText="1"/>
    </xf>
    <xf numFmtId="49" fontId="0" fillId="4" borderId="7" xfId="0" applyNumberFormat="1" applyFont="1" applyFill="1" applyBorder="1" applyAlignment="1">
      <alignment horizontal="left" vertical="top"/>
    </xf>
    <xf numFmtId="49" fontId="0" fillId="4" borderId="23" xfId="0" applyNumberFormat="1" applyFont="1" applyFill="1" applyBorder="1" applyAlignment="1">
      <alignment horizontal="left" vertical="top"/>
    </xf>
    <xf numFmtId="49" fontId="0" fillId="4" borderId="25" xfId="0" applyNumberFormat="1" applyFont="1" applyFill="1" applyBorder="1" applyAlignment="1">
      <alignment horizontal="left" vertical="top"/>
    </xf>
    <xf numFmtId="49" fontId="0" fillId="4" borderId="26" xfId="0" applyNumberFormat="1" applyFont="1" applyFill="1" applyBorder="1" applyAlignment="1">
      <alignment horizontal="left" vertical="top"/>
    </xf>
    <xf numFmtId="0" fontId="11" fillId="5" borderId="9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7" borderId="20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top"/>
    </xf>
    <xf numFmtId="0" fontId="6" fillId="5" borderId="9" xfId="0" applyFont="1" applyFill="1" applyBorder="1" applyAlignment="1">
      <alignment horizontal="center" vertical="top"/>
    </xf>
    <xf numFmtId="0" fontId="11" fillId="5" borderId="9" xfId="0" applyFont="1" applyFill="1" applyBorder="1" applyAlignment="1">
      <alignment horizontal="center" vertical="top"/>
    </xf>
    <xf numFmtId="0" fontId="11" fillId="5" borderId="29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0" fillId="5" borderId="18" xfId="0" applyFill="1" applyBorder="1"/>
    <xf numFmtId="49" fontId="9" fillId="2" borderId="15" xfId="0" applyNumberFormat="1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NumberFormat="1" applyFont="1" applyFill="1" applyBorder="1" applyAlignment="1">
      <alignment horizontal="center" vertical="center" wrapText="1" shrinkToFit="1"/>
    </xf>
    <xf numFmtId="0" fontId="9" fillId="2" borderId="17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4" fillId="0" borderId="30" xfId="0" applyFont="1" applyBorder="1" applyAlignment="1">
      <alignment horizontal="center" vertical="top"/>
    </xf>
    <xf numFmtId="165" fontId="4" fillId="0" borderId="31" xfId="0" applyNumberFormat="1" applyFont="1" applyBorder="1" applyAlignment="1">
      <alignment vertical="top" shrinkToFit="1"/>
    </xf>
    <xf numFmtId="0" fontId="3" fillId="5" borderId="21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165" fontId="4" fillId="0" borderId="31" xfId="0" applyNumberFormat="1" applyFont="1" applyFill="1" applyBorder="1" applyAlignment="1">
      <alignment vertical="top" shrinkToFit="1"/>
    </xf>
    <xf numFmtId="0" fontId="4" fillId="0" borderId="30" xfId="0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center" vertical="top"/>
    </xf>
    <xf numFmtId="0" fontId="6" fillId="0" borderId="33" xfId="0" applyFont="1" applyFill="1" applyBorder="1" applyAlignment="1">
      <alignment horizontal="left"/>
    </xf>
    <xf numFmtId="0" fontId="6" fillId="0" borderId="33" xfId="0" applyFont="1" applyFill="1" applyBorder="1"/>
    <xf numFmtId="0" fontId="4" fillId="0" borderId="33" xfId="0" applyFont="1" applyFill="1" applyBorder="1" applyAlignment="1">
      <alignment horizontal="center" vertical="top" shrinkToFit="1"/>
    </xf>
    <xf numFmtId="3" fontId="4" fillId="0" borderId="33" xfId="0" applyNumberFormat="1" applyFont="1" applyFill="1" applyBorder="1" applyAlignment="1">
      <alignment horizontal="center" vertical="top" shrinkToFit="1"/>
    </xf>
    <xf numFmtId="164" fontId="5" fillId="3" borderId="33" xfId="0" applyNumberFormat="1" applyFont="1" applyFill="1" applyBorder="1" applyAlignment="1" applyProtection="1">
      <alignment vertical="top" shrinkToFit="1"/>
      <protection locked="0"/>
    </xf>
    <xf numFmtId="165" fontId="4" fillId="0" borderId="34" xfId="0" applyNumberFormat="1" applyFont="1" applyFill="1" applyBorder="1" applyAlignment="1">
      <alignment vertical="top" shrinkToFit="1"/>
    </xf>
    <xf numFmtId="49" fontId="0" fillId="4" borderId="24" xfId="0" applyNumberFormat="1" applyFont="1" applyFill="1" applyBorder="1" applyAlignment="1">
      <alignment horizontal="left" vertical="top"/>
    </xf>
    <xf numFmtId="165" fontId="3" fillId="4" borderId="35" xfId="0" applyNumberFormat="1" applyFont="1" applyFill="1" applyBorder="1" applyAlignment="1">
      <alignment vertical="top"/>
    </xf>
    <xf numFmtId="49" fontId="0" fillId="4" borderId="3" xfId="0" applyNumberFormat="1" applyFont="1" applyFill="1" applyBorder="1" applyAlignment="1">
      <alignment vertical="top"/>
    </xf>
    <xf numFmtId="165" fontId="3" fillId="4" borderId="31" xfId="0" applyNumberFormat="1" applyFont="1" applyFill="1" applyBorder="1" applyAlignment="1">
      <alignment vertical="top"/>
    </xf>
    <xf numFmtId="49" fontId="0" fillId="8" borderId="21" xfId="0" applyNumberFormat="1" applyFont="1" applyFill="1" applyBorder="1" applyAlignment="1">
      <alignment horizontal="left" vertical="top" wrapText="1"/>
    </xf>
    <xf numFmtId="0" fontId="0" fillId="8" borderId="31" xfId="0" applyFill="1" applyBorder="1" applyAlignment="1">
      <alignment vertical="top"/>
    </xf>
    <xf numFmtId="0" fontId="3" fillId="4" borderId="32" xfId="0" applyFont="1" applyFill="1" applyBorder="1" applyAlignment="1">
      <alignment horizontal="left" vertical="top"/>
    </xf>
    <xf numFmtId="0" fontId="3" fillId="4" borderId="36" xfId="0" applyFont="1" applyFill="1" applyBorder="1" applyAlignment="1">
      <alignment horizontal="left" vertical="top"/>
    </xf>
    <xf numFmtId="0" fontId="3" fillId="4" borderId="37" xfId="0" applyFont="1" applyFill="1" applyBorder="1" applyAlignment="1">
      <alignment horizontal="left" vertical="top"/>
    </xf>
    <xf numFmtId="165" fontId="5" fillId="4" borderId="34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5" t="s">
        <v>0</v>
      </c>
      <c r="B1" s="85"/>
      <c r="C1" s="86"/>
      <c r="D1" s="85"/>
      <c r="E1" s="85"/>
      <c r="F1" s="85"/>
      <c r="G1" s="85"/>
    </row>
    <row r="2" spans="1:7" ht="24.95" customHeight="1" x14ac:dyDescent="0.2">
      <c r="A2" s="7" t="s">
        <v>1</v>
      </c>
      <c r="B2" s="6"/>
      <c r="C2" s="87"/>
      <c r="D2" s="87"/>
      <c r="E2" s="87"/>
      <c r="F2" s="87"/>
      <c r="G2" s="88"/>
    </row>
    <row r="3" spans="1:7" ht="24.95" customHeight="1" x14ac:dyDescent="0.2">
      <c r="A3" s="7" t="s">
        <v>2</v>
      </c>
      <c r="B3" s="6"/>
      <c r="C3" s="87"/>
      <c r="D3" s="87"/>
      <c r="E3" s="87"/>
      <c r="F3" s="87"/>
      <c r="G3" s="88"/>
    </row>
    <row r="4" spans="1:7" ht="24.95" customHeight="1" x14ac:dyDescent="0.2">
      <c r="A4" s="7" t="s">
        <v>3</v>
      </c>
      <c r="B4" s="6"/>
      <c r="C4" s="87"/>
      <c r="D4" s="87"/>
      <c r="E4" s="87"/>
      <c r="F4" s="87"/>
      <c r="G4" s="88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5006"/>
  <sheetViews>
    <sheetView tabSelected="1" zoomScaleNormal="100" workbookViewId="0">
      <selection activeCell="F72" sqref="F72"/>
    </sheetView>
  </sheetViews>
  <sheetFormatPr defaultRowHeight="12.75" outlineLevelRow="1" x14ac:dyDescent="0.2"/>
  <cols>
    <col min="1" max="1" width="3.42578125" customWidth="1"/>
    <col min="2" max="2" width="42.28515625" style="8" customWidth="1"/>
    <col min="3" max="3" width="22" style="8" customWidth="1"/>
    <col min="4" max="4" width="4.85546875" customWidth="1"/>
    <col min="5" max="5" width="10.5703125" customWidth="1"/>
    <col min="6" max="6" width="9.85546875" customWidth="1"/>
    <col min="7" max="7" width="16" customWidth="1"/>
    <col min="8" max="8" width="9.140625" customWidth="1"/>
  </cols>
  <sheetData>
    <row r="1" spans="1:27" ht="18.75" thickBot="1" x14ac:dyDescent="0.25">
      <c r="A1" s="95" t="s">
        <v>112</v>
      </c>
      <c r="B1" s="96"/>
      <c r="C1" s="96"/>
      <c r="D1" s="96"/>
      <c r="E1" s="96"/>
      <c r="F1" s="96"/>
      <c r="G1" s="97"/>
    </row>
    <row r="2" spans="1:27" s="83" customFormat="1" ht="26.25" thickBot="1" x14ac:dyDescent="0.25">
      <c r="A2" s="82" t="s">
        <v>5</v>
      </c>
      <c r="B2" s="78" t="s">
        <v>6</v>
      </c>
      <c r="C2" s="78" t="s">
        <v>15</v>
      </c>
      <c r="D2" s="79" t="s">
        <v>7</v>
      </c>
      <c r="E2" s="79" t="s">
        <v>8</v>
      </c>
      <c r="F2" s="80" t="s">
        <v>145</v>
      </c>
      <c r="G2" s="81" t="s">
        <v>4</v>
      </c>
    </row>
    <row r="3" spans="1:27" ht="13.5" customHeight="1" x14ac:dyDescent="0.2">
      <c r="A3" s="98" t="s">
        <v>113</v>
      </c>
      <c r="B3" s="99"/>
      <c r="C3" s="99"/>
      <c r="D3" s="99"/>
      <c r="E3" s="99"/>
      <c r="F3" s="99"/>
      <c r="G3" s="100"/>
    </row>
    <row r="4" spans="1:27" ht="15" customHeight="1" x14ac:dyDescent="0.2">
      <c r="A4" s="89" t="s">
        <v>39</v>
      </c>
      <c r="B4" s="90"/>
      <c r="C4" s="90"/>
      <c r="D4" s="90"/>
      <c r="E4" s="90"/>
      <c r="F4" s="90"/>
      <c r="G4" s="123"/>
    </row>
    <row r="5" spans="1:27" outlineLevel="1" x14ac:dyDescent="0.2">
      <c r="A5" s="124">
        <v>1</v>
      </c>
      <c r="B5" s="17" t="s">
        <v>47</v>
      </c>
      <c r="C5" s="17" t="s">
        <v>44</v>
      </c>
      <c r="D5" s="13" t="s">
        <v>10</v>
      </c>
      <c r="E5" s="21">
        <v>40</v>
      </c>
      <c r="F5" s="26"/>
      <c r="G5" s="125">
        <f>ROUND(E5*F5,2)</f>
        <v>0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 outlineLevel="1" x14ac:dyDescent="0.2">
      <c r="A6" s="124">
        <v>2</v>
      </c>
      <c r="B6" s="17" t="s">
        <v>91</v>
      </c>
      <c r="C6" s="17" t="s">
        <v>17</v>
      </c>
      <c r="D6" s="13" t="s">
        <v>10</v>
      </c>
      <c r="E6" s="21">
        <v>20</v>
      </c>
      <c r="F6" s="26"/>
      <c r="G6" s="125">
        <f t="shared" ref="G6:G8" si="0">ROUND(E6*F6,2)</f>
        <v>0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outlineLevel="1" x14ac:dyDescent="0.2">
      <c r="A7" s="124">
        <v>3</v>
      </c>
      <c r="B7" s="17" t="s">
        <v>76</v>
      </c>
      <c r="C7" s="17" t="s">
        <v>48</v>
      </c>
      <c r="D7" s="13" t="s">
        <v>10</v>
      </c>
      <c r="E7" s="21">
        <v>20</v>
      </c>
      <c r="F7" s="26"/>
      <c r="G7" s="125">
        <f t="shared" si="0"/>
        <v>0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outlineLevel="1" x14ac:dyDescent="0.2">
      <c r="A8" s="124">
        <v>4</v>
      </c>
      <c r="B8" s="19" t="s">
        <v>34</v>
      </c>
      <c r="C8" s="19" t="s">
        <v>26</v>
      </c>
      <c r="D8" s="13" t="s">
        <v>10</v>
      </c>
      <c r="E8" s="21">
        <v>20</v>
      </c>
      <c r="F8" s="26"/>
      <c r="G8" s="125">
        <f t="shared" si="0"/>
        <v>0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 outlineLevel="1" x14ac:dyDescent="0.2">
      <c r="A9" s="89" t="s">
        <v>38</v>
      </c>
      <c r="B9" s="90"/>
      <c r="C9" s="90"/>
      <c r="D9" s="90"/>
      <c r="E9" s="90"/>
      <c r="F9" s="90"/>
      <c r="G9" s="123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outlineLevel="1" x14ac:dyDescent="0.2">
      <c r="A10" s="124">
        <v>5</v>
      </c>
      <c r="B10" s="17" t="s">
        <v>49</v>
      </c>
      <c r="C10" s="17" t="s">
        <v>16</v>
      </c>
      <c r="D10" s="13" t="s">
        <v>10</v>
      </c>
      <c r="E10" s="21">
        <v>40</v>
      </c>
      <c r="F10" s="26"/>
      <c r="G10" s="125">
        <f>ROUND(E10*F10,2)</f>
        <v>0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 outlineLevel="1" x14ac:dyDescent="0.2">
      <c r="A11" s="124">
        <v>6</v>
      </c>
      <c r="B11" s="18" t="s">
        <v>89</v>
      </c>
      <c r="C11" s="17" t="s">
        <v>18</v>
      </c>
      <c r="D11" s="13" t="s">
        <v>10</v>
      </c>
      <c r="E11" s="21">
        <v>40</v>
      </c>
      <c r="F11" s="26"/>
      <c r="G11" s="125">
        <f t="shared" ref="G11:G12" si="1">ROUND(E11*F11,2)</f>
        <v>0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outlineLevel="1" x14ac:dyDescent="0.2">
      <c r="A12" s="124">
        <v>7</v>
      </c>
      <c r="B12" s="17" t="s">
        <v>90</v>
      </c>
      <c r="C12" s="27" t="s">
        <v>100</v>
      </c>
      <c r="D12" s="13" t="s">
        <v>10</v>
      </c>
      <c r="E12" s="21">
        <v>20</v>
      </c>
      <c r="F12" s="26"/>
      <c r="G12" s="125">
        <f t="shared" si="1"/>
        <v>0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outlineLevel="1" x14ac:dyDescent="0.2">
      <c r="A13" s="98" t="s">
        <v>114</v>
      </c>
      <c r="B13" s="99"/>
      <c r="C13" s="99"/>
      <c r="D13" s="99"/>
      <c r="E13" s="99"/>
      <c r="F13" s="99"/>
      <c r="G13" s="10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outlineLevel="1" x14ac:dyDescent="0.2">
      <c r="A14" s="89" t="s">
        <v>37</v>
      </c>
      <c r="B14" s="90"/>
      <c r="C14" s="90"/>
      <c r="D14" s="90"/>
      <c r="E14" s="90"/>
      <c r="F14" s="90"/>
      <c r="G14" s="123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7" outlineLevel="1" x14ac:dyDescent="0.2">
      <c r="A15" s="15">
        <v>8</v>
      </c>
      <c r="B15" s="17" t="s">
        <v>76</v>
      </c>
      <c r="C15" s="19" t="s">
        <v>26</v>
      </c>
      <c r="D15" s="11" t="s">
        <v>10</v>
      </c>
      <c r="E15" s="31">
        <v>8</v>
      </c>
      <c r="F15" s="14"/>
      <c r="G15" s="16">
        <f>ROUND(E15*F15,2)</f>
        <v>0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outlineLevel="1" x14ac:dyDescent="0.2">
      <c r="A16" s="15">
        <v>9</v>
      </c>
      <c r="B16" s="17" t="s">
        <v>77</v>
      </c>
      <c r="C16" s="17" t="s">
        <v>19</v>
      </c>
      <c r="D16" s="11" t="s">
        <v>10</v>
      </c>
      <c r="E16" s="31">
        <v>16</v>
      </c>
      <c r="F16" s="14"/>
      <c r="G16" s="16">
        <f t="shared" ref="G16:G17" si="2">ROUND(E16*F16,2)</f>
        <v>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 outlineLevel="1" x14ac:dyDescent="0.2">
      <c r="A17" s="15">
        <v>10</v>
      </c>
      <c r="B17" s="18" t="s">
        <v>75</v>
      </c>
      <c r="C17" s="27" t="s">
        <v>17</v>
      </c>
      <c r="D17" s="11" t="s">
        <v>10</v>
      </c>
      <c r="E17" s="31">
        <v>8</v>
      </c>
      <c r="F17" s="14"/>
      <c r="G17" s="16">
        <f t="shared" si="2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spans="1:27" outlineLevel="1" x14ac:dyDescent="0.2">
      <c r="A18" s="89" t="s">
        <v>36</v>
      </c>
      <c r="B18" s="90"/>
      <c r="C18" s="90"/>
      <c r="D18" s="90"/>
      <c r="E18" s="90"/>
      <c r="F18" s="90"/>
      <c r="G18" s="123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spans="1:27" outlineLevel="1" x14ac:dyDescent="0.2">
      <c r="A19" s="15">
        <v>11</v>
      </c>
      <c r="B19" s="17" t="s">
        <v>13</v>
      </c>
      <c r="C19" s="17" t="s">
        <v>21</v>
      </c>
      <c r="D19" s="11" t="s">
        <v>10</v>
      </c>
      <c r="E19" s="31">
        <v>16</v>
      </c>
      <c r="F19" s="14"/>
      <c r="G19" s="16">
        <f>ROUND(E19*F19,2)</f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1:27" outlineLevel="1" x14ac:dyDescent="0.2">
      <c r="A20" s="15">
        <v>12</v>
      </c>
      <c r="B20" s="17" t="s">
        <v>78</v>
      </c>
      <c r="C20" s="17" t="s">
        <v>20</v>
      </c>
      <c r="D20" s="11" t="s">
        <v>10</v>
      </c>
      <c r="E20" s="31">
        <v>8</v>
      </c>
      <c r="F20" s="14"/>
      <c r="G20" s="16">
        <f t="shared" ref="G20:G21" si="3">ROUND(E20*F20,2)</f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outlineLevel="1" x14ac:dyDescent="0.2">
      <c r="A21" s="15">
        <v>13</v>
      </c>
      <c r="B21" s="17" t="s">
        <v>12</v>
      </c>
      <c r="C21" s="27" t="s">
        <v>50</v>
      </c>
      <c r="D21" s="11" t="s">
        <v>10</v>
      </c>
      <c r="E21" s="31">
        <v>8</v>
      </c>
      <c r="F21" s="14"/>
      <c r="G21" s="16">
        <f t="shared" si="3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outlineLevel="1" x14ac:dyDescent="0.2">
      <c r="A22" s="89" t="s">
        <v>36</v>
      </c>
      <c r="B22" s="90"/>
      <c r="C22" s="90"/>
      <c r="D22" s="90"/>
      <c r="E22" s="90"/>
      <c r="F22" s="90"/>
      <c r="G22" s="123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outlineLevel="1" x14ac:dyDescent="0.2">
      <c r="A23" s="15">
        <v>14</v>
      </c>
      <c r="B23" s="17" t="s">
        <v>14</v>
      </c>
      <c r="C23" s="17" t="s">
        <v>16</v>
      </c>
      <c r="D23" s="11" t="s">
        <v>10</v>
      </c>
      <c r="E23" s="31">
        <v>8</v>
      </c>
      <c r="F23" s="14"/>
      <c r="G23" s="16">
        <f>ROUND(E23*F23,2)</f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outlineLevel="1" x14ac:dyDescent="0.2">
      <c r="A24" s="15">
        <v>15</v>
      </c>
      <c r="B24" s="18" t="s">
        <v>75</v>
      </c>
      <c r="C24" s="17" t="s">
        <v>17</v>
      </c>
      <c r="D24" s="11" t="s">
        <v>10</v>
      </c>
      <c r="E24" s="31">
        <v>16</v>
      </c>
      <c r="F24" s="14"/>
      <c r="G24" s="16">
        <f t="shared" ref="G24:G25" si="4">ROUND(E24*F24,2)</f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 outlineLevel="1" x14ac:dyDescent="0.2">
      <c r="A25" s="15">
        <v>16</v>
      </c>
      <c r="B25" s="18" t="s">
        <v>79</v>
      </c>
      <c r="C25" s="20" t="s">
        <v>22</v>
      </c>
      <c r="D25" s="13" t="s">
        <v>10</v>
      </c>
      <c r="E25" s="29">
        <v>8</v>
      </c>
      <c r="F25" s="14"/>
      <c r="G25" s="16">
        <f t="shared" si="4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spans="1:27" outlineLevel="1" x14ac:dyDescent="0.2">
      <c r="A26" s="89" t="s">
        <v>35</v>
      </c>
      <c r="B26" s="90"/>
      <c r="C26" s="90"/>
      <c r="D26" s="90"/>
      <c r="E26" s="90"/>
      <c r="F26" s="90"/>
      <c r="G26" s="123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spans="1:27" outlineLevel="1" x14ac:dyDescent="0.2">
      <c r="A27" s="15">
        <v>17</v>
      </c>
      <c r="B27" s="19" t="s">
        <v>34</v>
      </c>
      <c r="C27" s="19" t="s">
        <v>26</v>
      </c>
      <c r="D27" s="13" t="s">
        <v>10</v>
      </c>
      <c r="E27" s="29">
        <v>8</v>
      </c>
      <c r="F27" s="14"/>
      <c r="G27" s="125">
        <f t="shared" ref="G27:G54" si="5">ROUND(E27*F27,2)</f>
        <v>0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spans="1:27" outlineLevel="1" x14ac:dyDescent="0.2">
      <c r="A28" s="15">
        <v>18</v>
      </c>
      <c r="B28" s="17" t="s">
        <v>80</v>
      </c>
      <c r="C28" s="17" t="s">
        <v>51</v>
      </c>
      <c r="D28" s="13" t="s">
        <v>10</v>
      </c>
      <c r="E28" s="29">
        <v>8</v>
      </c>
      <c r="F28" s="14"/>
      <c r="G28" s="125">
        <f t="shared" si="5"/>
        <v>0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spans="1:27" outlineLevel="1" x14ac:dyDescent="0.2">
      <c r="A29" s="15">
        <v>19</v>
      </c>
      <c r="B29" s="17" t="s">
        <v>59</v>
      </c>
      <c r="C29" s="27" t="s">
        <v>52</v>
      </c>
      <c r="D29" s="13" t="s">
        <v>10</v>
      </c>
      <c r="E29" s="29">
        <v>16</v>
      </c>
      <c r="F29" s="14"/>
      <c r="G29" s="125">
        <f t="shared" si="5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spans="1:27" outlineLevel="1" x14ac:dyDescent="0.2">
      <c r="A30" s="89" t="s">
        <v>29</v>
      </c>
      <c r="B30" s="90"/>
      <c r="C30" s="90"/>
      <c r="D30" s="90"/>
      <c r="E30" s="90"/>
      <c r="F30" s="90"/>
      <c r="G30" s="123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 outlineLevel="1" x14ac:dyDescent="0.2">
      <c r="A31" s="15">
        <v>20</v>
      </c>
      <c r="B31" s="17" t="s">
        <v>53</v>
      </c>
      <c r="C31" s="17" t="s">
        <v>17</v>
      </c>
      <c r="D31" s="13" t="s">
        <v>10</v>
      </c>
      <c r="E31" s="29">
        <v>8</v>
      </c>
      <c r="F31" s="14"/>
      <c r="G31" s="125">
        <f t="shared" si="5"/>
        <v>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outlineLevel="1" x14ac:dyDescent="0.2">
      <c r="A32" s="15">
        <v>21</v>
      </c>
      <c r="B32" s="17" t="s">
        <v>81</v>
      </c>
      <c r="C32" s="17" t="s">
        <v>17</v>
      </c>
      <c r="D32" s="13" t="s">
        <v>10</v>
      </c>
      <c r="E32" s="29">
        <v>8</v>
      </c>
      <c r="F32" s="14"/>
      <c r="G32" s="125">
        <f t="shared" si="5"/>
        <v>0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 spans="1:27" outlineLevel="1" x14ac:dyDescent="0.2">
      <c r="A33" s="15">
        <v>22</v>
      </c>
      <c r="B33" s="17" t="s">
        <v>12</v>
      </c>
      <c r="C33" s="17" t="s">
        <v>54</v>
      </c>
      <c r="D33" s="13" t="s">
        <v>10</v>
      </c>
      <c r="E33" s="29">
        <v>16</v>
      </c>
      <c r="F33" s="14"/>
      <c r="G33" s="125">
        <f t="shared" si="5"/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spans="1:27" outlineLevel="1" x14ac:dyDescent="0.2">
      <c r="A34" s="126" t="s">
        <v>30</v>
      </c>
      <c r="B34" s="101"/>
      <c r="C34" s="101"/>
      <c r="D34" s="101"/>
      <c r="E34" s="101"/>
      <c r="F34" s="101"/>
      <c r="G34" s="127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 spans="1:27" outlineLevel="1" x14ac:dyDescent="0.2">
      <c r="A35" s="128" t="s">
        <v>31</v>
      </c>
      <c r="B35" s="91"/>
      <c r="C35" s="91"/>
      <c r="D35" s="91"/>
      <c r="E35" s="91"/>
      <c r="F35" s="91"/>
      <c r="G35" s="12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spans="1:27" outlineLevel="1" x14ac:dyDescent="0.2">
      <c r="A36" s="30">
        <v>23</v>
      </c>
      <c r="B36" s="19" t="s">
        <v>11</v>
      </c>
      <c r="C36" s="19" t="s">
        <v>16</v>
      </c>
      <c r="D36" s="28" t="s">
        <v>10</v>
      </c>
      <c r="E36" s="29">
        <v>17</v>
      </c>
      <c r="F36" s="14"/>
      <c r="G36" s="130">
        <f t="shared" si="5"/>
        <v>0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spans="1:27" outlineLevel="1" x14ac:dyDescent="0.2">
      <c r="A37" s="30">
        <v>24</v>
      </c>
      <c r="B37" s="19" t="s">
        <v>47</v>
      </c>
      <c r="C37" s="19" t="s">
        <v>24</v>
      </c>
      <c r="D37" s="28" t="s">
        <v>10</v>
      </c>
      <c r="E37" s="29">
        <v>17</v>
      </c>
      <c r="F37" s="14"/>
      <c r="G37" s="130">
        <f t="shared" si="5"/>
        <v>0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 spans="1:27" outlineLevel="1" x14ac:dyDescent="0.2">
      <c r="A38" s="30">
        <v>25</v>
      </c>
      <c r="B38" s="19" t="s">
        <v>82</v>
      </c>
      <c r="C38" s="19" t="s">
        <v>25</v>
      </c>
      <c r="D38" s="28" t="s">
        <v>10</v>
      </c>
      <c r="E38" s="29">
        <v>17</v>
      </c>
      <c r="F38" s="14"/>
      <c r="G38" s="130">
        <f t="shared" si="5"/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 spans="1:27" outlineLevel="1" x14ac:dyDescent="0.2">
      <c r="A39" s="30">
        <v>26</v>
      </c>
      <c r="B39" s="19" t="s">
        <v>55</v>
      </c>
      <c r="C39" s="19" t="s">
        <v>56</v>
      </c>
      <c r="D39" s="28" t="s">
        <v>10</v>
      </c>
      <c r="E39" s="29">
        <v>17</v>
      </c>
      <c r="F39" s="14"/>
      <c r="G39" s="130">
        <f t="shared" si="5"/>
        <v>0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 spans="1:27" outlineLevel="1" x14ac:dyDescent="0.2">
      <c r="A40" s="30">
        <v>27</v>
      </c>
      <c r="B40" s="19" t="s">
        <v>34</v>
      </c>
      <c r="C40" s="19" t="s">
        <v>26</v>
      </c>
      <c r="D40" s="28" t="s">
        <v>10</v>
      </c>
      <c r="E40" s="29">
        <v>17</v>
      </c>
      <c r="F40" s="14"/>
      <c r="G40" s="130">
        <f t="shared" si="5"/>
        <v>0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 spans="1:27" outlineLevel="1" x14ac:dyDescent="0.2">
      <c r="A41" s="128" t="s">
        <v>32</v>
      </c>
      <c r="B41" s="91"/>
      <c r="C41" s="91"/>
      <c r="D41" s="91"/>
      <c r="E41" s="91"/>
      <c r="F41" s="91"/>
      <c r="G41" s="12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</row>
    <row r="42" spans="1:27" outlineLevel="1" x14ac:dyDescent="0.2">
      <c r="A42" s="131">
        <v>28</v>
      </c>
      <c r="B42" s="27" t="s">
        <v>83</v>
      </c>
      <c r="C42" s="27" t="s">
        <v>84</v>
      </c>
      <c r="D42" s="28" t="s">
        <v>10</v>
      </c>
      <c r="E42" s="29">
        <v>26</v>
      </c>
      <c r="F42" s="26"/>
      <c r="G42" s="130">
        <f t="shared" si="5"/>
        <v>0</v>
      </c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</row>
    <row r="43" spans="1:27" outlineLevel="1" x14ac:dyDescent="0.2">
      <c r="A43" s="131">
        <v>29</v>
      </c>
      <c r="B43" s="27" t="s">
        <v>85</v>
      </c>
      <c r="C43" s="20" t="s">
        <v>57</v>
      </c>
      <c r="D43" s="28" t="s">
        <v>10</v>
      </c>
      <c r="E43" s="29">
        <v>13</v>
      </c>
      <c r="F43" s="26"/>
      <c r="G43" s="130">
        <f t="shared" si="5"/>
        <v>0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 spans="1:27" outlineLevel="1" x14ac:dyDescent="0.2">
      <c r="A44" s="131">
        <v>30</v>
      </c>
      <c r="B44" s="27" t="s">
        <v>86</v>
      </c>
      <c r="C44" s="27" t="s">
        <v>58</v>
      </c>
      <c r="D44" s="28" t="s">
        <v>10</v>
      </c>
      <c r="E44" s="29">
        <v>26</v>
      </c>
      <c r="F44" s="26"/>
      <c r="G44" s="130">
        <f t="shared" si="5"/>
        <v>0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spans="1:27" outlineLevel="1" x14ac:dyDescent="0.2">
      <c r="A45" s="128" t="s">
        <v>33</v>
      </c>
      <c r="B45" s="91"/>
      <c r="C45" s="91"/>
      <c r="D45" s="91"/>
      <c r="E45" s="91"/>
      <c r="F45" s="91"/>
      <c r="G45" s="129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spans="1:27" outlineLevel="1" x14ac:dyDescent="0.2">
      <c r="A46" s="131">
        <v>31</v>
      </c>
      <c r="B46" s="27" t="s">
        <v>59</v>
      </c>
      <c r="C46" s="27" t="s">
        <v>23</v>
      </c>
      <c r="D46" s="28" t="s">
        <v>10</v>
      </c>
      <c r="E46" s="29">
        <v>12</v>
      </c>
      <c r="F46" s="26"/>
      <c r="G46" s="130">
        <f t="shared" si="5"/>
        <v>0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outlineLevel="1" x14ac:dyDescent="0.2">
      <c r="A47" s="131">
        <v>32</v>
      </c>
      <c r="B47" s="27" t="s">
        <v>87</v>
      </c>
      <c r="C47" s="27" t="s">
        <v>58</v>
      </c>
      <c r="D47" s="28" t="s">
        <v>10</v>
      </c>
      <c r="E47" s="29">
        <v>12</v>
      </c>
      <c r="F47" s="26"/>
      <c r="G47" s="130">
        <f t="shared" si="5"/>
        <v>0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 outlineLevel="1" x14ac:dyDescent="0.2">
      <c r="A48" s="131">
        <v>33</v>
      </c>
      <c r="B48" s="27" t="s">
        <v>60</v>
      </c>
      <c r="C48" s="27" t="s">
        <v>17</v>
      </c>
      <c r="D48" s="28" t="s">
        <v>10</v>
      </c>
      <c r="E48" s="29">
        <v>12</v>
      </c>
      <c r="F48" s="26"/>
      <c r="G48" s="130">
        <f t="shared" si="5"/>
        <v>0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 outlineLevel="1" x14ac:dyDescent="0.2">
      <c r="A49" s="128" t="s">
        <v>33</v>
      </c>
      <c r="B49" s="91"/>
      <c r="C49" s="91"/>
      <c r="D49" s="91"/>
      <c r="E49" s="91"/>
      <c r="F49" s="91"/>
      <c r="G49" s="129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 outlineLevel="1" x14ac:dyDescent="0.2">
      <c r="A50" s="131">
        <v>34</v>
      </c>
      <c r="B50" s="27" t="s">
        <v>61</v>
      </c>
      <c r="C50" s="27" t="s">
        <v>19</v>
      </c>
      <c r="D50" s="28" t="s">
        <v>10</v>
      </c>
      <c r="E50" s="29">
        <v>12</v>
      </c>
      <c r="F50" s="26"/>
      <c r="G50" s="130">
        <f t="shared" si="5"/>
        <v>0</v>
      </c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 outlineLevel="1" x14ac:dyDescent="0.2">
      <c r="A51" s="131">
        <v>35</v>
      </c>
      <c r="B51" s="27" t="s">
        <v>88</v>
      </c>
      <c r="C51" s="27" t="s">
        <v>17</v>
      </c>
      <c r="D51" s="28" t="s">
        <v>10</v>
      </c>
      <c r="E51" s="29">
        <v>12</v>
      </c>
      <c r="F51" s="26"/>
      <c r="G51" s="130">
        <f t="shared" si="5"/>
        <v>0</v>
      </c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 outlineLevel="1" x14ac:dyDescent="0.2">
      <c r="A52" s="131">
        <v>36</v>
      </c>
      <c r="B52" s="27" t="s">
        <v>62</v>
      </c>
      <c r="C52" s="27" t="s">
        <v>16</v>
      </c>
      <c r="D52" s="28" t="s">
        <v>10</v>
      </c>
      <c r="E52" s="29">
        <v>12</v>
      </c>
      <c r="F52" s="26"/>
      <c r="G52" s="130">
        <f t="shared" si="5"/>
        <v>0</v>
      </c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spans="1:27" outlineLevel="1" x14ac:dyDescent="0.2">
      <c r="A53" s="128" t="s">
        <v>28</v>
      </c>
      <c r="B53" s="91"/>
      <c r="C53" s="91"/>
      <c r="D53" s="91"/>
      <c r="E53" s="91"/>
      <c r="F53" s="91"/>
      <c r="G53" s="12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 ht="13.5" outlineLevel="1" thickBot="1" x14ac:dyDescent="0.25">
      <c r="A54" s="132">
        <v>37</v>
      </c>
      <c r="B54" s="133" t="s">
        <v>27</v>
      </c>
      <c r="C54" s="134" t="s">
        <v>23</v>
      </c>
      <c r="D54" s="135" t="s">
        <v>10</v>
      </c>
      <c r="E54" s="136">
        <v>124</v>
      </c>
      <c r="F54" s="137"/>
      <c r="G54" s="138">
        <f t="shared" si="5"/>
        <v>0</v>
      </c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 x14ac:dyDescent="0.2">
      <c r="A55" s="139" t="s">
        <v>9</v>
      </c>
      <c r="B55" s="105"/>
      <c r="C55" s="105"/>
      <c r="D55" s="105"/>
      <c r="E55" s="105"/>
      <c r="F55" s="106"/>
      <c r="G55" s="140">
        <f>SUM(G5:G8,G10:G12,G15:G17,G19:G21,G23:G25,G27:G29,G31:G33,G36:G40,G42:G44,G46:G48,G50:G52,G54)</f>
        <v>0</v>
      </c>
    </row>
    <row r="56" spans="1:27" x14ac:dyDescent="0.2">
      <c r="A56" s="141" t="s">
        <v>115</v>
      </c>
      <c r="B56" s="65"/>
      <c r="C56" s="65"/>
      <c r="D56" s="66"/>
      <c r="E56" s="67"/>
      <c r="F56" s="67"/>
      <c r="G56" s="142">
        <f>SUM(G5:G8,G10:G12,G15:G17,G19:G21,G23:G25,G27:G29,G31:G33,G36:G40,G42:G44,G46:G48,G50:G52,G54)*(1.21)</f>
        <v>0</v>
      </c>
    </row>
    <row r="57" spans="1:27" ht="12.75" customHeight="1" x14ac:dyDescent="0.2">
      <c r="A57" s="143" t="s">
        <v>146</v>
      </c>
      <c r="B57" s="103"/>
      <c r="C57" s="103"/>
      <c r="D57" s="103"/>
      <c r="E57" s="103"/>
      <c r="F57" s="104"/>
      <c r="G57" s="144"/>
      <c r="H57" s="32"/>
    </row>
    <row r="58" spans="1:27" ht="12.75" customHeight="1" thickBot="1" x14ac:dyDescent="0.25">
      <c r="A58" s="145" t="s">
        <v>116</v>
      </c>
      <c r="B58" s="146"/>
      <c r="C58" s="146"/>
      <c r="D58" s="146"/>
      <c r="E58" s="146"/>
      <c r="F58" s="147"/>
      <c r="G58" s="148">
        <f>G56-(G56*(G57/100))</f>
        <v>0</v>
      </c>
    </row>
    <row r="59" spans="1:27" x14ac:dyDescent="0.2">
      <c r="A59" s="23"/>
      <c r="B59" s="24"/>
      <c r="C59" s="24"/>
      <c r="D59" s="25"/>
      <c r="E59" s="23"/>
      <c r="F59" s="23"/>
      <c r="G59" s="23"/>
    </row>
    <row r="60" spans="1:27" x14ac:dyDescent="0.2">
      <c r="A60" s="1"/>
      <c r="B60" s="12"/>
      <c r="C60" s="12"/>
      <c r="D60" s="4"/>
      <c r="E60" s="1"/>
      <c r="F60" s="1"/>
      <c r="G60" s="1"/>
    </row>
    <row r="61" spans="1:27" x14ac:dyDescent="0.2">
      <c r="A61" s="1"/>
      <c r="B61" s="12"/>
      <c r="C61" s="12"/>
      <c r="D61" s="4"/>
      <c r="E61" s="1"/>
      <c r="F61" s="1"/>
      <c r="G61" s="1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  <row r="5001" spans="4:4" x14ac:dyDescent="0.2">
      <c r="D5001" s="9"/>
    </row>
    <row r="5002" spans="4:4" x14ac:dyDescent="0.2">
      <c r="D5002" s="9"/>
    </row>
    <row r="5003" spans="4:4" x14ac:dyDescent="0.2">
      <c r="D5003" s="9"/>
    </row>
    <row r="5004" spans="4:4" x14ac:dyDescent="0.2">
      <c r="D5004" s="9"/>
    </row>
    <row r="5005" spans="4:4" x14ac:dyDescent="0.2">
      <c r="D5005" s="9"/>
    </row>
    <row r="5006" spans="4:4" x14ac:dyDescent="0.2">
      <c r="D5006" s="9"/>
    </row>
  </sheetData>
  <mergeCells count="19">
    <mergeCell ref="A58:F58"/>
    <mergeCell ref="A1:G1"/>
    <mergeCell ref="A13:G13"/>
    <mergeCell ref="A34:G34"/>
    <mergeCell ref="A53:G53"/>
    <mergeCell ref="A57:F57"/>
    <mergeCell ref="A55:F55"/>
    <mergeCell ref="A3:G3"/>
    <mergeCell ref="A30:G30"/>
    <mergeCell ref="A26:G26"/>
    <mergeCell ref="A4:G4"/>
    <mergeCell ref="A22:G22"/>
    <mergeCell ref="A18:G18"/>
    <mergeCell ref="A14:G14"/>
    <mergeCell ref="A9:G9"/>
    <mergeCell ref="A35:G35"/>
    <mergeCell ref="A41:G41"/>
    <mergeCell ref="A45:G45"/>
    <mergeCell ref="A49:G49"/>
  </mergeCells>
  <pageMargins left="0.59055118110236227" right="0.19685039370078741" top="0.78740157480314965" bottom="0.78740157480314965" header="0.31496062992125984" footer="0.31496062992125984"/>
  <pageSetup paperSize="9" scale="89" orientation="portrait" r:id="rId1"/>
  <headerFooter>
    <oddFooter>&amp;RStránka &amp;P z &amp;N&amp;LZpracováno programem 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opLeftCell="A25" workbookViewId="0">
      <selection activeCell="B15" sqref="B15"/>
    </sheetView>
  </sheetViews>
  <sheetFormatPr defaultRowHeight="12.75" outlineLevelRow="1" x14ac:dyDescent="0.2"/>
  <cols>
    <col min="2" max="2" width="37.42578125" customWidth="1"/>
    <col min="3" max="3" width="25.5703125" customWidth="1"/>
    <col min="7" max="7" width="18.85546875" customWidth="1"/>
    <col min="8" max="8" width="44.7109375" bestFit="1" customWidth="1"/>
  </cols>
  <sheetData>
    <row r="1" spans="1:8" ht="24.95" customHeight="1" x14ac:dyDescent="0.2">
      <c r="A1" s="95" t="s">
        <v>117</v>
      </c>
      <c r="B1" s="96"/>
      <c r="C1" s="96"/>
      <c r="D1" s="96"/>
      <c r="E1" s="96"/>
      <c r="F1" s="96"/>
      <c r="G1" s="97"/>
    </row>
    <row r="2" spans="1:8" ht="13.5" thickBot="1" x14ac:dyDescent="0.25">
      <c r="A2" s="35"/>
      <c r="B2" s="36"/>
      <c r="C2" s="36"/>
      <c r="D2" s="37"/>
      <c r="E2" s="35"/>
      <c r="F2" s="35"/>
      <c r="G2" s="35"/>
    </row>
    <row r="3" spans="1:8" s="83" customFormat="1" ht="26.25" thickBot="1" x14ac:dyDescent="0.25">
      <c r="A3" s="82" t="s">
        <v>5</v>
      </c>
      <c r="B3" s="119" t="s">
        <v>6</v>
      </c>
      <c r="C3" s="119" t="s">
        <v>15</v>
      </c>
      <c r="D3" s="120" t="s">
        <v>7</v>
      </c>
      <c r="E3" s="120" t="s">
        <v>8</v>
      </c>
      <c r="F3" s="121" t="s">
        <v>145</v>
      </c>
      <c r="G3" s="122" t="s">
        <v>4</v>
      </c>
      <c r="H3" s="122" t="s">
        <v>144</v>
      </c>
    </row>
    <row r="4" spans="1:8" x14ac:dyDescent="0.2">
      <c r="A4" s="116" t="s">
        <v>40</v>
      </c>
      <c r="B4" s="117"/>
      <c r="C4" s="117"/>
      <c r="D4" s="117"/>
      <c r="E4" s="117"/>
      <c r="F4" s="117"/>
      <c r="G4" s="117"/>
      <c r="H4" s="118"/>
    </row>
    <row r="5" spans="1:8" x14ac:dyDescent="0.2">
      <c r="A5" s="38">
        <v>1</v>
      </c>
      <c r="B5" s="39" t="s">
        <v>70</v>
      </c>
      <c r="C5" s="40" t="s">
        <v>16</v>
      </c>
      <c r="D5" s="41" t="s">
        <v>10</v>
      </c>
      <c r="E5" s="42">
        <v>100</v>
      </c>
      <c r="F5" s="43"/>
      <c r="G5" s="72">
        <f t="shared" ref="G5:G12" si="0">ROUND(E5*F5,2)</f>
        <v>0</v>
      </c>
      <c r="H5" s="76"/>
    </row>
    <row r="6" spans="1:8" x14ac:dyDescent="0.2">
      <c r="A6" s="44">
        <v>2</v>
      </c>
      <c r="B6" s="33" t="s">
        <v>71</v>
      </c>
      <c r="C6" s="40" t="s">
        <v>20</v>
      </c>
      <c r="D6" s="45" t="s">
        <v>10</v>
      </c>
      <c r="E6" s="46">
        <v>120</v>
      </c>
      <c r="F6" s="47"/>
      <c r="G6" s="73">
        <f t="shared" si="0"/>
        <v>0</v>
      </c>
      <c r="H6" s="76"/>
    </row>
    <row r="7" spans="1:8" x14ac:dyDescent="0.2">
      <c r="A7" s="44">
        <v>3</v>
      </c>
      <c r="B7" s="48" t="s">
        <v>72</v>
      </c>
      <c r="C7" s="40" t="s">
        <v>46</v>
      </c>
      <c r="D7" s="45" t="s">
        <v>10</v>
      </c>
      <c r="E7" s="49">
        <v>110</v>
      </c>
      <c r="F7" s="47"/>
      <c r="G7" s="73">
        <f t="shared" si="0"/>
        <v>0</v>
      </c>
      <c r="H7" s="76"/>
    </row>
    <row r="8" spans="1:8" x14ac:dyDescent="0.2">
      <c r="A8" s="38">
        <v>4</v>
      </c>
      <c r="B8" s="48" t="s">
        <v>99</v>
      </c>
      <c r="C8" s="40" t="s">
        <v>16</v>
      </c>
      <c r="D8" s="45" t="s">
        <v>10</v>
      </c>
      <c r="E8" s="49">
        <v>200</v>
      </c>
      <c r="F8" s="47"/>
      <c r="G8" s="73">
        <f t="shared" si="0"/>
        <v>0</v>
      </c>
      <c r="H8" s="76"/>
    </row>
    <row r="9" spans="1:8" x14ac:dyDescent="0.2">
      <c r="A9" s="44">
        <v>5</v>
      </c>
      <c r="B9" s="33" t="s">
        <v>73</v>
      </c>
      <c r="C9" s="40" t="s">
        <v>45</v>
      </c>
      <c r="D9" s="45" t="s">
        <v>10</v>
      </c>
      <c r="E9" s="50">
        <v>200</v>
      </c>
      <c r="F9" s="47"/>
      <c r="G9" s="73">
        <f t="shared" si="0"/>
        <v>0</v>
      </c>
      <c r="H9" s="76"/>
    </row>
    <row r="10" spans="1:8" x14ac:dyDescent="0.2">
      <c r="A10" s="44">
        <v>6</v>
      </c>
      <c r="B10" s="51" t="s">
        <v>92</v>
      </c>
      <c r="C10" s="40" t="s">
        <v>17</v>
      </c>
      <c r="D10" s="45" t="s">
        <v>10</v>
      </c>
      <c r="E10" s="50">
        <v>200</v>
      </c>
      <c r="F10" s="47"/>
      <c r="G10" s="73">
        <f t="shared" si="0"/>
        <v>0</v>
      </c>
      <c r="H10" s="76"/>
    </row>
    <row r="11" spans="1:8" x14ac:dyDescent="0.2">
      <c r="A11" s="38">
        <v>7</v>
      </c>
      <c r="B11" s="33" t="s">
        <v>74</v>
      </c>
      <c r="C11" s="40" t="s">
        <v>20</v>
      </c>
      <c r="D11" s="45" t="s">
        <v>10</v>
      </c>
      <c r="E11" s="50">
        <v>120</v>
      </c>
      <c r="F11" s="47"/>
      <c r="G11" s="73">
        <f t="shared" si="0"/>
        <v>0</v>
      </c>
      <c r="H11" s="76"/>
    </row>
    <row r="12" spans="1:8" x14ac:dyDescent="0.2">
      <c r="A12" s="44"/>
      <c r="B12" s="33" t="s">
        <v>93</v>
      </c>
      <c r="C12" s="52" t="s">
        <v>20</v>
      </c>
      <c r="D12" s="45" t="s">
        <v>10</v>
      </c>
      <c r="E12" s="50">
        <v>150</v>
      </c>
      <c r="F12" s="53"/>
      <c r="G12" s="74">
        <f t="shared" si="0"/>
        <v>0</v>
      </c>
      <c r="H12" s="76"/>
    </row>
    <row r="13" spans="1:8" x14ac:dyDescent="0.2">
      <c r="A13" s="111" t="s">
        <v>41</v>
      </c>
      <c r="B13" s="112"/>
      <c r="C13" s="112"/>
      <c r="D13" s="112"/>
      <c r="E13" s="112"/>
      <c r="F13" s="112"/>
      <c r="G13" s="112"/>
      <c r="H13" s="77"/>
    </row>
    <row r="14" spans="1:8" x14ac:dyDescent="0.2">
      <c r="A14" s="44">
        <v>8</v>
      </c>
      <c r="B14" s="33" t="s">
        <v>94</v>
      </c>
      <c r="C14" s="33" t="s">
        <v>63</v>
      </c>
      <c r="D14" s="45" t="s">
        <v>10</v>
      </c>
      <c r="E14" s="50">
        <v>108</v>
      </c>
      <c r="F14" s="47"/>
      <c r="G14" s="73">
        <f>ROUND(E14*F14,2)</f>
        <v>0</v>
      </c>
      <c r="H14" s="76"/>
    </row>
    <row r="15" spans="1:8" x14ac:dyDescent="0.2">
      <c r="A15" s="44">
        <v>9</v>
      </c>
      <c r="B15" s="33" t="s">
        <v>95</v>
      </c>
      <c r="C15" s="33" t="s">
        <v>65</v>
      </c>
      <c r="D15" s="45" t="s">
        <v>10</v>
      </c>
      <c r="E15" s="54">
        <v>190</v>
      </c>
      <c r="F15" s="47"/>
      <c r="G15" s="73">
        <f>ROUND(E15*F15,2)</f>
        <v>0</v>
      </c>
      <c r="H15" s="76"/>
    </row>
    <row r="16" spans="1:8" x14ac:dyDescent="0.2">
      <c r="A16" s="38">
        <v>10</v>
      </c>
      <c r="B16" s="33" t="s">
        <v>110</v>
      </c>
      <c r="C16" s="33" t="s">
        <v>96</v>
      </c>
      <c r="D16" s="45" t="s">
        <v>10</v>
      </c>
      <c r="E16" s="50">
        <v>145</v>
      </c>
      <c r="F16" s="47"/>
      <c r="G16" s="73">
        <f>ROUND(E16*F16,2)</f>
        <v>0</v>
      </c>
      <c r="H16" s="76"/>
    </row>
    <row r="17" spans="1:27" x14ac:dyDescent="0.2">
      <c r="A17" s="44">
        <v>11</v>
      </c>
      <c r="B17" s="33" t="s">
        <v>64</v>
      </c>
      <c r="C17" s="33" t="s">
        <v>19</v>
      </c>
      <c r="D17" s="45" t="s">
        <v>10</v>
      </c>
      <c r="E17" s="50">
        <v>190</v>
      </c>
      <c r="F17" s="47"/>
      <c r="G17" s="73">
        <f>ROUND(E17*F17,2)</f>
        <v>0</v>
      </c>
      <c r="H17" s="76"/>
    </row>
    <row r="18" spans="1:27" outlineLevel="1" x14ac:dyDescent="0.2">
      <c r="A18" s="110" t="s">
        <v>42</v>
      </c>
      <c r="B18" s="109"/>
      <c r="C18" s="109"/>
      <c r="D18" s="109"/>
      <c r="E18" s="109"/>
      <c r="F18" s="109"/>
      <c r="G18" s="109"/>
      <c r="H18" s="77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spans="1:27" outlineLevel="1" x14ac:dyDescent="0.2">
      <c r="A19" s="44">
        <v>12</v>
      </c>
      <c r="B19" s="33" t="s">
        <v>66</v>
      </c>
      <c r="C19" s="33" t="s">
        <v>67</v>
      </c>
      <c r="D19" s="55" t="s">
        <v>10</v>
      </c>
      <c r="E19" s="56">
        <v>235</v>
      </c>
      <c r="F19" s="53"/>
      <c r="G19" s="74">
        <f>ROUND(E19*F19,2)</f>
        <v>0</v>
      </c>
      <c r="H19" s="1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1:27" outlineLevel="1" x14ac:dyDescent="0.2">
      <c r="A20" s="110" t="s">
        <v>43</v>
      </c>
      <c r="B20" s="109"/>
      <c r="C20" s="109"/>
      <c r="D20" s="109"/>
      <c r="E20" s="109"/>
      <c r="F20" s="109"/>
      <c r="G20" s="109"/>
      <c r="H20" s="77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 outlineLevel="1" x14ac:dyDescent="0.2">
      <c r="A21" s="69">
        <v>13</v>
      </c>
      <c r="B21" s="68" t="s">
        <v>137</v>
      </c>
      <c r="C21" s="70" t="s">
        <v>19</v>
      </c>
      <c r="D21" s="69" t="s">
        <v>10</v>
      </c>
      <c r="E21" s="69">
        <v>30</v>
      </c>
      <c r="F21" s="53"/>
      <c r="G21" s="75">
        <f>ROUND(E21*F21,2)</f>
        <v>0</v>
      </c>
      <c r="H21" s="17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outlineLevel="1" x14ac:dyDescent="0.2">
      <c r="A22" s="69">
        <v>14</v>
      </c>
      <c r="B22" s="68" t="s">
        <v>138</v>
      </c>
      <c r="C22" s="70" t="s">
        <v>17</v>
      </c>
      <c r="D22" s="69" t="s">
        <v>10</v>
      </c>
      <c r="E22" s="69">
        <v>250</v>
      </c>
      <c r="F22" s="53"/>
      <c r="G22" s="75">
        <f>ROUND(E22*F22,2)</f>
        <v>0</v>
      </c>
      <c r="H22" s="17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outlineLevel="1" x14ac:dyDescent="0.2">
      <c r="A23" s="110" t="s">
        <v>68</v>
      </c>
      <c r="B23" s="109"/>
      <c r="C23" s="109"/>
      <c r="D23" s="109"/>
      <c r="E23" s="109"/>
      <c r="F23" s="109"/>
      <c r="G23" s="109"/>
      <c r="H23" s="77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ht="15" customHeight="1" x14ac:dyDescent="0.2">
      <c r="H24" s="76"/>
    </row>
    <row r="25" spans="1:27" x14ac:dyDescent="0.2">
      <c r="A25" s="50">
        <v>15</v>
      </c>
      <c r="B25" s="27" t="s">
        <v>97</v>
      </c>
      <c r="C25" s="27" t="s">
        <v>69</v>
      </c>
      <c r="D25" s="57" t="s">
        <v>10</v>
      </c>
      <c r="E25" s="58">
        <v>450</v>
      </c>
      <c r="F25" s="62"/>
      <c r="G25" s="74">
        <f>ROUND(E25*F25,2)</f>
        <v>0</v>
      </c>
      <c r="H25" s="76"/>
    </row>
    <row r="26" spans="1:27" x14ac:dyDescent="0.2">
      <c r="A26" s="109" t="s">
        <v>101</v>
      </c>
      <c r="B26" s="109"/>
      <c r="C26" s="109"/>
      <c r="D26" s="109"/>
      <c r="E26" s="109"/>
      <c r="F26" s="109"/>
      <c r="G26" s="109"/>
      <c r="H26" s="77"/>
    </row>
    <row r="27" spans="1:27" x14ac:dyDescent="0.2">
      <c r="A27" s="50">
        <v>16</v>
      </c>
      <c r="B27" s="33" t="s">
        <v>98</v>
      </c>
      <c r="C27" s="33" t="s">
        <v>16</v>
      </c>
      <c r="D27" s="50" t="s">
        <v>10</v>
      </c>
      <c r="E27" s="50">
        <v>72</v>
      </c>
      <c r="F27" s="62"/>
      <c r="G27" s="74">
        <f>ROUND(E27*F27,2)</f>
        <v>0</v>
      </c>
      <c r="H27" s="76"/>
    </row>
    <row r="28" spans="1:27" x14ac:dyDescent="0.2">
      <c r="A28" s="50">
        <v>17</v>
      </c>
      <c r="B28" s="33" t="s">
        <v>66</v>
      </c>
      <c r="C28" s="33" t="s">
        <v>67</v>
      </c>
      <c r="D28" s="50" t="s">
        <v>10</v>
      </c>
      <c r="E28" s="50">
        <v>48</v>
      </c>
      <c r="F28" s="62"/>
      <c r="G28" s="74">
        <f>ROUND(E28*F28,2)</f>
        <v>0</v>
      </c>
      <c r="H28" s="76"/>
    </row>
    <row r="29" spans="1:27" x14ac:dyDescent="0.2">
      <c r="A29" s="110" t="s">
        <v>111</v>
      </c>
      <c r="B29" s="109"/>
      <c r="C29" s="109"/>
      <c r="D29" s="109"/>
      <c r="E29" s="109"/>
      <c r="F29" s="109"/>
      <c r="G29" s="109"/>
      <c r="H29" s="77"/>
    </row>
    <row r="30" spans="1:27" x14ac:dyDescent="0.2">
      <c r="A30" s="50">
        <v>18</v>
      </c>
      <c r="B30" s="33" t="s">
        <v>102</v>
      </c>
      <c r="C30" s="33" t="s">
        <v>105</v>
      </c>
      <c r="D30" s="50" t="s">
        <v>10</v>
      </c>
      <c r="E30" s="50">
        <v>4</v>
      </c>
      <c r="F30" s="62"/>
      <c r="G30" s="74">
        <f>ROUND(E30*F30,2)</f>
        <v>0</v>
      </c>
      <c r="H30" s="76"/>
    </row>
    <row r="31" spans="1:27" x14ac:dyDescent="0.2">
      <c r="A31" s="50">
        <v>19</v>
      </c>
      <c r="B31" s="34" t="s">
        <v>103</v>
      </c>
      <c r="C31" s="59" t="s">
        <v>106</v>
      </c>
      <c r="D31" s="50" t="s">
        <v>10</v>
      </c>
      <c r="E31" s="50">
        <v>4</v>
      </c>
      <c r="F31" s="62"/>
      <c r="G31" s="74">
        <f>ROUND(E31*F31,2)</f>
        <v>0</v>
      </c>
      <c r="H31" s="76"/>
    </row>
    <row r="32" spans="1:27" x14ac:dyDescent="0.2">
      <c r="A32" s="60">
        <v>20</v>
      </c>
      <c r="B32" s="34" t="s">
        <v>85</v>
      </c>
      <c r="C32" s="33" t="s">
        <v>104</v>
      </c>
      <c r="D32" s="57" t="s">
        <v>10</v>
      </c>
      <c r="E32" s="61">
        <v>4</v>
      </c>
      <c r="F32" s="53"/>
      <c r="G32" s="74">
        <f>ROUND(E32*F32,2)</f>
        <v>0</v>
      </c>
      <c r="H32" s="76"/>
    </row>
    <row r="33" spans="1:8" x14ac:dyDescent="0.2">
      <c r="A33" s="109" t="s">
        <v>111</v>
      </c>
      <c r="B33" s="109"/>
      <c r="C33" s="109"/>
      <c r="D33" s="109"/>
      <c r="E33" s="109"/>
      <c r="F33" s="109"/>
      <c r="G33" s="109"/>
      <c r="H33" s="77"/>
    </row>
    <row r="34" spans="1:8" x14ac:dyDescent="0.2">
      <c r="A34" s="50">
        <v>21</v>
      </c>
      <c r="B34" s="33" t="s">
        <v>102</v>
      </c>
      <c r="C34" s="33" t="s">
        <v>105</v>
      </c>
      <c r="D34" s="50" t="s">
        <v>10</v>
      </c>
      <c r="E34" s="50">
        <v>4</v>
      </c>
      <c r="F34" s="62"/>
      <c r="G34" s="74">
        <f>ROUND(E34*F34,2)</f>
        <v>0</v>
      </c>
      <c r="H34" s="76"/>
    </row>
    <row r="35" spans="1:8" x14ac:dyDescent="0.2">
      <c r="A35" s="50">
        <v>22</v>
      </c>
      <c r="B35" s="33" t="s">
        <v>109</v>
      </c>
      <c r="C35" s="59" t="s">
        <v>46</v>
      </c>
      <c r="D35" s="50" t="s">
        <v>10</v>
      </c>
      <c r="E35" s="50">
        <v>4</v>
      </c>
      <c r="F35" s="62"/>
      <c r="G35" s="74">
        <f>ROUND(E35*F35,2)</f>
        <v>0</v>
      </c>
      <c r="H35" s="76"/>
    </row>
    <row r="36" spans="1:8" x14ac:dyDescent="0.2">
      <c r="A36" s="60">
        <v>23</v>
      </c>
      <c r="B36" s="34" t="s">
        <v>107</v>
      </c>
      <c r="C36" s="33" t="s">
        <v>108</v>
      </c>
      <c r="D36" s="57" t="s">
        <v>10</v>
      </c>
      <c r="E36" s="61">
        <v>4</v>
      </c>
      <c r="F36" s="53"/>
      <c r="G36" s="74">
        <f>ROUND(E36*F36,2)</f>
        <v>0</v>
      </c>
      <c r="H36" s="76"/>
    </row>
    <row r="37" spans="1:8" x14ac:dyDescent="0.2">
      <c r="A37" s="113" t="s">
        <v>139</v>
      </c>
      <c r="B37" s="114"/>
      <c r="C37" s="114"/>
      <c r="D37" s="114"/>
      <c r="E37" s="114"/>
      <c r="F37" s="114"/>
      <c r="G37" s="114"/>
      <c r="H37" s="77"/>
    </row>
    <row r="38" spans="1:8" x14ac:dyDescent="0.2">
      <c r="A38" s="60">
        <v>24</v>
      </c>
      <c r="B38" s="33" t="s">
        <v>118</v>
      </c>
      <c r="C38" s="33" t="s">
        <v>23</v>
      </c>
      <c r="D38" s="57" t="s">
        <v>10</v>
      </c>
      <c r="E38" s="61">
        <v>100</v>
      </c>
      <c r="F38" s="53"/>
      <c r="G38" s="74">
        <f>ROUND(E38*F38,2)</f>
        <v>0</v>
      </c>
      <c r="H38" s="76" t="s">
        <v>142</v>
      </c>
    </row>
    <row r="39" spans="1:8" x14ac:dyDescent="0.2">
      <c r="A39" s="60">
        <v>25</v>
      </c>
      <c r="B39" s="33" t="s">
        <v>119</v>
      </c>
      <c r="C39" s="33" t="s">
        <v>120</v>
      </c>
      <c r="D39" s="57" t="s">
        <v>10</v>
      </c>
      <c r="E39" s="61">
        <v>80</v>
      </c>
      <c r="F39" s="53"/>
      <c r="G39" s="74">
        <f t="shared" ref="G39:G42" si="1">ROUND(E39*F39,2)</f>
        <v>0</v>
      </c>
      <c r="H39" s="76"/>
    </row>
    <row r="40" spans="1:8" x14ac:dyDescent="0.2">
      <c r="A40" s="60">
        <v>26</v>
      </c>
      <c r="B40" s="33" t="s">
        <v>121</v>
      </c>
      <c r="C40" s="33" t="s">
        <v>122</v>
      </c>
      <c r="D40" s="57" t="s">
        <v>10</v>
      </c>
      <c r="E40" s="61">
        <v>200</v>
      </c>
      <c r="F40" s="53"/>
      <c r="G40" s="74">
        <f t="shared" si="1"/>
        <v>0</v>
      </c>
      <c r="H40" s="76"/>
    </row>
    <row r="41" spans="1:8" x14ac:dyDescent="0.2">
      <c r="A41" s="60">
        <v>27</v>
      </c>
      <c r="B41" s="33" t="s">
        <v>123</v>
      </c>
      <c r="C41" s="33" t="s">
        <v>124</v>
      </c>
      <c r="D41" s="57" t="s">
        <v>10</v>
      </c>
      <c r="E41" s="61">
        <v>100</v>
      </c>
      <c r="F41" s="53"/>
      <c r="G41" s="74">
        <f t="shared" si="1"/>
        <v>0</v>
      </c>
      <c r="H41" s="76"/>
    </row>
    <row r="42" spans="1:8" x14ac:dyDescent="0.2">
      <c r="A42" s="60">
        <v>28</v>
      </c>
      <c r="B42" s="33" t="s">
        <v>125</v>
      </c>
      <c r="C42" s="33" t="s">
        <v>20</v>
      </c>
      <c r="D42" s="57" t="s">
        <v>10</v>
      </c>
      <c r="E42" s="61">
        <v>80</v>
      </c>
      <c r="F42" s="53"/>
      <c r="G42" s="74">
        <f t="shared" si="1"/>
        <v>0</v>
      </c>
      <c r="H42" s="76"/>
    </row>
    <row r="43" spans="1:8" x14ac:dyDescent="0.2">
      <c r="A43" s="113" t="s">
        <v>140</v>
      </c>
      <c r="B43" s="115"/>
      <c r="C43" s="115"/>
      <c r="D43" s="115"/>
      <c r="E43" s="115"/>
      <c r="F43" s="115"/>
      <c r="G43" s="115"/>
      <c r="H43" s="77"/>
    </row>
    <row r="44" spans="1:8" x14ac:dyDescent="0.2">
      <c r="A44" s="60">
        <v>29</v>
      </c>
      <c r="B44" s="33" t="s">
        <v>126</v>
      </c>
      <c r="C44" s="33" t="s">
        <v>19</v>
      </c>
      <c r="D44" s="57" t="s">
        <v>10</v>
      </c>
      <c r="E44" s="61">
        <v>50</v>
      </c>
      <c r="F44" s="53"/>
      <c r="G44" s="74">
        <f>ROUND(E44*F44,2)</f>
        <v>0</v>
      </c>
      <c r="H44" s="76"/>
    </row>
    <row r="45" spans="1:8" x14ac:dyDescent="0.2">
      <c r="A45" s="60">
        <v>30</v>
      </c>
      <c r="B45" s="33" t="s">
        <v>127</v>
      </c>
      <c r="C45" s="33" t="s">
        <v>23</v>
      </c>
      <c r="D45" s="57" t="s">
        <v>10</v>
      </c>
      <c r="E45" s="61">
        <v>50</v>
      </c>
      <c r="F45" s="53"/>
      <c r="G45" s="74">
        <f>ROUND(E45*F45,2)</f>
        <v>0</v>
      </c>
      <c r="H45" s="76"/>
    </row>
    <row r="46" spans="1:8" x14ac:dyDescent="0.2">
      <c r="A46" s="113" t="s">
        <v>141</v>
      </c>
      <c r="B46" s="115"/>
      <c r="C46" s="115"/>
      <c r="D46" s="115"/>
      <c r="E46" s="115"/>
      <c r="F46" s="115"/>
      <c r="G46" s="115"/>
      <c r="H46" s="77"/>
    </row>
    <row r="47" spans="1:8" x14ac:dyDescent="0.2">
      <c r="A47" s="60">
        <v>31</v>
      </c>
      <c r="B47" s="33" t="s">
        <v>128</v>
      </c>
      <c r="C47" s="33" t="s">
        <v>23</v>
      </c>
      <c r="D47" s="57" t="s">
        <v>10</v>
      </c>
      <c r="E47" s="61">
        <v>10</v>
      </c>
      <c r="F47" s="53"/>
      <c r="G47" s="74">
        <f>ROUND(E47*F47,2)</f>
        <v>0</v>
      </c>
      <c r="H47" s="76"/>
    </row>
    <row r="48" spans="1:8" x14ac:dyDescent="0.2">
      <c r="A48" s="60">
        <v>32</v>
      </c>
      <c r="B48" s="33" t="s">
        <v>129</v>
      </c>
      <c r="C48" s="33" t="s">
        <v>134</v>
      </c>
      <c r="D48" s="57" t="s">
        <v>10</v>
      </c>
      <c r="E48" s="61">
        <v>8</v>
      </c>
      <c r="F48" s="53"/>
      <c r="G48" s="74">
        <f t="shared" ref="G48:G54" si="2">ROUND(E48*F48,2)</f>
        <v>0</v>
      </c>
      <c r="H48" s="76"/>
    </row>
    <row r="49" spans="1:8" x14ac:dyDescent="0.2">
      <c r="A49" s="60">
        <v>33</v>
      </c>
      <c r="B49" s="33" t="s">
        <v>135</v>
      </c>
      <c r="C49" s="33" t="s">
        <v>136</v>
      </c>
      <c r="D49" s="57" t="s">
        <v>10</v>
      </c>
      <c r="E49" s="61">
        <v>8</v>
      </c>
      <c r="F49" s="53"/>
      <c r="G49" s="74">
        <f t="shared" si="2"/>
        <v>0</v>
      </c>
      <c r="H49" s="76"/>
    </row>
    <row r="50" spans="1:8" x14ac:dyDescent="0.2">
      <c r="A50" s="60">
        <v>34</v>
      </c>
      <c r="B50" s="33" t="s">
        <v>129</v>
      </c>
      <c r="C50" s="33" t="s">
        <v>17</v>
      </c>
      <c r="D50" s="57" t="s">
        <v>10</v>
      </c>
      <c r="E50" s="61">
        <v>200</v>
      </c>
      <c r="F50" s="53"/>
      <c r="G50" s="74">
        <f t="shared" si="2"/>
        <v>0</v>
      </c>
      <c r="H50" s="76"/>
    </row>
    <row r="51" spans="1:8" x14ac:dyDescent="0.2">
      <c r="A51" s="60">
        <v>35</v>
      </c>
      <c r="B51" s="33" t="s">
        <v>130</v>
      </c>
      <c r="C51" s="33" t="s">
        <v>131</v>
      </c>
      <c r="D51" s="57" t="s">
        <v>10</v>
      </c>
      <c r="E51" s="61">
        <v>15</v>
      </c>
      <c r="F51" s="53"/>
      <c r="G51" s="74">
        <f t="shared" si="2"/>
        <v>0</v>
      </c>
      <c r="H51" s="76" t="s">
        <v>143</v>
      </c>
    </row>
    <row r="52" spans="1:8" x14ac:dyDescent="0.2">
      <c r="A52" s="60">
        <v>36</v>
      </c>
      <c r="B52" s="33" t="s">
        <v>125</v>
      </c>
      <c r="C52" s="33" t="s">
        <v>20</v>
      </c>
      <c r="D52" s="57" t="s">
        <v>10</v>
      </c>
      <c r="E52" s="61">
        <v>30</v>
      </c>
      <c r="F52" s="53"/>
      <c r="G52" s="74">
        <f t="shared" si="2"/>
        <v>0</v>
      </c>
      <c r="H52" s="76"/>
    </row>
    <row r="53" spans="1:8" x14ac:dyDescent="0.2">
      <c r="A53" s="60">
        <v>37</v>
      </c>
      <c r="B53" s="33" t="s">
        <v>132</v>
      </c>
      <c r="C53" s="33" t="s">
        <v>65</v>
      </c>
      <c r="D53" s="57" t="s">
        <v>10</v>
      </c>
      <c r="E53" s="61">
        <v>30</v>
      </c>
      <c r="F53" s="53"/>
      <c r="G53" s="74">
        <f t="shared" si="2"/>
        <v>0</v>
      </c>
      <c r="H53" s="76"/>
    </row>
    <row r="54" spans="1:8" x14ac:dyDescent="0.2">
      <c r="A54" s="60">
        <v>38</v>
      </c>
      <c r="B54" s="33" t="s">
        <v>133</v>
      </c>
      <c r="C54" s="33" t="s">
        <v>23</v>
      </c>
      <c r="D54" s="57" t="s">
        <v>10</v>
      </c>
      <c r="E54" s="61">
        <v>30</v>
      </c>
      <c r="F54" s="53"/>
      <c r="G54" s="74">
        <f t="shared" si="2"/>
        <v>0</v>
      </c>
      <c r="H54" s="76"/>
    </row>
    <row r="55" spans="1:8" x14ac:dyDescent="0.2">
      <c r="A55" s="107" t="s">
        <v>9</v>
      </c>
      <c r="B55" s="107"/>
      <c r="C55" s="107"/>
      <c r="D55" s="107"/>
      <c r="E55" s="107"/>
      <c r="F55" s="108"/>
      <c r="G55" s="71">
        <f>SUM(G5:G12,G14:G17,G19,G21:G22,G25,G27:G28,G30:G32,G34:G36,G38:G42,G44:G45,G47:G54)</f>
        <v>0</v>
      </c>
    </row>
    <row r="56" spans="1:8" x14ac:dyDescent="0.2">
      <c r="A56" s="64" t="s">
        <v>115</v>
      </c>
      <c r="B56" s="65"/>
      <c r="C56" s="65"/>
      <c r="D56" s="66"/>
      <c r="E56" s="67"/>
      <c r="F56" s="67"/>
      <c r="G56" s="22">
        <f>G55*(1.21)</f>
        <v>0</v>
      </c>
    </row>
    <row r="57" spans="1:8" x14ac:dyDescent="0.2">
      <c r="A57" s="102" t="s">
        <v>147</v>
      </c>
      <c r="B57" s="103"/>
      <c r="C57" s="103"/>
      <c r="D57" s="103"/>
      <c r="E57" s="103"/>
      <c r="F57" s="104"/>
      <c r="G57" s="84"/>
    </row>
    <row r="58" spans="1:8" x14ac:dyDescent="0.2">
      <c r="A58" s="92" t="s">
        <v>116</v>
      </c>
      <c r="B58" s="93"/>
      <c r="C58" s="93"/>
      <c r="D58" s="93"/>
      <c r="E58" s="93"/>
      <c r="F58" s="94"/>
      <c r="G58" s="63">
        <f>G56-(G56*(G57/100))</f>
        <v>0</v>
      </c>
    </row>
  </sheetData>
  <mergeCells count="15">
    <mergeCell ref="A1:G1"/>
    <mergeCell ref="A55:F55"/>
    <mergeCell ref="A57:F57"/>
    <mergeCell ref="A58:F58"/>
    <mergeCell ref="A26:G26"/>
    <mergeCell ref="A29:G29"/>
    <mergeCell ref="A33:G33"/>
    <mergeCell ref="A23:G23"/>
    <mergeCell ref="A13:G13"/>
    <mergeCell ref="A18:G18"/>
    <mergeCell ref="A20:G20"/>
    <mergeCell ref="A4:G4"/>
    <mergeCell ref="A37:G37"/>
    <mergeCell ref="A43:G43"/>
    <mergeCell ref="A46:G46"/>
  </mergeCells>
  <pageMargins left="0.70866141732283472" right="0.32" top="0.3" bottom="0.31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VzorPolozky</vt:lpstr>
      <vt:lpstr>Balkonovky</vt:lpstr>
      <vt:lpstr>letničkové záhony</vt:lpstr>
      <vt:lpstr>Balkonovky!Oblast_tisku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Podolan Petr</dc:creator>
  <cp:lastModifiedBy>TSUB - Gottfried Bohumír, Ing.</cp:lastModifiedBy>
  <cp:lastPrinted>2020-01-27T06:23:05Z</cp:lastPrinted>
  <dcterms:created xsi:type="dcterms:W3CDTF">2009-04-08T07:15:50Z</dcterms:created>
  <dcterms:modified xsi:type="dcterms:W3CDTF">2020-01-27T06:23:11Z</dcterms:modified>
</cp:coreProperties>
</file>