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nza\Desktop\SO401 Cyklostezka Bruntál\E-SO401 cyklostezka Bruntal\"/>
    </mc:Choice>
  </mc:AlternateContent>
  <bookViews>
    <workbookView xWindow="0" yWindow="0" windowWidth="28800" windowHeight="11835"/>
  </bookViews>
  <sheets>
    <sheet name="Rekapitulace" sheetId="1" r:id="rId1"/>
    <sheet name="Položky všech ceníků" sheetId="2" r:id="rId2"/>
  </sheets>
  <definedNames>
    <definedName name="_xlnm.Print_Titles" localSheetId="1">'Položky všech ceníků'!$1:$7</definedName>
    <definedName name="_xlnm.Print_Titles" localSheetId="0">Rekapitulace!$1:$7</definedName>
  </definedNames>
  <calcPr calcId="152511"/>
</workbook>
</file>

<file path=xl/calcChain.xml><?xml version="1.0" encoding="utf-8"?>
<calcChain xmlns="http://schemas.openxmlformats.org/spreadsheetml/2006/main">
  <c r="AD69" i="2" l="1"/>
  <c r="AD74" i="2" l="1"/>
  <c r="AD99" i="2" l="1"/>
  <c r="AD38" i="2"/>
  <c r="AD39" i="2"/>
  <c r="AD40" i="2"/>
  <c r="AD41" i="2"/>
  <c r="AD42" i="2"/>
  <c r="AD43" i="2"/>
  <c r="AD98" i="2"/>
  <c r="AD76" i="2"/>
  <c r="AD75" i="2"/>
  <c r="AD73" i="2"/>
  <c r="AD72" i="2"/>
  <c r="AD71" i="2"/>
  <c r="AD68" i="2"/>
  <c r="AD67" i="2"/>
  <c r="AD66" i="2"/>
  <c r="AD65" i="2"/>
  <c r="AD64" i="2"/>
  <c r="AD63" i="2"/>
  <c r="AD62" i="2"/>
  <c r="AD61" i="2"/>
  <c r="AD20" i="2"/>
  <c r="AD19" i="2"/>
  <c r="AD18" i="2"/>
  <c r="AD17" i="2"/>
  <c r="AD16" i="2"/>
  <c r="AD15" i="2"/>
  <c r="AD14" i="2"/>
  <c r="AD13" i="2"/>
  <c r="AD12" i="2"/>
  <c r="G85" i="2" l="1"/>
  <c r="AD100" i="2" l="1"/>
  <c r="F104" i="2" s="1"/>
  <c r="I107" i="2" s="1"/>
  <c r="I110" i="2" s="1"/>
  <c r="X32" i="1" s="1"/>
  <c r="AD77" i="2"/>
  <c r="F82" i="2" s="1"/>
  <c r="I89" i="2" s="1"/>
  <c r="AD44" i="2"/>
  <c r="V25" i="1" s="1"/>
  <c r="AD21" i="2"/>
  <c r="X23" i="1" s="1"/>
  <c r="AD1" i="2"/>
  <c r="V32" i="1" l="1"/>
  <c r="V33" i="1" s="1"/>
  <c r="X33" i="1"/>
  <c r="X24" i="1"/>
  <c r="V24" i="1" s="1"/>
  <c r="X36" i="1"/>
  <c r="F26" i="2"/>
  <c r="I51" i="2"/>
  <c r="I54" i="2" s="1"/>
  <c r="V23" i="1"/>
  <c r="X25" i="1"/>
  <c r="X26" i="1" s="1"/>
  <c r="V26" i="1" s="1"/>
  <c r="I29" i="2"/>
  <c r="I32" i="2" s="1"/>
  <c r="F48" i="2"/>
  <c r="V27" i="1"/>
  <c r="X27" i="1"/>
  <c r="X28" i="1" s="1"/>
  <c r="I92" i="2"/>
  <c r="V36" i="1" l="1"/>
  <c r="V37" i="1" s="1"/>
  <c r="X37" i="1"/>
  <c r="X29" i="1"/>
  <c r="V28" i="1"/>
  <c r="V29" i="1" s="1"/>
  <c r="X39" i="1" l="1"/>
  <c r="V39" i="1"/>
  <c r="R43" i="1" s="1"/>
  <c r="I43" i="1" l="1"/>
  <c r="I46" i="1" s="1"/>
  <c r="R46" i="1"/>
  <c r="N43" i="1" l="1"/>
  <c r="O46" i="1" s="1"/>
</calcChain>
</file>

<file path=xl/sharedStrings.xml><?xml version="1.0" encoding="utf-8"?>
<sst xmlns="http://schemas.openxmlformats.org/spreadsheetml/2006/main" count="242" uniqueCount="138">
  <si>
    <r>
      <rPr>
        <b/>
        <sz val="16"/>
        <color rgb="FFFF0000"/>
        <rFont val="Arial"/>
      </rPr>
      <t>Reelza elektro s.r.o.</t>
    </r>
  </si>
  <si>
    <t>Bartákova 10, 795 01 Rýmařov</t>
  </si>
  <si>
    <t>tel. 554 211493, mobil 608 883258, e-mail: reelza@seznam.cz</t>
  </si>
  <si>
    <t xml:space="preserve">Zpracováno programem firmy SELPO Broumy, tel. +420 603 525768 </t>
  </si>
  <si>
    <t>Nabídka číslo:</t>
  </si>
  <si>
    <t>Název:</t>
  </si>
  <si>
    <t/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</si>
  <si>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</si>
  <si>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</si>
  <si>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</si>
  <si>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</si>
  <si>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</si>
  <si>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</si>
  <si>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</si>
  <si>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>1.</t>
  </si>
  <si>
    <t>C21M - Elektromontáže  -  MONTÁŽ</t>
  </si>
  <si>
    <t>2.</t>
  </si>
  <si>
    <t xml:space="preserve">   Podíl přidružených výkonů 4,80% z C21M a navázaného materiálu</t>
  </si>
  <si>
    <t>3.</t>
  </si>
  <si>
    <t>C46M - Zemní práce  -  MONTÁŽ</t>
  </si>
  <si>
    <t>4.</t>
  </si>
  <si>
    <t xml:space="preserve">   Podíl přidružených výkonů 1,60% z C46M</t>
  </si>
  <si>
    <t>5.</t>
  </si>
  <si>
    <t>MATERIÁL</t>
  </si>
  <si>
    <t>6.</t>
  </si>
  <si>
    <t xml:space="preserve">   Podružný materiál 3%</t>
  </si>
  <si>
    <t>CELKEM URN</t>
  </si>
  <si>
    <t>B.</t>
  </si>
  <si>
    <t>HZS</t>
  </si>
  <si>
    <t>7.</t>
  </si>
  <si>
    <t>Hodinová zúčtovací sazba</t>
  </si>
  <si>
    <t>CELKEM HZS</t>
  </si>
  <si>
    <t>C.</t>
  </si>
  <si>
    <t>VEDLEJŠÍ ROZPOČTOVÉ NÁKLADY</t>
  </si>
  <si>
    <t>8.</t>
  </si>
  <si>
    <t>GZS 2,50% z C21M a navázaného materiálu</t>
  </si>
  <si>
    <t>CELKEM VRN</t>
  </si>
  <si>
    <t>Σ</t>
  </si>
  <si>
    <t>REKAPITULACE CELKEM</t>
  </si>
  <si>
    <t>Základ DPH (*)</t>
  </si>
  <si>
    <t>DPH</t>
  </si>
  <si>
    <t>Celkem s DPH</t>
  </si>
  <si>
    <t>Sazba 21,00%</t>
  </si>
  <si>
    <t>Celkem:</t>
  </si>
  <si>
    <t>(*) byl upraven z důvodu zaokrouhlení</t>
  </si>
  <si>
    <t>Těšíme se na další spolupráci.</t>
  </si>
  <si>
    <t>vypracoval:</t>
  </si>
  <si>
    <t>Bršťák Jan</t>
  </si>
  <si>
    <t>e-mail:</t>
  </si>
  <si>
    <t>reelza@seznam.cz</t>
  </si>
  <si>
    <t>dne:</t>
  </si>
  <si>
    <t>4.11.2017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</si>
  <si>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</si>
  <si>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</si>
  <si>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</si>
  <si>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</si>
  <si>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</si>
  <si>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</si>
  <si>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</si>
  <si>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210810053</t>
  </si>
  <si>
    <t>ks</t>
  </si>
  <si>
    <t>210810045</t>
  </si>
  <si>
    <t>216010053</t>
  </si>
  <si>
    <t>m</t>
  </si>
  <si>
    <t>210220022</t>
  </si>
  <si>
    <t>210100003</t>
  </si>
  <si>
    <t>210204011</t>
  </si>
  <si>
    <t>stožár ocelový do délky 12m</t>
  </si>
  <si>
    <t>216202008</t>
  </si>
  <si>
    <t>210204201</t>
  </si>
  <si>
    <t>210100251</t>
  </si>
  <si>
    <t>ukončení celoplast. kabelu smršť. zákl./páskou do 4x10mm2</t>
  </si>
  <si>
    <t>Celkem za ceník:</t>
  </si>
  <si>
    <t>Cena:</t>
  </si>
  <si>
    <t>Kč</t>
  </si>
  <si>
    <t>C46M - Zemní práce</t>
  </si>
  <si>
    <t>460030007</t>
  </si>
  <si>
    <t>vytyč.trati kab.vedení v zastavěném prostoru</t>
  </si>
  <si>
    <t>km</t>
  </si>
  <si>
    <t>460100025</t>
  </si>
  <si>
    <t>pouzdrový zákl.pro stožár VO v trase 400x1500mm</t>
  </si>
  <si>
    <t>460200812</t>
  </si>
  <si>
    <t>m3</t>
  </si>
  <si>
    <t>460420022</t>
  </si>
  <si>
    <t>kabel.lože z kop.písku rýha 65cm tl.10cm</t>
  </si>
  <si>
    <t>460490012</t>
  </si>
  <si>
    <t>fólie výstražná z PVC šířky 33cm</t>
  </si>
  <si>
    <t>460560223</t>
  </si>
  <si>
    <t>ruč.zához.kab.rýhy 50cm šíř.40cm hl.zem.tř.3</t>
  </si>
  <si>
    <t>Materiály</t>
  </si>
  <si>
    <t>02944</t>
  </si>
  <si>
    <t>02921</t>
  </si>
  <si>
    <t>21007</t>
  </si>
  <si>
    <t>01403</t>
  </si>
  <si>
    <t xml:space="preserve">zemnící drát FeZn pr. 10mm (0,62kg/m)        </t>
  </si>
  <si>
    <t>kg</t>
  </si>
  <si>
    <t>01604</t>
  </si>
  <si>
    <t>10.042.220</t>
  </si>
  <si>
    <t>Folie ČEZ 22 oranž - bez pot. 250m/bal</t>
  </si>
  <si>
    <t>43226</t>
  </si>
  <si>
    <t>svorka zemnící SP1</t>
  </si>
  <si>
    <t>01431</t>
  </si>
  <si>
    <t>svorka křížová SK</t>
  </si>
  <si>
    <t>42321</t>
  </si>
  <si>
    <t>243</t>
  </si>
  <si>
    <t>44000</t>
  </si>
  <si>
    <t>kopaný písek</t>
  </si>
  <si>
    <t>100</t>
  </si>
  <si>
    <t>beton</t>
  </si>
  <si>
    <t>Celkem za materiály:</t>
  </si>
  <si>
    <t>Prořez 3%</t>
  </si>
  <si>
    <t>Práce v HZS</t>
  </si>
  <si>
    <t>Revize elektro</t>
  </si>
  <si>
    <t>hod.</t>
  </si>
  <si>
    <t>Projektová dokumentace skutečného stavu včetně zaměření</t>
  </si>
  <si>
    <t>Celkem za práci v HZS:</t>
  </si>
  <si>
    <t>ukončení vodiče v rozvaděči vč. zapojení a koncovky 16mm2</t>
  </si>
  <si>
    <t>uzemění v zemi FeZn průměru 8-10mm vč. svorek, propojení</t>
  </si>
  <si>
    <t xml:space="preserve">Reelza elektro </t>
  </si>
  <si>
    <t>Základ 21,00% DPH</t>
  </si>
  <si>
    <t>svítidlo do 70 W</t>
  </si>
  <si>
    <t>N-2018/1723</t>
  </si>
  <si>
    <t xml:space="preserve">Město Bruntál                                 </t>
  </si>
  <si>
    <t>Cyklostezka Bruntál - Staré Město                    část: SO 401-veřejné osvětlení</t>
  </si>
  <si>
    <t>stožár silniční LBH6-A  žárový zinek</t>
  </si>
  <si>
    <t>trubka Kopoflex pr.40</t>
  </si>
  <si>
    <t>smršťovací trubice 5x6-16mm2 zelenožlutá</t>
  </si>
  <si>
    <t>svítidlo led MARUT S G1 ME3 4k0 730 DALI</t>
  </si>
  <si>
    <t>stožárová výzbroj SV 9.16.5p 1 poj. odbočná</t>
  </si>
  <si>
    <t>stožárová výzbroj SV 6.16.5p 1 poj. Průběžná</t>
  </si>
  <si>
    <t xml:space="preserve">CYKY-J 5x10mm2      </t>
  </si>
  <si>
    <t xml:space="preserve">CYKY-J 5x1.5mm2 </t>
  </si>
  <si>
    <t>CYKY-CYKYm 5Bx10mm2 (CYKY 5J10) 750V (PU)</t>
  </si>
  <si>
    <t>CYKY-CYKYm 5Bx1.5mm2 (CYKY 5J1.5) 750V (PU)</t>
  </si>
  <si>
    <t>trubka instalační KOPOFLEX průměr 40mm</t>
  </si>
  <si>
    <t xml:space="preserve">elektrovýzbroj stožáru </t>
  </si>
  <si>
    <t>kabel.rýha 80cm/šíř. 50cm/hl. zem.tř.3</t>
  </si>
  <si>
    <t>spínací a řídící prvek PLC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</si>
</sst>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[$-10405]#,##0.00;\-#,##0.00"/>
    <numFmt numFmtId="165" formatCode="[$-10405]#,##0;\-#,##0"/>
  </numFmts>
  <fonts count="20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10"/>
      <color rgb="FF000000"/>
      <name val="Arial"/>
    </font>
    <font>
      <b/>
      <sz val="9.75"/>
      <color rgb="FF000000"/>
      <name val="Arial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38"/>
    </font>
    <font>
      <b/>
      <sz val="8.25"/>
      <color rgb="FF000000"/>
      <name val="Arial"/>
      <family val="2"/>
      <charset val="238"/>
    </font>
    <font>
      <sz val="11"/>
      <name val="Calibri"/>
      <family val="2"/>
      <charset val="238"/>
    </font>
    <font>
      <b/>
      <sz val="8.5"/>
      <name val="Arial"/>
      <family val="2"/>
      <charset val="238"/>
    </font>
    <font>
      <b/>
      <sz val="9.75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8.25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11" fillId="0" borderId="0"/>
  </cellStyleXfs>
  <cellXfs count="99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3" borderId="0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8" fillId="0" borderId="0" xfId="1" applyNumberFormat="1" applyFont="1" applyFill="1" applyBorder="1" applyAlignment="1">
      <alignment horizontal="right" vertical="top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0" fillId="0" borderId="7" xfId="1" applyNumberFormat="1" applyFont="1" applyFill="1" applyBorder="1" applyAlignment="1">
      <alignment horizontal="right" vertical="top" wrapText="1" readingOrder="1"/>
    </xf>
    <xf numFmtId="0" fontId="7" fillId="0" borderId="10" xfId="1" applyNumberFormat="1" applyFont="1" applyFill="1" applyBorder="1" applyAlignment="1">
      <alignment horizontal="right" vertical="top" wrapText="1" readingOrder="1"/>
    </xf>
    <xf numFmtId="0" fontId="8" fillId="0" borderId="0" xfId="1" applyNumberFormat="1" applyFont="1" applyFill="1" applyBorder="1" applyAlignment="1">
      <alignment horizontal="right" vertical="top" wrapText="1" readingOrder="1"/>
    </xf>
    <xf numFmtId="164" fontId="8" fillId="0" borderId="0" xfId="1" applyNumberFormat="1" applyFont="1" applyFill="1" applyBorder="1" applyAlignment="1">
      <alignment horizontal="right" vertical="top" wrapText="1" readingOrder="1"/>
    </xf>
    <xf numFmtId="0" fontId="7" fillId="0" borderId="10" xfId="1" applyNumberFormat="1" applyFont="1" applyFill="1" applyBorder="1" applyAlignment="1">
      <alignment horizontal="right" vertical="center" wrapText="1" readingOrder="1"/>
    </xf>
    <xf numFmtId="0" fontId="1" fillId="0" borderId="0" xfId="0" applyFont="1" applyFill="1" applyBorder="1"/>
    <xf numFmtId="0" fontId="8" fillId="0" borderId="0" xfId="1" applyNumberFormat="1" applyFont="1" applyFill="1" applyBorder="1" applyAlignment="1">
      <alignment horizontal="right" vertical="top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164" fontId="8" fillId="0" borderId="0" xfId="1" applyNumberFormat="1" applyFont="1" applyFill="1" applyBorder="1" applyAlignment="1">
      <alignment horizontal="right" vertical="top" wrapText="1" readingOrder="1"/>
    </xf>
    <xf numFmtId="165" fontId="8" fillId="0" borderId="0" xfId="1" applyNumberFormat="1" applyFont="1" applyFill="1" applyBorder="1" applyAlignment="1">
      <alignment horizontal="right" vertical="top" wrapText="1" readingOrder="1"/>
    </xf>
    <xf numFmtId="0" fontId="12" fillId="0" borderId="0" xfId="0" applyFont="1" applyFill="1" applyBorder="1"/>
    <xf numFmtId="164" fontId="1" fillId="0" borderId="0" xfId="0" applyNumberFormat="1" applyFont="1" applyFill="1" applyBorder="1"/>
    <xf numFmtId="0" fontId="14" fillId="0" borderId="0" xfId="0" applyFont="1" applyFill="1" applyBorder="1"/>
    <xf numFmtId="164" fontId="13" fillId="0" borderId="0" xfId="1" applyNumberFormat="1" applyFont="1" applyFill="1" applyBorder="1" applyAlignment="1">
      <alignment horizontal="right" vertical="top" wrapText="1" readingOrder="1"/>
    </xf>
    <xf numFmtId="0" fontId="15" fillId="0" borderId="0" xfId="0" applyFont="1" applyFill="1" applyBorder="1"/>
    <xf numFmtId="44" fontId="16" fillId="0" borderId="7" xfId="1" applyNumberFormat="1" applyFont="1" applyFill="1" applyBorder="1" applyAlignment="1">
      <alignment horizontal="right" vertical="top" wrapText="1" readingOrder="1"/>
    </xf>
    <xf numFmtId="44" fontId="10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 applyAlignment="1">
      <alignment wrapText="1"/>
    </xf>
    <xf numFmtId="0" fontId="8" fillId="0" borderId="0" xfId="1" applyNumberFormat="1" applyFont="1" applyFill="1" applyBorder="1" applyAlignment="1">
      <alignment horizontal="right" vertical="top" wrapText="1"/>
    </xf>
    <xf numFmtId="164" fontId="8" fillId="0" borderId="0" xfId="1" applyNumberFormat="1" applyFont="1" applyFill="1" applyBorder="1" applyAlignment="1">
      <alignment horizontal="right" vertical="top" wrapText="1"/>
    </xf>
    <xf numFmtId="164" fontId="8" fillId="4" borderId="0" xfId="1" applyNumberFormat="1" applyFont="1" applyFill="1" applyBorder="1" applyAlignment="1">
      <alignment horizontal="right" vertical="top" wrapText="1" readingOrder="1"/>
    </xf>
    <xf numFmtId="0" fontId="1" fillId="4" borderId="0" xfId="0" applyFont="1" applyFill="1" applyBorder="1"/>
    <xf numFmtId="0" fontId="1" fillId="0" borderId="0" xfId="0" applyFont="1" applyFill="1" applyBorder="1"/>
    <xf numFmtId="164" fontId="8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164" fontId="8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7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horizontal="left" vertical="top" wrapText="1" readingOrder="1"/>
    </xf>
    <xf numFmtId="0" fontId="10" fillId="0" borderId="7" xfId="1" applyNumberFormat="1" applyFont="1" applyFill="1" applyBorder="1" applyAlignment="1">
      <alignment horizontal="right"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44" fontId="10" fillId="0" borderId="7" xfId="1" applyNumberFormat="1" applyFont="1" applyFill="1" applyBorder="1" applyAlignment="1">
      <alignment horizontal="right" vertical="top" wrapText="1" readingOrder="1"/>
    </xf>
    <xf numFmtId="0" fontId="10" fillId="0" borderId="0" xfId="1" applyNumberFormat="1" applyFont="1" applyFill="1" applyBorder="1" applyAlignment="1">
      <alignment horizontal="right" vertical="top" wrapText="1" readingOrder="1"/>
    </xf>
    <xf numFmtId="44" fontId="10" fillId="0" borderId="0" xfId="1" applyNumberFormat="1" applyFont="1" applyFill="1" applyBorder="1" applyAlignment="1">
      <alignment horizontal="right" vertical="top" wrapText="1" readingOrder="1"/>
    </xf>
    <xf numFmtId="0" fontId="7" fillId="0" borderId="9" xfId="1" applyNumberFormat="1" applyFont="1" applyFill="1" applyBorder="1" applyAlignment="1">
      <alignment horizontal="left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7" fillId="0" borderId="9" xfId="1" applyNumberFormat="1" applyFont="1" applyFill="1" applyBorder="1" applyAlignment="1">
      <alignment vertical="center" wrapText="1" readingOrder="1"/>
    </xf>
    <xf numFmtId="44" fontId="13" fillId="0" borderId="9" xfId="1" applyNumberFormat="1" applyFont="1" applyFill="1" applyBorder="1" applyAlignment="1">
      <alignment horizontal="right" vertical="center" wrapText="1" readingOrder="1"/>
    </xf>
    <xf numFmtId="44" fontId="1" fillId="0" borderId="9" xfId="1" applyNumberFormat="1" applyFont="1" applyFill="1" applyBorder="1" applyAlignment="1">
      <alignment vertical="top" wrapText="1"/>
    </xf>
    <xf numFmtId="44" fontId="7" fillId="0" borderId="9" xfId="1" applyNumberFormat="1" applyFont="1" applyFill="1" applyBorder="1" applyAlignment="1">
      <alignment horizontal="right" vertical="center" wrapText="1" readingOrder="1"/>
    </xf>
    <xf numFmtId="0" fontId="9" fillId="0" borderId="7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horizontal="left" vertical="top" wrapText="1" readingOrder="1"/>
    </xf>
    <xf numFmtId="44" fontId="7" fillId="0" borderId="0" xfId="1" applyNumberFormat="1" applyFont="1" applyFill="1" applyBorder="1" applyAlignment="1">
      <alignment horizontal="right" vertical="top" wrapText="1" readingOrder="1"/>
    </xf>
    <xf numFmtId="44" fontId="1" fillId="0" borderId="0" xfId="0" applyNumberFormat="1" applyFont="1" applyFill="1" applyBorder="1"/>
    <xf numFmtId="0" fontId="8" fillId="0" borderId="0" xfId="1" applyNumberFormat="1" applyFont="1" applyFill="1" applyBorder="1" applyAlignment="1">
      <alignment horizontal="right" vertical="top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44" fontId="8" fillId="0" borderId="0" xfId="1" applyNumberFormat="1" applyFont="1" applyFill="1" applyBorder="1" applyAlignment="1">
      <alignment horizontal="right" vertical="top" wrapText="1" readingOrder="1"/>
    </xf>
    <xf numFmtId="44" fontId="17" fillId="0" borderId="0" xfId="1" applyNumberFormat="1" applyFont="1" applyFill="1" applyBorder="1" applyAlignment="1">
      <alignment horizontal="right" vertical="top" wrapText="1" readingOrder="1"/>
    </xf>
    <xf numFmtId="0" fontId="7" fillId="0" borderId="9" xfId="1" applyNumberFormat="1" applyFont="1" applyFill="1" applyBorder="1" applyAlignment="1">
      <alignment horizontal="right" vertical="top" wrapText="1" readingOrder="1"/>
    </xf>
    <xf numFmtId="0" fontId="7" fillId="0" borderId="9" xfId="1" applyNumberFormat="1" applyFont="1" applyFill="1" applyBorder="1" applyAlignment="1">
      <alignment vertical="top" wrapText="1" readingOrder="1"/>
    </xf>
    <xf numFmtId="0" fontId="5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18" fillId="2" borderId="0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164" fontId="16" fillId="0" borderId="7" xfId="1" applyNumberFormat="1" applyFont="1" applyFill="1" applyBorder="1" applyAlignment="1">
      <alignment horizontal="right" vertical="top" wrapText="1" readingOrder="1"/>
    </xf>
    <xf numFmtId="164" fontId="10" fillId="0" borderId="0" xfId="1" applyNumberFormat="1" applyFont="1" applyFill="1" applyBorder="1" applyAlignment="1">
      <alignment horizontal="right" vertical="top" wrapText="1" readingOrder="1"/>
    </xf>
    <xf numFmtId="164" fontId="8" fillId="0" borderId="0" xfId="1" applyNumberFormat="1" applyFont="1" applyFill="1" applyBorder="1" applyAlignment="1">
      <alignment horizontal="right" vertical="top" wrapText="1" readingOrder="1"/>
    </xf>
    <xf numFmtId="165" fontId="8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 applyAlignment="1">
      <alignment wrapText="1" readingOrder="1"/>
    </xf>
    <xf numFmtId="0" fontId="7" fillId="0" borderId="10" xfId="1" applyNumberFormat="1" applyFont="1" applyFill="1" applyBorder="1" applyAlignment="1">
      <alignment horizontal="right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7" fillId="0" borderId="10" xfId="1" applyNumberFormat="1" applyFont="1" applyFill="1" applyBorder="1" applyAlignment="1">
      <alignment vertical="top" wrapText="1" readingOrder="1"/>
    </xf>
    <xf numFmtId="164" fontId="10" fillId="0" borderId="7" xfId="1" applyNumberFormat="1" applyFont="1" applyFill="1" applyBorder="1" applyAlignment="1">
      <alignment horizontal="right" vertical="top" wrapText="1" readingOrder="1"/>
    </xf>
    <xf numFmtId="0" fontId="17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 applyAlignment="1">
      <alignment horizontal="left"/>
    </xf>
    <xf numFmtId="0" fontId="8" fillId="4" borderId="0" xfId="1" applyNumberFormat="1" applyFont="1" applyFill="1" applyBorder="1" applyAlignment="1">
      <alignment horizontal="right" vertical="top" wrapText="1" readingOrder="1"/>
    </xf>
    <xf numFmtId="0" fontId="1" fillId="4" borderId="0" xfId="0" applyFont="1" applyFill="1" applyBorder="1"/>
    <xf numFmtId="0" fontId="8" fillId="4" borderId="0" xfId="1" applyNumberFormat="1" applyFont="1" applyFill="1" applyBorder="1" applyAlignment="1">
      <alignment vertical="top" wrapText="1" readingOrder="1"/>
    </xf>
    <xf numFmtId="164" fontId="19" fillId="4" borderId="0" xfId="1" applyNumberFormat="1" applyFont="1" applyFill="1" applyBorder="1" applyAlignment="1">
      <alignment horizontal="right" vertical="top" wrapText="1" readingOrder="1"/>
    </xf>
    <xf numFmtId="0" fontId="14" fillId="4" borderId="0" xfId="0" applyFont="1" applyFill="1" applyBorder="1"/>
    <xf numFmtId="164" fontId="19" fillId="0" borderId="0" xfId="1" applyNumberFormat="1" applyFont="1" applyFill="1" applyBorder="1" applyAlignment="1">
      <alignment horizontal="right" vertical="top" wrapText="1" readingOrder="1"/>
    </xf>
    <xf numFmtId="0" fontId="14" fillId="0" borderId="0" xfId="0" applyFont="1" applyFill="1" applyBorder="1"/>
    <xf numFmtId="0" fontId="7" fillId="0" borderId="10" xfId="1" applyNumberFormat="1" applyFont="1" applyFill="1" applyBorder="1" applyAlignment="1">
      <alignment horizontal="right" vertical="center" wrapText="1" readingOrder="1"/>
    </xf>
    <xf numFmtId="0" fontId="7" fillId="0" borderId="10" xfId="1" applyNumberFormat="1" applyFont="1" applyFill="1" applyBorder="1" applyAlignment="1">
      <alignment vertical="center" wrapText="1" readingOrder="1"/>
    </xf>
    <xf numFmtId="0" fontId="8" fillId="0" borderId="0" xfId="1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wrapText="1"/>
    </xf>
    <xf numFmtId="0" fontId="8" fillId="0" borderId="0" xfId="1" applyNumberFormat="1" applyFont="1" applyFill="1" applyBorder="1" applyAlignment="1">
      <alignment vertical="top" wrapText="1"/>
    </xf>
    <xf numFmtId="164" fontId="8" fillId="0" borderId="0" xfId="1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left" readingOrder="1"/>
    </xf>
  </cellXfs>
  <cellStyles count="2">
    <cellStyle name="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6"/>
  <sheetViews>
    <sheetView showGridLines="0" tabSelected="1" topLeftCell="B1" zoomScaleNormal="100" workbookViewId="0">
      <pane ySplit="7" topLeftCell="A8" activePane="bottomLeft" state="frozen"/>
      <selection pane="bottomLeft" activeCell="AF22" sqref="AF22"/>
    </sheetView>
  </sheetViews>
  <sheetFormatPr defaultRowHeight="15" x14ac:dyDescent="0.25"/>
  <cols>
    <col min="1" max="2" width="0.42578125" customWidth="1"/>
    <col min="3" max="3" width="1.140625" customWidth="1"/>
    <col min="4" max="4" width="0.140625" customWidth="1"/>
    <col min="5" max="5" width="6.7109375" customWidth="1"/>
    <col min="6" max="6" width="2" customWidth="1"/>
    <col min="7" max="7" width="3.5703125" customWidth="1"/>
    <col min="8" max="8" width="0" hidden="1" customWidth="1"/>
    <col min="9" max="9" width="2.42578125" customWidth="1"/>
    <col min="10" max="10" width="2.85546875" customWidth="1"/>
    <col min="11" max="11" width="4.42578125" customWidth="1"/>
    <col min="12" max="12" width="2.42578125" customWidth="1"/>
    <col min="13" max="13" width="3.7109375" customWidth="1"/>
    <col min="14" max="14" width="0" hidden="1" customWidth="1"/>
    <col min="15" max="15" width="2.85546875" customWidth="1"/>
    <col min="16" max="16" width="1.42578125" customWidth="1"/>
    <col min="17" max="17" width="11" customWidth="1"/>
    <col min="18" max="18" width="15.7109375" customWidth="1"/>
    <col min="19" max="19" width="5.85546875" customWidth="1"/>
    <col min="20" max="21" width="1.28515625" customWidth="1"/>
    <col min="22" max="22" width="15.140625" customWidth="1"/>
    <col min="23" max="23" width="0.85546875" customWidth="1"/>
    <col min="24" max="24" width="11.5703125" customWidth="1"/>
    <col min="25" max="25" width="0" hidden="1" customWidth="1"/>
    <col min="26" max="26" width="1.28515625" customWidth="1"/>
    <col min="27" max="28" width="0.42578125" customWidth="1"/>
  </cols>
  <sheetData>
    <row r="1" spans="1:28" ht="30" customHeight="1" x14ac:dyDescent="0.25">
      <c r="Q1" s="71" t="s">
        <v>0</v>
      </c>
      <c r="R1" s="42"/>
      <c r="S1" s="42"/>
    </row>
    <row r="2" spans="1:28" x14ac:dyDescent="0.25">
      <c r="P2" s="72" t="s">
        <v>1</v>
      </c>
      <c r="Q2" s="42"/>
      <c r="R2" s="42"/>
      <c r="S2" s="42"/>
      <c r="T2" s="42"/>
    </row>
    <row r="3" spans="1:28" x14ac:dyDescent="0.25">
      <c r="J3" s="72" t="s">
        <v>2</v>
      </c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</row>
    <row r="4" spans="1:28" ht="3" customHeight="1" x14ac:dyDescent="0.25"/>
    <row r="5" spans="1:28" ht="1.3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1.45" customHeight="1" x14ac:dyDescent="0.25">
      <c r="A6" s="73" t="s">
        <v>3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</row>
    <row r="7" spans="1:28" ht="0" hidden="1" customHeight="1" x14ac:dyDescent="0.25"/>
    <row r="8" spans="1:28" ht="5.65" customHeight="1" x14ac:dyDescent="0.25"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4"/>
      <c r="AA8" s="5"/>
    </row>
    <row r="9" spans="1:28" ht="16.350000000000001" customHeight="1" x14ac:dyDescent="0.25">
      <c r="B9" s="6"/>
      <c r="C9" s="7"/>
      <c r="D9" s="7"/>
      <c r="E9" s="67" t="s">
        <v>4</v>
      </c>
      <c r="F9" s="68"/>
      <c r="G9" s="68"/>
      <c r="H9" s="68"/>
      <c r="I9" s="68"/>
      <c r="J9" s="68"/>
      <c r="K9" s="69" t="s">
        <v>121</v>
      </c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7"/>
      <c r="Z9" s="8"/>
      <c r="AA9" s="5"/>
    </row>
    <row r="10" spans="1:28" ht="16.350000000000001" customHeight="1" x14ac:dyDescent="0.25">
      <c r="B10" s="6"/>
      <c r="C10" s="7"/>
      <c r="D10" s="7"/>
      <c r="E10" s="67" t="s">
        <v>5</v>
      </c>
      <c r="F10" s="68"/>
      <c r="G10" s="68"/>
      <c r="H10" s="68"/>
      <c r="I10" s="68"/>
      <c r="J10" s="68"/>
      <c r="K10" s="69" t="s">
        <v>123</v>
      </c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7"/>
      <c r="Z10" s="8"/>
      <c r="AA10" s="5"/>
    </row>
    <row r="11" spans="1:28" ht="16.350000000000001" customHeight="1" x14ac:dyDescent="0.25">
      <c r="B11" s="6"/>
      <c r="C11" s="7"/>
      <c r="D11" s="7"/>
      <c r="E11" s="67" t="s">
        <v>6</v>
      </c>
      <c r="F11" s="68"/>
      <c r="G11" s="68"/>
      <c r="H11" s="68"/>
      <c r="I11" s="68"/>
      <c r="J11" s="68"/>
      <c r="K11" s="69" t="s">
        <v>122</v>
      </c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7"/>
      <c r="Z11" s="8"/>
      <c r="AA11" s="5"/>
    </row>
    <row r="12" spans="1:28" ht="3" customHeight="1" x14ac:dyDescent="0.25">
      <c r="B12" s="9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1"/>
      <c r="AA12" s="5"/>
    </row>
    <row r="13" spans="1:28" ht="2.85" customHeight="1" x14ac:dyDescent="0.2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</row>
    <row r="14" spans="1:28" ht="0" hidden="1" customHeight="1" x14ac:dyDescent="0.2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</row>
    <row r="15" spans="1:28" ht="2.85" customHeight="1" x14ac:dyDescent="0.25">
      <c r="B15" s="7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8" ht="14.25" customHeight="1" x14ac:dyDescent="0.25"/>
    <row r="17" spans="2:27" ht="2.85" customHeight="1" x14ac:dyDescent="0.25"/>
    <row r="18" spans="2:27" ht="0" hidden="1" customHeight="1" x14ac:dyDescent="0.25"/>
    <row r="19" spans="2:27" ht="17.25" customHeight="1" x14ac:dyDescent="0.25">
      <c r="B19" s="70" t="s">
        <v>7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</row>
    <row r="20" spans="2:27" ht="3" customHeight="1" x14ac:dyDescent="0.25"/>
    <row r="21" spans="2:27" ht="11.45" customHeight="1" x14ac:dyDescent="0.25">
      <c r="B21" s="65" t="s">
        <v>8</v>
      </c>
      <c r="C21" s="52"/>
      <c r="D21" s="52"/>
      <c r="E21" s="52"/>
      <c r="F21" s="66" t="s">
        <v>9</v>
      </c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65" t="s">
        <v>10</v>
      </c>
      <c r="W21" s="52"/>
      <c r="X21" s="65" t="s">
        <v>11</v>
      </c>
      <c r="Y21" s="52"/>
      <c r="Z21" s="52"/>
      <c r="AA21" s="52"/>
    </row>
    <row r="22" spans="2:27" ht="11.45" customHeight="1" x14ac:dyDescent="0.25">
      <c r="B22" s="58" t="s">
        <v>12</v>
      </c>
      <c r="C22" s="42"/>
      <c r="D22" s="42"/>
      <c r="E22" s="42"/>
      <c r="F22" s="43" t="s">
        <v>13</v>
      </c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1" t="s">
        <v>6</v>
      </c>
      <c r="W22" s="42"/>
      <c r="X22" s="41" t="s">
        <v>6</v>
      </c>
      <c r="Y22" s="42"/>
      <c r="Z22" s="42"/>
      <c r="AA22" s="42"/>
    </row>
    <row r="23" spans="2:27" ht="11.45" customHeight="1" x14ac:dyDescent="0.25">
      <c r="B23" s="61" t="s">
        <v>14</v>
      </c>
      <c r="C23" s="42"/>
      <c r="D23" s="42"/>
      <c r="E23" s="42"/>
      <c r="F23" s="62" t="s">
        <v>15</v>
      </c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63">
        <f>'Položky všech ceníků'!AD21</f>
        <v>0</v>
      </c>
      <c r="W23" s="60"/>
      <c r="X23" s="63">
        <f>'Položky všech ceníků'!AD21</f>
        <v>0</v>
      </c>
      <c r="Y23" s="60"/>
      <c r="Z23" s="60"/>
      <c r="AA23" s="60"/>
    </row>
    <row r="24" spans="2:27" ht="11.45" customHeight="1" x14ac:dyDescent="0.25">
      <c r="B24" s="61" t="s">
        <v>16</v>
      </c>
      <c r="C24" s="42"/>
      <c r="D24" s="42"/>
      <c r="E24" s="42"/>
      <c r="F24" s="62" t="s">
        <v>17</v>
      </c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63">
        <f>X24</f>
        <v>0</v>
      </c>
      <c r="W24" s="60"/>
      <c r="X24" s="63">
        <f>X23*0.048</f>
        <v>0</v>
      </c>
      <c r="Y24" s="60"/>
      <c r="Z24" s="60"/>
      <c r="AA24" s="60"/>
    </row>
    <row r="25" spans="2:27" ht="11.45" customHeight="1" x14ac:dyDescent="0.25">
      <c r="B25" s="61" t="s">
        <v>18</v>
      </c>
      <c r="C25" s="42"/>
      <c r="D25" s="42"/>
      <c r="E25" s="42"/>
      <c r="F25" s="62" t="s">
        <v>19</v>
      </c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63">
        <f>'Položky všech ceníků'!AD44</f>
        <v>0</v>
      </c>
      <c r="W25" s="60"/>
      <c r="X25" s="63">
        <f>'Položky všech ceníků'!AD44</f>
        <v>0</v>
      </c>
      <c r="Y25" s="60"/>
      <c r="Z25" s="60"/>
      <c r="AA25" s="60"/>
    </row>
    <row r="26" spans="2:27" ht="11.45" customHeight="1" x14ac:dyDescent="0.25">
      <c r="B26" s="61" t="s">
        <v>20</v>
      </c>
      <c r="C26" s="42"/>
      <c r="D26" s="42"/>
      <c r="E26" s="42"/>
      <c r="F26" s="62" t="s">
        <v>21</v>
      </c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64">
        <f>X26</f>
        <v>0</v>
      </c>
      <c r="W26" s="60"/>
      <c r="X26" s="63">
        <f>X25*0.016</f>
        <v>0</v>
      </c>
      <c r="Y26" s="60"/>
      <c r="Z26" s="60"/>
      <c r="AA26" s="60"/>
    </row>
    <row r="27" spans="2:27" ht="11.45" customHeight="1" x14ac:dyDescent="0.25">
      <c r="B27" s="61" t="s">
        <v>22</v>
      </c>
      <c r="C27" s="42"/>
      <c r="D27" s="42"/>
      <c r="E27" s="42"/>
      <c r="F27" s="62" t="s">
        <v>23</v>
      </c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63">
        <f>'Položky všech ceníků'!I89</f>
        <v>0</v>
      </c>
      <c r="W27" s="60"/>
      <c r="X27" s="63">
        <f>'Položky všech ceníků'!I89</f>
        <v>0</v>
      </c>
      <c r="Y27" s="60"/>
      <c r="Z27" s="60"/>
      <c r="AA27" s="60"/>
    </row>
    <row r="28" spans="2:27" ht="11.45" customHeight="1" x14ac:dyDescent="0.25">
      <c r="B28" s="61" t="s">
        <v>24</v>
      </c>
      <c r="C28" s="42"/>
      <c r="D28" s="42"/>
      <c r="E28" s="42"/>
      <c r="F28" s="62" t="s">
        <v>25</v>
      </c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63">
        <f>X28</f>
        <v>0</v>
      </c>
      <c r="W28" s="60"/>
      <c r="X28" s="63">
        <f>X27*0.03</f>
        <v>0</v>
      </c>
      <c r="Y28" s="60"/>
      <c r="Z28" s="60"/>
      <c r="AA28" s="60"/>
    </row>
    <row r="29" spans="2:27" ht="11.45" customHeight="1" x14ac:dyDescent="0.25">
      <c r="B29" s="58" t="s">
        <v>6</v>
      </c>
      <c r="C29" s="42"/>
      <c r="D29" s="42"/>
      <c r="E29" s="42"/>
      <c r="F29" s="43" t="s">
        <v>26</v>
      </c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59">
        <f>SUM(V23:V28)</f>
        <v>0</v>
      </c>
      <c r="W29" s="60"/>
      <c r="X29" s="59">
        <f>SUM(X23:X28)</f>
        <v>0</v>
      </c>
      <c r="Y29" s="60"/>
      <c r="Z29" s="60"/>
      <c r="AA29" s="60"/>
    </row>
    <row r="30" spans="2:27" ht="11.45" customHeight="1" x14ac:dyDescent="0.25">
      <c r="B30" s="61" t="s">
        <v>6</v>
      </c>
      <c r="C30" s="42"/>
      <c r="D30" s="42"/>
      <c r="E30" s="42"/>
      <c r="F30" s="62" t="s">
        <v>6</v>
      </c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63" t="s">
        <v>6</v>
      </c>
      <c r="W30" s="60"/>
      <c r="X30" s="63" t="s">
        <v>6</v>
      </c>
      <c r="Y30" s="60"/>
      <c r="Z30" s="60"/>
      <c r="AA30" s="60"/>
    </row>
    <row r="31" spans="2:27" ht="11.45" customHeight="1" x14ac:dyDescent="0.25">
      <c r="B31" s="58" t="s">
        <v>27</v>
      </c>
      <c r="C31" s="42"/>
      <c r="D31" s="42"/>
      <c r="E31" s="42"/>
      <c r="F31" s="43" t="s">
        <v>28</v>
      </c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59" t="s">
        <v>6</v>
      </c>
      <c r="W31" s="60"/>
      <c r="X31" s="59" t="s">
        <v>6</v>
      </c>
      <c r="Y31" s="60"/>
      <c r="Z31" s="60"/>
      <c r="AA31" s="60"/>
    </row>
    <row r="32" spans="2:27" ht="11.45" customHeight="1" x14ac:dyDescent="0.25">
      <c r="B32" s="61" t="s">
        <v>29</v>
      </c>
      <c r="C32" s="42"/>
      <c r="D32" s="42"/>
      <c r="E32" s="42"/>
      <c r="F32" s="62" t="s">
        <v>30</v>
      </c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63">
        <f>X32</f>
        <v>0</v>
      </c>
      <c r="W32" s="60"/>
      <c r="X32" s="63">
        <f>'Položky všech ceníků'!I110</f>
        <v>0</v>
      </c>
      <c r="Y32" s="60"/>
      <c r="Z32" s="60"/>
      <c r="AA32" s="60"/>
    </row>
    <row r="33" spans="2:27" ht="11.45" customHeight="1" x14ac:dyDescent="0.25">
      <c r="B33" s="58" t="s">
        <v>6</v>
      </c>
      <c r="C33" s="42"/>
      <c r="D33" s="42"/>
      <c r="E33" s="42"/>
      <c r="F33" s="43" t="s">
        <v>31</v>
      </c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59">
        <f>SUM(V32)</f>
        <v>0</v>
      </c>
      <c r="W33" s="60"/>
      <c r="X33" s="59">
        <f>SUM(X32)</f>
        <v>0</v>
      </c>
      <c r="Y33" s="60"/>
      <c r="Z33" s="60"/>
      <c r="AA33" s="60"/>
    </row>
    <row r="34" spans="2:27" ht="11.45" customHeight="1" x14ac:dyDescent="0.25">
      <c r="B34" s="61" t="s">
        <v>6</v>
      </c>
      <c r="C34" s="42"/>
      <c r="D34" s="42"/>
      <c r="E34" s="42"/>
      <c r="F34" s="62" t="s">
        <v>6</v>
      </c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63" t="s">
        <v>6</v>
      </c>
      <c r="W34" s="60"/>
      <c r="X34" s="63" t="s">
        <v>6</v>
      </c>
      <c r="Y34" s="60"/>
      <c r="Z34" s="60"/>
      <c r="AA34" s="60"/>
    </row>
    <row r="35" spans="2:27" ht="11.45" customHeight="1" x14ac:dyDescent="0.25">
      <c r="B35" s="58" t="s">
        <v>32</v>
      </c>
      <c r="C35" s="42"/>
      <c r="D35" s="42"/>
      <c r="E35" s="42"/>
      <c r="F35" s="43" t="s">
        <v>33</v>
      </c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59" t="s">
        <v>6</v>
      </c>
      <c r="W35" s="60"/>
      <c r="X35" s="59" t="s">
        <v>6</v>
      </c>
      <c r="Y35" s="60"/>
      <c r="Z35" s="60"/>
      <c r="AA35" s="60"/>
    </row>
    <row r="36" spans="2:27" ht="11.45" customHeight="1" x14ac:dyDescent="0.25">
      <c r="B36" s="61" t="s">
        <v>34</v>
      </c>
      <c r="C36" s="42"/>
      <c r="D36" s="42"/>
      <c r="E36" s="42"/>
      <c r="F36" s="62" t="s">
        <v>35</v>
      </c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63">
        <f>X36</f>
        <v>0</v>
      </c>
      <c r="W36" s="60"/>
      <c r="X36" s="63">
        <f>X23*0.025</f>
        <v>0</v>
      </c>
      <c r="Y36" s="60"/>
      <c r="Z36" s="60"/>
      <c r="AA36" s="60"/>
    </row>
    <row r="37" spans="2:27" ht="11.45" customHeight="1" x14ac:dyDescent="0.25">
      <c r="B37" s="58" t="s">
        <v>6</v>
      </c>
      <c r="C37" s="42"/>
      <c r="D37" s="42"/>
      <c r="E37" s="42"/>
      <c r="F37" s="43" t="s">
        <v>36</v>
      </c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59">
        <f>SUM(V36)</f>
        <v>0</v>
      </c>
      <c r="W37" s="60"/>
      <c r="X37" s="59">
        <f>SUM(X36)</f>
        <v>0</v>
      </c>
      <c r="Y37" s="60"/>
      <c r="Z37" s="60"/>
      <c r="AA37" s="60"/>
    </row>
    <row r="38" spans="2:27" ht="11.45" customHeight="1" x14ac:dyDescent="0.25">
      <c r="B38" s="61" t="s">
        <v>6</v>
      </c>
      <c r="C38" s="42"/>
      <c r="D38" s="42"/>
      <c r="E38" s="42"/>
      <c r="F38" s="62" t="s">
        <v>6</v>
      </c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63" t="s">
        <v>6</v>
      </c>
      <c r="W38" s="60"/>
      <c r="X38" s="63" t="s">
        <v>6</v>
      </c>
      <c r="Y38" s="60"/>
      <c r="Z38" s="60"/>
      <c r="AA38" s="60"/>
    </row>
    <row r="39" spans="2:27" ht="11.45" customHeight="1" x14ac:dyDescent="0.25">
      <c r="B39" s="51" t="s">
        <v>37</v>
      </c>
      <c r="C39" s="52"/>
      <c r="D39" s="52"/>
      <c r="E39" s="52"/>
      <c r="F39" s="53" t="s">
        <v>38</v>
      </c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4">
        <f>V29+V33+V37</f>
        <v>0</v>
      </c>
      <c r="W39" s="55"/>
      <c r="X39" s="56">
        <f>X29+X33+X37</f>
        <v>0</v>
      </c>
      <c r="Y39" s="55"/>
      <c r="Z39" s="55"/>
      <c r="AA39" s="55"/>
    </row>
    <row r="40" spans="2:27" ht="0" hidden="1" customHeight="1" x14ac:dyDescent="0.25"/>
    <row r="41" spans="2:27" ht="14.1" customHeight="1" x14ac:dyDescent="0.25"/>
    <row r="42" spans="2:27" x14ac:dyDescent="0.25">
      <c r="B42" s="57" t="s">
        <v>6</v>
      </c>
      <c r="C42" s="47"/>
      <c r="D42" s="47"/>
      <c r="E42" s="47"/>
      <c r="F42" s="47"/>
      <c r="G42" s="47"/>
      <c r="I42" s="46" t="s">
        <v>39</v>
      </c>
      <c r="J42" s="47"/>
      <c r="K42" s="47"/>
      <c r="L42" s="47"/>
      <c r="M42" s="47"/>
      <c r="N42" s="46" t="s">
        <v>40</v>
      </c>
      <c r="O42" s="47"/>
      <c r="P42" s="47"/>
      <c r="Q42" s="47"/>
      <c r="R42" s="15" t="s">
        <v>41</v>
      </c>
    </row>
    <row r="43" spans="2:27" x14ac:dyDescent="0.25">
      <c r="B43" s="46" t="s">
        <v>42</v>
      </c>
      <c r="C43" s="47"/>
      <c r="D43" s="47"/>
      <c r="E43" s="47"/>
      <c r="F43" s="47"/>
      <c r="G43" s="47"/>
      <c r="H43" s="14"/>
      <c r="I43" s="48">
        <f>V39</f>
        <v>0</v>
      </c>
      <c r="J43" s="47"/>
      <c r="K43" s="47"/>
      <c r="L43" s="47"/>
      <c r="M43" s="47"/>
      <c r="N43" s="48">
        <f>R43-I43</f>
        <v>0</v>
      </c>
      <c r="O43" s="47"/>
      <c r="P43" s="47"/>
      <c r="Q43" s="47"/>
      <c r="R43" s="30">
        <f>V39*1.21</f>
        <v>0</v>
      </c>
    </row>
    <row r="44" spans="2:27" ht="0" hidden="1" customHeight="1" x14ac:dyDescent="0.25"/>
    <row r="45" spans="2:27" ht="3" customHeight="1" x14ac:dyDescent="0.25"/>
    <row r="46" spans="2:27" x14ac:dyDescent="0.25">
      <c r="B46" s="49" t="s">
        <v>43</v>
      </c>
      <c r="C46" s="42"/>
      <c r="D46" s="42"/>
      <c r="E46" s="42"/>
      <c r="F46" s="42"/>
      <c r="G46" s="42"/>
      <c r="I46" s="50">
        <f>SUM(I43:I45)</f>
        <v>0</v>
      </c>
      <c r="J46" s="42"/>
      <c r="K46" s="42"/>
      <c r="L46" s="42"/>
      <c r="M46" s="42"/>
      <c r="O46" s="50">
        <f>SUM(N43)</f>
        <v>0</v>
      </c>
      <c r="P46" s="42"/>
      <c r="Q46" s="42"/>
      <c r="R46" s="31">
        <f>SUM(R43:R45)</f>
        <v>0</v>
      </c>
    </row>
    <row r="47" spans="2:27" ht="3" customHeight="1" x14ac:dyDescent="0.25"/>
    <row r="48" spans="2:27" ht="11.45" customHeight="1" x14ac:dyDescent="0.25">
      <c r="B48" s="44" t="s">
        <v>44</v>
      </c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</row>
    <row r="49" spans="2:12" ht="5.65" customHeight="1" x14ac:dyDescent="0.25"/>
    <row r="50" spans="2:12" ht="2.85" customHeight="1" x14ac:dyDescent="0.25"/>
    <row r="51" spans="2:12" ht="0" hidden="1" customHeight="1" x14ac:dyDescent="0.25"/>
    <row r="52" spans="2:12" ht="12.6" customHeight="1" x14ac:dyDescent="0.25">
      <c r="B52" s="45" t="s">
        <v>45</v>
      </c>
      <c r="C52" s="42"/>
      <c r="D52" s="42"/>
      <c r="E52" s="42"/>
      <c r="F52" s="42"/>
      <c r="G52" s="42"/>
      <c r="H52" s="42"/>
      <c r="I52" s="42"/>
      <c r="J52" s="42"/>
      <c r="K52" s="42"/>
    </row>
    <row r="53" spans="2:12" ht="11.45" customHeight="1" x14ac:dyDescent="0.25"/>
    <row r="54" spans="2:12" ht="11.45" customHeight="1" x14ac:dyDescent="0.25">
      <c r="B54" s="41" t="s">
        <v>46</v>
      </c>
      <c r="C54" s="42"/>
      <c r="D54" s="42"/>
      <c r="E54" s="42"/>
      <c r="F54" s="42"/>
      <c r="G54" s="43" t="s">
        <v>47</v>
      </c>
      <c r="H54" s="42"/>
      <c r="I54" s="42"/>
      <c r="J54" s="42"/>
      <c r="K54" s="42"/>
      <c r="L54" s="42"/>
    </row>
    <row r="55" spans="2:12" ht="11.45" customHeight="1" x14ac:dyDescent="0.25">
      <c r="B55" s="41" t="s">
        <v>48</v>
      </c>
      <c r="C55" s="42"/>
      <c r="D55" s="42"/>
      <c r="E55" s="42"/>
      <c r="F55" s="42"/>
      <c r="G55" s="43" t="s">
        <v>49</v>
      </c>
      <c r="H55" s="42"/>
      <c r="I55" s="42"/>
      <c r="J55" s="42"/>
      <c r="K55" s="42"/>
      <c r="L55" s="42"/>
    </row>
    <row r="56" spans="2:12" ht="11.45" customHeight="1" x14ac:dyDescent="0.25">
      <c r="B56" s="41" t="s">
        <v>50</v>
      </c>
      <c r="C56" s="42"/>
      <c r="D56" s="42"/>
      <c r="E56" s="42"/>
      <c r="F56" s="42"/>
      <c r="G56" s="43" t="s">
        <v>51</v>
      </c>
      <c r="H56" s="42"/>
      <c r="I56" s="42"/>
      <c r="J56" s="42"/>
      <c r="K56" s="42"/>
      <c r="L56" s="42"/>
    </row>
  </sheetData>
  <mergeCells count="104">
    <mergeCell ref="E10:J10"/>
    <mergeCell ref="K10:X10"/>
    <mergeCell ref="E11:J11"/>
    <mergeCell ref="K11:X11"/>
    <mergeCell ref="B19:AA19"/>
    <mergeCell ref="Q1:S1"/>
    <mergeCell ref="P2:T2"/>
    <mergeCell ref="J3:V3"/>
    <mergeCell ref="A6:AB6"/>
    <mergeCell ref="E9:J9"/>
    <mergeCell ref="K9:X9"/>
    <mergeCell ref="B23:E23"/>
    <mergeCell ref="F23:U23"/>
    <mergeCell ref="V23:W23"/>
    <mergeCell ref="X23:AA23"/>
    <mergeCell ref="B24:E24"/>
    <mergeCell ref="F24:U24"/>
    <mergeCell ref="V24:W24"/>
    <mergeCell ref="X24:AA24"/>
    <mergeCell ref="B21:E21"/>
    <mergeCell ref="F21:U21"/>
    <mergeCell ref="V21:W21"/>
    <mergeCell ref="X21:AA21"/>
    <mergeCell ref="B22:E22"/>
    <mergeCell ref="F22:U22"/>
    <mergeCell ref="V22:W22"/>
    <mergeCell ref="X22:AA22"/>
    <mergeCell ref="B27:E27"/>
    <mergeCell ref="F27:U27"/>
    <mergeCell ref="V27:W27"/>
    <mergeCell ref="X27:AA27"/>
    <mergeCell ref="B28:E28"/>
    <mergeCell ref="F28:U28"/>
    <mergeCell ref="V28:W28"/>
    <mergeCell ref="X28:AA28"/>
    <mergeCell ref="B25:E25"/>
    <mergeCell ref="F25:U25"/>
    <mergeCell ref="V25:W25"/>
    <mergeCell ref="X25:AA25"/>
    <mergeCell ref="B26:E26"/>
    <mergeCell ref="F26:U26"/>
    <mergeCell ref="V26:W26"/>
    <mergeCell ref="X26:AA26"/>
    <mergeCell ref="B31:E31"/>
    <mergeCell ref="F31:U31"/>
    <mergeCell ref="V31:W31"/>
    <mergeCell ref="X31:AA31"/>
    <mergeCell ref="B32:E32"/>
    <mergeCell ref="F32:U32"/>
    <mergeCell ref="V32:W32"/>
    <mergeCell ref="X32:AA32"/>
    <mergeCell ref="B29:E29"/>
    <mergeCell ref="F29:U29"/>
    <mergeCell ref="V29:W29"/>
    <mergeCell ref="X29:AA29"/>
    <mergeCell ref="B30:E30"/>
    <mergeCell ref="F30:U30"/>
    <mergeCell ref="V30:W30"/>
    <mergeCell ref="X30:AA30"/>
    <mergeCell ref="B35:E35"/>
    <mergeCell ref="F35:U35"/>
    <mergeCell ref="V35:W35"/>
    <mergeCell ref="X35:AA35"/>
    <mergeCell ref="B36:E36"/>
    <mergeCell ref="F36:U36"/>
    <mergeCell ref="V36:W36"/>
    <mergeCell ref="X36:AA36"/>
    <mergeCell ref="B33:E33"/>
    <mergeCell ref="F33:U33"/>
    <mergeCell ref="V33:W33"/>
    <mergeCell ref="X33:AA33"/>
    <mergeCell ref="B34:E34"/>
    <mergeCell ref="F34:U34"/>
    <mergeCell ref="V34:W34"/>
    <mergeCell ref="X34:AA34"/>
    <mergeCell ref="B39:E39"/>
    <mergeCell ref="F39:U39"/>
    <mergeCell ref="V39:W39"/>
    <mergeCell ref="X39:AA39"/>
    <mergeCell ref="B42:G42"/>
    <mergeCell ref="I42:M42"/>
    <mergeCell ref="N42:Q42"/>
    <mergeCell ref="B37:E37"/>
    <mergeCell ref="F37:U37"/>
    <mergeCell ref="V37:W37"/>
    <mergeCell ref="X37:AA37"/>
    <mergeCell ref="B38:E38"/>
    <mergeCell ref="F38:U38"/>
    <mergeCell ref="V38:W38"/>
    <mergeCell ref="X38:AA38"/>
    <mergeCell ref="B56:F56"/>
    <mergeCell ref="G56:L56"/>
    <mergeCell ref="B48:AA48"/>
    <mergeCell ref="B52:K52"/>
    <mergeCell ref="B54:F54"/>
    <mergeCell ref="G54:L54"/>
    <mergeCell ref="B55:F55"/>
    <mergeCell ref="G55:L55"/>
    <mergeCell ref="B43:G43"/>
    <mergeCell ref="I43:M43"/>
    <mergeCell ref="N43:Q43"/>
    <mergeCell ref="B46:G46"/>
    <mergeCell ref="I46:M46"/>
    <mergeCell ref="O46:Q46"/>
  </mergeCells>
  <pageMargins left="0" right="0" top="0" bottom="0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1"/>
  <sheetViews>
    <sheetView showGridLines="0" topLeftCell="A68" zoomScaleNormal="100" workbookViewId="0">
      <selection activeCell="X98" sqref="X98:Z99"/>
    </sheetView>
  </sheetViews>
  <sheetFormatPr defaultRowHeight="15" x14ac:dyDescent="0.25"/>
  <cols>
    <col min="1" max="1" width="0.42578125" customWidth="1"/>
    <col min="2" max="2" width="1.5703125" customWidth="1"/>
    <col min="3" max="3" width="4.7109375" customWidth="1"/>
    <col min="4" max="4" width="1.140625" customWidth="1"/>
    <col min="5" max="5" width="0" hidden="1" customWidth="1"/>
    <col min="6" max="6" width="1.5703125" customWidth="1"/>
    <col min="7" max="7" width="5.5703125" customWidth="1"/>
    <col min="8" max="8" width="0" hidden="1" customWidth="1"/>
    <col min="9" max="9" width="0.7109375" customWidth="1"/>
    <col min="10" max="10" width="0" hidden="1" customWidth="1"/>
    <col min="11" max="11" width="0.85546875" customWidth="1"/>
    <col min="12" max="13" width="0.42578125" customWidth="1"/>
    <col min="14" max="14" width="0" hidden="1" customWidth="1"/>
    <col min="15" max="15" width="1.5703125" customWidth="1"/>
    <col min="16" max="16" width="2.85546875" customWidth="1"/>
    <col min="17" max="17" width="8.85546875" customWidth="1"/>
    <col min="18" max="18" width="2.42578125" customWidth="1"/>
    <col min="19" max="19" width="1.42578125" customWidth="1"/>
    <col min="20" max="20" width="2.42578125" customWidth="1"/>
    <col min="21" max="22" width="0.85546875" customWidth="1"/>
    <col min="23" max="23" width="20.42578125" customWidth="1"/>
    <col min="24" max="24" width="4.140625" customWidth="1"/>
    <col min="25" max="25" width="1.28515625" customWidth="1"/>
    <col min="26" max="26" width="6.140625" customWidth="1"/>
    <col min="27" max="27" width="9" customWidth="1"/>
    <col min="28" max="28" width="1.28515625" customWidth="1"/>
    <col min="29" max="29" width="5" customWidth="1"/>
    <col min="30" max="30" width="11.7109375" customWidth="1"/>
    <col min="31" max="31" width="0.42578125" customWidth="1"/>
  </cols>
  <sheetData>
    <row r="1" spans="1:31" ht="30" customHeight="1" x14ac:dyDescent="0.25">
      <c r="T1" s="71" t="s">
        <v>118</v>
      </c>
      <c r="U1" s="42"/>
      <c r="V1" s="42"/>
      <c r="W1" s="42"/>
      <c r="X1" s="42"/>
      <c r="AD1" s="26">
        <f>SUM(AD72:AD76)</f>
        <v>0</v>
      </c>
    </row>
    <row r="2" spans="1:31" x14ac:dyDescent="0.25">
      <c r="S2" s="72" t="s">
        <v>1</v>
      </c>
      <c r="T2" s="42"/>
      <c r="U2" s="42"/>
      <c r="V2" s="42"/>
      <c r="W2" s="42"/>
      <c r="X2" s="42"/>
      <c r="Y2" s="42"/>
    </row>
    <row r="3" spans="1:31" x14ac:dyDescent="0.25">
      <c r="M3" s="72" t="s">
        <v>2</v>
      </c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</row>
    <row r="4" spans="1:31" ht="3" customHeight="1" x14ac:dyDescent="0.25"/>
    <row r="5" spans="1:31" ht="1.3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1.45" customHeight="1" x14ac:dyDescent="0.25">
      <c r="A6" s="73" t="s">
        <v>3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</row>
    <row r="7" spans="1:31" ht="0" hidden="1" customHeight="1" x14ac:dyDescent="0.25"/>
    <row r="8" spans="1:31" ht="2.85" customHeight="1" x14ac:dyDescent="0.25"/>
    <row r="9" spans="1:31" ht="17.25" customHeight="1" x14ac:dyDescent="0.25">
      <c r="B9" s="70" t="s">
        <v>52</v>
      </c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</row>
    <row r="10" spans="1:31" ht="3" customHeight="1" x14ac:dyDescent="0.25"/>
    <row r="11" spans="1:31" ht="26.25" customHeight="1" x14ac:dyDescent="0.25">
      <c r="B11" s="79" t="s">
        <v>53</v>
      </c>
      <c r="C11" s="80"/>
      <c r="D11" s="81" t="s">
        <v>54</v>
      </c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1" t="s">
        <v>9</v>
      </c>
      <c r="Q11" s="80"/>
      <c r="R11" s="80"/>
      <c r="S11" s="80"/>
      <c r="T11" s="80"/>
      <c r="U11" s="80"/>
      <c r="V11" s="80"/>
      <c r="W11" s="80"/>
      <c r="X11" s="79" t="s">
        <v>55</v>
      </c>
      <c r="Y11" s="80"/>
      <c r="Z11" s="80"/>
      <c r="AA11" s="16" t="s">
        <v>56</v>
      </c>
      <c r="AB11" s="81" t="s">
        <v>57</v>
      </c>
      <c r="AC11" s="80"/>
      <c r="AD11" s="16" t="s">
        <v>58</v>
      </c>
    </row>
    <row r="12" spans="1:31" x14ac:dyDescent="0.25">
      <c r="B12" s="61">
        <v>1</v>
      </c>
      <c r="C12" s="42"/>
      <c r="D12" s="62" t="s">
        <v>59</v>
      </c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83" t="s">
        <v>132</v>
      </c>
      <c r="Q12" s="42"/>
      <c r="R12" s="42"/>
      <c r="S12" s="42"/>
      <c r="T12" s="42"/>
      <c r="U12" s="42"/>
      <c r="V12" s="42"/>
      <c r="W12" s="42"/>
      <c r="X12" s="76"/>
      <c r="Y12" s="42"/>
      <c r="Z12" s="42"/>
      <c r="AA12" s="12">
        <v>980</v>
      </c>
      <c r="AB12" s="62" t="s">
        <v>63</v>
      </c>
      <c r="AC12" s="42"/>
      <c r="AD12" s="18">
        <f t="shared" ref="AD12:AD20" si="0">X12*AA12</f>
        <v>0</v>
      </c>
    </row>
    <row r="13" spans="1:31" x14ac:dyDescent="0.25">
      <c r="B13" s="61">
        <v>2</v>
      </c>
      <c r="C13" s="42"/>
      <c r="D13" s="62" t="s">
        <v>61</v>
      </c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83" t="s">
        <v>133</v>
      </c>
      <c r="Q13" s="42"/>
      <c r="R13" s="42"/>
      <c r="S13" s="42"/>
      <c r="T13" s="42"/>
      <c r="U13" s="42"/>
      <c r="V13" s="42"/>
      <c r="W13" s="42"/>
      <c r="X13" s="76"/>
      <c r="Y13" s="42"/>
      <c r="Z13" s="42"/>
      <c r="AA13" s="12">
        <v>190</v>
      </c>
      <c r="AB13" s="62" t="s">
        <v>63</v>
      </c>
      <c r="AC13" s="42"/>
      <c r="AD13" s="18">
        <f t="shared" si="0"/>
        <v>0</v>
      </c>
    </row>
    <row r="14" spans="1:31" x14ac:dyDescent="0.25">
      <c r="B14" s="61">
        <v>3</v>
      </c>
      <c r="C14" s="42"/>
      <c r="D14" s="62" t="s">
        <v>62</v>
      </c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83" t="s">
        <v>134</v>
      </c>
      <c r="Q14" s="42"/>
      <c r="R14" s="42"/>
      <c r="S14" s="42"/>
      <c r="T14" s="42"/>
      <c r="U14" s="42"/>
      <c r="V14" s="42"/>
      <c r="W14" s="42"/>
      <c r="X14" s="76"/>
      <c r="Y14" s="42"/>
      <c r="Z14" s="42"/>
      <c r="AA14" s="12">
        <v>1880</v>
      </c>
      <c r="AB14" s="62" t="s">
        <v>63</v>
      </c>
      <c r="AC14" s="42"/>
      <c r="AD14" s="18">
        <f t="shared" si="0"/>
        <v>0</v>
      </c>
    </row>
    <row r="15" spans="1:31" s="32" customFormat="1" ht="25.5" customHeight="1" x14ac:dyDescent="0.25">
      <c r="B15" s="94">
        <v>4</v>
      </c>
      <c r="C15" s="95"/>
      <c r="D15" s="96" t="s">
        <v>64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6" t="s">
        <v>117</v>
      </c>
      <c r="Q15" s="95"/>
      <c r="R15" s="95"/>
      <c r="S15" s="95"/>
      <c r="T15" s="95"/>
      <c r="U15" s="95"/>
      <c r="V15" s="95"/>
      <c r="W15" s="95"/>
      <c r="X15" s="97"/>
      <c r="Y15" s="95"/>
      <c r="Z15" s="95"/>
      <c r="AA15" s="33">
        <v>940</v>
      </c>
      <c r="AB15" s="96" t="s">
        <v>63</v>
      </c>
      <c r="AC15" s="95"/>
      <c r="AD15" s="34">
        <f t="shared" si="0"/>
        <v>0</v>
      </c>
    </row>
    <row r="16" spans="1:31" ht="25.5" customHeight="1" x14ac:dyDescent="0.25">
      <c r="B16" s="61">
        <v>5</v>
      </c>
      <c r="C16" s="42"/>
      <c r="D16" s="62" t="s">
        <v>65</v>
      </c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62" t="s">
        <v>116</v>
      </c>
      <c r="Q16" s="42"/>
      <c r="R16" s="42"/>
      <c r="S16" s="42"/>
      <c r="T16" s="42"/>
      <c r="U16" s="42"/>
      <c r="V16" s="42"/>
      <c r="W16" s="42"/>
      <c r="X16" s="76"/>
      <c r="Y16" s="42"/>
      <c r="Z16" s="42"/>
      <c r="AA16" s="12">
        <v>2</v>
      </c>
      <c r="AB16" s="62" t="s">
        <v>60</v>
      </c>
      <c r="AC16" s="42"/>
      <c r="AD16" s="18">
        <f t="shared" si="0"/>
        <v>0</v>
      </c>
    </row>
    <row r="17" spans="2:30" x14ac:dyDescent="0.25">
      <c r="B17" s="61">
        <v>7</v>
      </c>
      <c r="C17" s="42"/>
      <c r="D17" s="62" t="s">
        <v>66</v>
      </c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62" t="s">
        <v>67</v>
      </c>
      <c r="Q17" s="42"/>
      <c r="R17" s="42"/>
      <c r="S17" s="42"/>
      <c r="T17" s="42"/>
      <c r="U17" s="42"/>
      <c r="V17" s="42"/>
      <c r="W17" s="42"/>
      <c r="X17" s="76"/>
      <c r="Y17" s="42"/>
      <c r="Z17" s="42"/>
      <c r="AA17" s="12">
        <v>19</v>
      </c>
      <c r="AB17" s="62" t="s">
        <v>60</v>
      </c>
      <c r="AC17" s="42"/>
      <c r="AD17" s="18">
        <f t="shared" si="0"/>
        <v>0</v>
      </c>
    </row>
    <row r="18" spans="2:30" x14ac:dyDescent="0.25">
      <c r="B18" s="61">
        <v>10</v>
      </c>
      <c r="C18" s="42"/>
      <c r="D18" s="62" t="s">
        <v>68</v>
      </c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62" t="s">
        <v>120</v>
      </c>
      <c r="Q18" s="42"/>
      <c r="R18" s="42"/>
      <c r="S18" s="42"/>
      <c r="T18" s="42"/>
      <c r="U18" s="42"/>
      <c r="V18" s="42"/>
      <c r="W18" s="42"/>
      <c r="X18" s="76"/>
      <c r="Y18" s="42"/>
      <c r="Z18" s="42"/>
      <c r="AA18" s="12">
        <v>19</v>
      </c>
      <c r="AB18" s="62" t="s">
        <v>60</v>
      </c>
      <c r="AC18" s="42"/>
      <c r="AD18" s="18">
        <f t="shared" si="0"/>
        <v>0</v>
      </c>
    </row>
    <row r="19" spans="2:30" x14ac:dyDescent="0.25">
      <c r="B19" s="61">
        <v>11</v>
      </c>
      <c r="C19" s="42"/>
      <c r="D19" s="62" t="s">
        <v>69</v>
      </c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62" t="s">
        <v>135</v>
      </c>
      <c r="Q19" s="42"/>
      <c r="R19" s="42"/>
      <c r="S19" s="42"/>
      <c r="T19" s="42"/>
      <c r="U19" s="42"/>
      <c r="V19" s="42"/>
      <c r="W19" s="42"/>
      <c r="X19" s="76"/>
      <c r="Y19" s="42"/>
      <c r="Z19" s="42"/>
      <c r="AA19" s="12">
        <v>19</v>
      </c>
      <c r="AB19" s="62" t="s">
        <v>60</v>
      </c>
      <c r="AC19" s="42"/>
      <c r="AD19" s="18">
        <f t="shared" si="0"/>
        <v>0</v>
      </c>
    </row>
    <row r="20" spans="2:30" ht="23.25" customHeight="1" x14ac:dyDescent="0.25">
      <c r="B20" s="61">
        <v>13</v>
      </c>
      <c r="C20" s="42"/>
      <c r="D20" s="62" t="s">
        <v>70</v>
      </c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62" t="s">
        <v>71</v>
      </c>
      <c r="Q20" s="42"/>
      <c r="R20" s="42"/>
      <c r="S20" s="42"/>
      <c r="T20" s="42"/>
      <c r="U20" s="42"/>
      <c r="V20" s="42"/>
      <c r="W20" s="42"/>
      <c r="X20" s="76"/>
      <c r="Y20" s="42"/>
      <c r="Z20" s="42"/>
      <c r="AA20" s="12">
        <v>19</v>
      </c>
      <c r="AB20" s="62" t="s">
        <v>60</v>
      </c>
      <c r="AC20" s="42"/>
      <c r="AD20" s="18">
        <f t="shared" si="0"/>
        <v>0</v>
      </c>
    </row>
    <row r="21" spans="2:30" s="20" customFormat="1" x14ac:dyDescent="0.25">
      <c r="B21" s="21"/>
      <c r="C21" s="29" t="s">
        <v>119</v>
      </c>
      <c r="D21" s="22"/>
      <c r="F21" s="27"/>
      <c r="P21" s="22"/>
      <c r="X21" s="23"/>
      <c r="AA21" s="21"/>
      <c r="AB21" s="22"/>
      <c r="AD21" s="28">
        <f>SUM(AD12:AD20)</f>
        <v>0</v>
      </c>
    </row>
    <row r="22" spans="2:30" ht="0" hidden="1" customHeight="1" x14ac:dyDescent="0.25"/>
    <row r="23" spans="2:30" ht="3" customHeight="1" x14ac:dyDescent="0.25"/>
    <row r="24" spans="2:30" ht="11.45" customHeight="1" x14ac:dyDescent="0.25">
      <c r="B24" s="43" t="s">
        <v>72</v>
      </c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</row>
    <row r="25" spans="2:30" ht="1.35" customHeight="1" x14ac:dyDescent="0.25"/>
    <row r="26" spans="2:30" ht="11.45" customHeight="1" x14ac:dyDescent="0.25">
      <c r="C26" s="61" t="s">
        <v>73</v>
      </c>
      <c r="D26" s="42"/>
      <c r="F26" s="76">
        <f>AD21</f>
        <v>0</v>
      </c>
      <c r="G26" s="42"/>
      <c r="H26" s="42"/>
      <c r="I26" s="42"/>
      <c r="J26" s="42"/>
      <c r="K26" s="42"/>
      <c r="L26" s="62" t="s">
        <v>74</v>
      </c>
      <c r="M26" s="42"/>
      <c r="N26" s="42"/>
      <c r="O26" s="42"/>
      <c r="P26" s="42"/>
      <c r="Q26" s="42"/>
      <c r="R26" s="42"/>
      <c r="S26" s="42"/>
      <c r="T26" s="42"/>
      <c r="U26" s="42"/>
    </row>
    <row r="27" spans="2:30" ht="9.9499999999999993" customHeight="1" x14ac:dyDescent="0.25"/>
    <row r="28" spans="2:30" ht="11.45" customHeight="1" x14ac:dyDescent="0.25">
      <c r="B28" s="57" t="s">
        <v>6</v>
      </c>
      <c r="C28" s="47"/>
      <c r="D28" s="47"/>
      <c r="E28" s="47"/>
      <c r="F28" s="47"/>
      <c r="G28" s="47"/>
      <c r="I28" s="46" t="s">
        <v>10</v>
      </c>
      <c r="J28" s="47"/>
      <c r="K28" s="47"/>
      <c r="L28" s="47"/>
      <c r="M28" s="47"/>
      <c r="N28" s="47"/>
      <c r="O28" s="47"/>
      <c r="P28" s="47"/>
      <c r="Q28" s="47"/>
    </row>
    <row r="29" spans="2:30" ht="11.45" customHeight="1" x14ac:dyDescent="0.25">
      <c r="B29" s="46" t="s">
        <v>11</v>
      </c>
      <c r="C29" s="47"/>
      <c r="D29" s="47"/>
      <c r="E29" s="47"/>
      <c r="F29" s="47"/>
      <c r="G29" s="47"/>
      <c r="H29" s="14"/>
      <c r="I29" s="82">
        <f>AD21</f>
        <v>0</v>
      </c>
      <c r="J29" s="47"/>
      <c r="K29" s="47"/>
      <c r="L29" s="47"/>
      <c r="M29" s="47"/>
      <c r="N29" s="47"/>
      <c r="O29" s="47"/>
      <c r="P29" s="47"/>
      <c r="Q29" s="47"/>
    </row>
    <row r="30" spans="2:30" ht="0" hidden="1" customHeight="1" x14ac:dyDescent="0.25"/>
    <row r="31" spans="2:30" ht="3" customHeight="1" x14ac:dyDescent="0.25"/>
    <row r="32" spans="2:30" ht="11.45" customHeight="1" x14ac:dyDescent="0.25">
      <c r="B32" s="49" t="s">
        <v>43</v>
      </c>
      <c r="C32" s="42"/>
      <c r="D32" s="42"/>
      <c r="E32" s="42"/>
      <c r="F32" s="42"/>
      <c r="G32" s="42"/>
      <c r="I32" s="75">
        <f>I29</f>
        <v>0</v>
      </c>
      <c r="J32" s="42"/>
      <c r="K32" s="42"/>
      <c r="L32" s="42"/>
      <c r="M32" s="42"/>
      <c r="N32" s="42"/>
      <c r="O32" s="42"/>
      <c r="P32" s="42"/>
      <c r="Q32" s="42"/>
    </row>
    <row r="33" spans="2:30" ht="5.85" customHeight="1" x14ac:dyDescent="0.25"/>
    <row r="34" spans="2:30" ht="2.85" customHeight="1" x14ac:dyDescent="0.25"/>
    <row r="35" spans="2:30" ht="17.25" customHeight="1" x14ac:dyDescent="0.25">
      <c r="B35" s="70" t="s">
        <v>75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</row>
    <row r="36" spans="2:30" ht="3" customHeight="1" x14ac:dyDescent="0.25"/>
    <row r="37" spans="2:30" ht="28.5" customHeight="1" x14ac:dyDescent="0.25">
      <c r="B37" s="79" t="s">
        <v>53</v>
      </c>
      <c r="C37" s="80"/>
      <c r="D37" s="81" t="s">
        <v>54</v>
      </c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1" t="s">
        <v>9</v>
      </c>
      <c r="Q37" s="80"/>
      <c r="R37" s="80"/>
      <c r="S37" s="80"/>
      <c r="T37" s="80"/>
      <c r="U37" s="80"/>
      <c r="V37" s="80"/>
      <c r="W37" s="80"/>
      <c r="X37" s="79" t="s">
        <v>55</v>
      </c>
      <c r="Y37" s="80"/>
      <c r="Z37" s="80"/>
      <c r="AA37" s="16" t="s">
        <v>56</v>
      </c>
      <c r="AB37" s="81" t="s">
        <v>57</v>
      </c>
      <c r="AC37" s="80"/>
      <c r="AD37" s="16" t="s">
        <v>58</v>
      </c>
    </row>
    <row r="38" spans="2:30" x14ac:dyDescent="0.25">
      <c r="B38" s="61">
        <v>1</v>
      </c>
      <c r="C38" s="42"/>
      <c r="D38" s="62" t="s">
        <v>76</v>
      </c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62" t="s">
        <v>77</v>
      </c>
      <c r="Q38" s="42"/>
      <c r="R38" s="42"/>
      <c r="S38" s="42"/>
      <c r="T38" s="42"/>
      <c r="U38" s="42"/>
      <c r="V38" s="42"/>
      <c r="W38" s="42"/>
      <c r="X38" s="76"/>
      <c r="Y38" s="42"/>
      <c r="Z38" s="42"/>
      <c r="AA38" s="12">
        <v>0.90300000000000002</v>
      </c>
      <c r="AB38" s="62" t="s">
        <v>78</v>
      </c>
      <c r="AC38" s="42"/>
      <c r="AD38" s="18">
        <f t="shared" ref="AD38:AD43" si="1">X38*AA38</f>
        <v>0</v>
      </c>
    </row>
    <row r="39" spans="2:30" x14ac:dyDescent="0.25">
      <c r="B39" s="61">
        <v>2</v>
      </c>
      <c r="C39" s="42"/>
      <c r="D39" s="62" t="s">
        <v>79</v>
      </c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62" t="s">
        <v>80</v>
      </c>
      <c r="Q39" s="42"/>
      <c r="R39" s="42"/>
      <c r="S39" s="42"/>
      <c r="T39" s="42"/>
      <c r="U39" s="42"/>
      <c r="V39" s="42"/>
      <c r="W39" s="42"/>
      <c r="X39" s="76"/>
      <c r="Y39" s="42"/>
      <c r="Z39" s="42"/>
      <c r="AA39" s="12">
        <v>19</v>
      </c>
      <c r="AB39" s="62" t="s">
        <v>60</v>
      </c>
      <c r="AC39" s="42"/>
      <c r="AD39" s="18">
        <f t="shared" si="1"/>
        <v>0</v>
      </c>
    </row>
    <row r="40" spans="2:30" x14ac:dyDescent="0.25">
      <c r="B40" s="61">
        <v>3</v>
      </c>
      <c r="C40" s="42"/>
      <c r="D40" s="62" t="s">
        <v>81</v>
      </c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62" t="s">
        <v>136</v>
      </c>
      <c r="Q40" s="42"/>
      <c r="R40" s="42"/>
      <c r="S40" s="42"/>
      <c r="T40" s="42"/>
      <c r="U40" s="42"/>
      <c r="V40" s="42"/>
      <c r="W40" s="42"/>
      <c r="X40" s="76"/>
      <c r="Y40" s="42"/>
      <c r="Z40" s="42"/>
      <c r="AA40" s="12">
        <v>903</v>
      </c>
      <c r="AB40" s="62" t="s">
        <v>63</v>
      </c>
      <c r="AC40" s="42"/>
      <c r="AD40" s="18">
        <f t="shared" si="1"/>
        <v>0</v>
      </c>
    </row>
    <row r="41" spans="2:30" x14ac:dyDescent="0.25">
      <c r="B41" s="61">
        <v>7</v>
      </c>
      <c r="C41" s="42"/>
      <c r="D41" s="62" t="s">
        <v>83</v>
      </c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62" t="s">
        <v>84</v>
      </c>
      <c r="Q41" s="42"/>
      <c r="R41" s="42"/>
      <c r="S41" s="42"/>
      <c r="T41" s="42"/>
      <c r="U41" s="42"/>
      <c r="V41" s="42"/>
      <c r="W41" s="42"/>
      <c r="X41" s="76"/>
      <c r="Y41" s="42"/>
      <c r="Z41" s="42"/>
      <c r="AA41" s="12">
        <v>903</v>
      </c>
      <c r="AB41" s="62" t="s">
        <v>63</v>
      </c>
      <c r="AC41" s="42"/>
      <c r="AD41" s="18">
        <f t="shared" si="1"/>
        <v>0</v>
      </c>
    </row>
    <row r="42" spans="2:30" x14ac:dyDescent="0.25">
      <c r="B42" s="61">
        <v>8</v>
      </c>
      <c r="C42" s="42"/>
      <c r="D42" s="62" t="s">
        <v>85</v>
      </c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62" t="s">
        <v>86</v>
      </c>
      <c r="Q42" s="42"/>
      <c r="R42" s="42"/>
      <c r="S42" s="42"/>
      <c r="T42" s="42"/>
      <c r="U42" s="42"/>
      <c r="V42" s="42"/>
      <c r="W42" s="42"/>
      <c r="X42" s="76"/>
      <c r="Y42" s="42"/>
      <c r="Z42" s="42"/>
      <c r="AA42" s="12">
        <v>903</v>
      </c>
      <c r="AB42" s="62" t="s">
        <v>60</v>
      </c>
      <c r="AC42" s="42"/>
      <c r="AD42" s="18">
        <f t="shared" si="1"/>
        <v>0</v>
      </c>
    </row>
    <row r="43" spans="2:30" x14ac:dyDescent="0.25">
      <c r="B43" s="61">
        <v>9</v>
      </c>
      <c r="C43" s="42"/>
      <c r="D43" s="62" t="s">
        <v>87</v>
      </c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62" t="s">
        <v>88</v>
      </c>
      <c r="Q43" s="42"/>
      <c r="R43" s="42"/>
      <c r="S43" s="42"/>
      <c r="T43" s="42"/>
      <c r="U43" s="42"/>
      <c r="V43" s="42"/>
      <c r="W43" s="42"/>
      <c r="X43" s="76"/>
      <c r="Y43" s="42"/>
      <c r="Z43" s="42"/>
      <c r="AA43" s="12">
        <v>903</v>
      </c>
      <c r="AB43" s="62" t="s">
        <v>63</v>
      </c>
      <c r="AC43" s="42"/>
      <c r="AD43" s="18">
        <f t="shared" si="1"/>
        <v>0</v>
      </c>
    </row>
    <row r="44" spans="2:30" s="20" customFormat="1" x14ac:dyDescent="0.25">
      <c r="B44" s="21"/>
      <c r="C44" s="29" t="s">
        <v>119</v>
      </c>
      <c r="D44" s="22"/>
      <c r="P44" s="22"/>
      <c r="X44" s="23"/>
      <c r="AA44" s="21"/>
      <c r="AB44" s="22"/>
      <c r="AD44" s="28">
        <f>SUM(AD38:AD43)</f>
        <v>0</v>
      </c>
    </row>
    <row r="45" spans="2:30" ht="3" customHeight="1" x14ac:dyDescent="0.25"/>
    <row r="46" spans="2:30" ht="11.45" customHeight="1" x14ac:dyDescent="0.25">
      <c r="B46" s="43" t="s">
        <v>72</v>
      </c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</row>
    <row r="47" spans="2:30" ht="1.35" customHeight="1" x14ac:dyDescent="0.25"/>
    <row r="48" spans="2:30" ht="11.45" customHeight="1" x14ac:dyDescent="0.25">
      <c r="C48" s="61" t="s">
        <v>73</v>
      </c>
      <c r="D48" s="42"/>
      <c r="F48" s="76">
        <f>AD44</f>
        <v>0</v>
      </c>
      <c r="G48" s="42"/>
      <c r="H48" s="42"/>
      <c r="I48" s="42"/>
      <c r="J48" s="42"/>
      <c r="K48" s="42"/>
      <c r="L48" s="62" t="s">
        <v>74</v>
      </c>
      <c r="M48" s="42"/>
      <c r="N48" s="42"/>
      <c r="O48" s="42"/>
      <c r="P48" s="42"/>
      <c r="Q48" s="42"/>
      <c r="R48" s="42"/>
      <c r="S48" s="42"/>
      <c r="T48" s="42"/>
      <c r="U48" s="42"/>
    </row>
    <row r="49" spans="2:30" ht="9.9499999999999993" customHeight="1" x14ac:dyDescent="0.25"/>
    <row r="50" spans="2:30" ht="11.45" customHeight="1" x14ac:dyDescent="0.25">
      <c r="B50" s="57" t="s">
        <v>6</v>
      </c>
      <c r="C50" s="47"/>
      <c r="D50" s="47"/>
      <c r="E50" s="47"/>
      <c r="F50" s="47"/>
      <c r="G50" s="47"/>
      <c r="I50" s="46" t="s">
        <v>10</v>
      </c>
      <c r="J50" s="47"/>
      <c r="K50" s="47"/>
      <c r="L50" s="47"/>
      <c r="M50" s="47"/>
      <c r="N50" s="47"/>
      <c r="O50" s="47"/>
      <c r="P50" s="47"/>
      <c r="Q50" s="47"/>
    </row>
    <row r="51" spans="2:30" ht="11.45" customHeight="1" x14ac:dyDescent="0.25">
      <c r="B51" s="46" t="s">
        <v>11</v>
      </c>
      <c r="C51" s="47"/>
      <c r="D51" s="47"/>
      <c r="E51" s="47"/>
      <c r="F51" s="47"/>
      <c r="G51" s="47"/>
      <c r="H51" s="14"/>
      <c r="I51" s="82">
        <f>AD44</f>
        <v>0</v>
      </c>
      <c r="J51" s="47"/>
      <c r="K51" s="47"/>
      <c r="L51" s="47"/>
      <c r="M51" s="47"/>
      <c r="N51" s="47"/>
      <c r="O51" s="47"/>
      <c r="P51" s="47"/>
      <c r="Q51" s="47"/>
    </row>
    <row r="52" spans="2:30" ht="0" hidden="1" customHeight="1" x14ac:dyDescent="0.25"/>
    <row r="53" spans="2:30" ht="3" customHeight="1" x14ac:dyDescent="0.25"/>
    <row r="54" spans="2:30" ht="11.45" customHeight="1" x14ac:dyDescent="0.25">
      <c r="B54" s="49" t="s">
        <v>43</v>
      </c>
      <c r="C54" s="42"/>
      <c r="D54" s="42"/>
      <c r="E54" s="42"/>
      <c r="F54" s="42"/>
      <c r="G54" s="42"/>
      <c r="I54" s="75">
        <f>I51</f>
        <v>0</v>
      </c>
      <c r="J54" s="42"/>
      <c r="K54" s="42"/>
      <c r="L54" s="42"/>
      <c r="M54" s="42"/>
      <c r="N54" s="42"/>
      <c r="O54" s="42"/>
      <c r="P54" s="42"/>
      <c r="Q54" s="42"/>
    </row>
    <row r="55" spans="2:30" ht="11.45" customHeight="1" x14ac:dyDescent="0.25"/>
    <row r="56" spans="2:30" ht="2.85" customHeight="1" x14ac:dyDescent="0.25"/>
    <row r="57" spans="2:30" ht="0" hidden="1" customHeight="1" x14ac:dyDescent="0.25"/>
    <row r="58" spans="2:30" ht="17.25" customHeight="1" x14ac:dyDescent="0.25">
      <c r="B58" s="70" t="s">
        <v>89</v>
      </c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</row>
    <row r="59" spans="2:30" ht="3" customHeight="1" x14ac:dyDescent="0.25"/>
    <row r="60" spans="2:30" ht="27" customHeight="1" x14ac:dyDescent="0.25">
      <c r="B60" s="92" t="s">
        <v>53</v>
      </c>
      <c r="C60" s="80"/>
      <c r="D60" s="93" t="s">
        <v>54</v>
      </c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93" t="s">
        <v>9</v>
      </c>
      <c r="Q60" s="80"/>
      <c r="R60" s="80"/>
      <c r="S60" s="80"/>
      <c r="T60" s="80"/>
      <c r="U60" s="80"/>
      <c r="V60" s="80"/>
      <c r="W60" s="80"/>
      <c r="X60" s="92" t="s">
        <v>55</v>
      </c>
      <c r="Y60" s="80"/>
      <c r="Z60" s="80"/>
      <c r="AA60" s="19" t="s">
        <v>56</v>
      </c>
      <c r="AB60" s="93" t="s">
        <v>57</v>
      </c>
      <c r="AC60" s="80"/>
      <c r="AD60" s="19" t="s">
        <v>58</v>
      </c>
    </row>
    <row r="61" spans="2:30" x14ac:dyDescent="0.25">
      <c r="B61" s="61">
        <v>1</v>
      </c>
      <c r="C61" s="42"/>
      <c r="D61" s="62" t="s">
        <v>90</v>
      </c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83" t="s">
        <v>130</v>
      </c>
      <c r="Q61" s="42"/>
      <c r="R61" s="42"/>
      <c r="S61" s="42"/>
      <c r="T61" s="42"/>
      <c r="U61" s="42"/>
      <c r="V61" s="42"/>
      <c r="W61" s="42"/>
      <c r="X61" s="90"/>
      <c r="Y61" s="91"/>
      <c r="Z61" s="91"/>
      <c r="AA61" s="18">
        <v>980</v>
      </c>
      <c r="AB61" s="62" t="s">
        <v>63</v>
      </c>
      <c r="AC61" s="42"/>
      <c r="AD61" s="18">
        <f t="shared" ref="AD61:AD68" si="2">X61*AA61</f>
        <v>0</v>
      </c>
    </row>
    <row r="62" spans="2:30" x14ac:dyDescent="0.25">
      <c r="B62" s="61">
        <v>2</v>
      </c>
      <c r="C62" s="42"/>
      <c r="D62" s="62" t="s">
        <v>91</v>
      </c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83" t="s">
        <v>131</v>
      </c>
      <c r="Q62" s="42"/>
      <c r="R62" s="42"/>
      <c r="S62" s="42"/>
      <c r="T62" s="42"/>
      <c r="U62" s="42"/>
      <c r="V62" s="42"/>
      <c r="W62" s="42"/>
      <c r="X62" s="90"/>
      <c r="Y62" s="91"/>
      <c r="Z62" s="91"/>
      <c r="AA62" s="18">
        <v>190</v>
      </c>
      <c r="AB62" s="62" t="s">
        <v>63</v>
      </c>
      <c r="AC62" s="42"/>
      <c r="AD62" s="18">
        <f t="shared" si="2"/>
        <v>0</v>
      </c>
    </row>
    <row r="63" spans="2:30" x14ac:dyDescent="0.25">
      <c r="B63" s="61">
        <v>3</v>
      </c>
      <c r="C63" s="42"/>
      <c r="D63" s="62" t="s">
        <v>92</v>
      </c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83" t="s">
        <v>125</v>
      </c>
      <c r="Q63" s="42"/>
      <c r="R63" s="42"/>
      <c r="S63" s="42"/>
      <c r="T63" s="42"/>
      <c r="U63" s="42"/>
      <c r="V63" s="42"/>
      <c r="W63" s="42"/>
      <c r="X63" s="90"/>
      <c r="Y63" s="91"/>
      <c r="Z63" s="91"/>
      <c r="AA63" s="18">
        <v>1880</v>
      </c>
      <c r="AB63" s="62" t="s">
        <v>63</v>
      </c>
      <c r="AC63" s="42"/>
      <c r="AD63" s="18">
        <f t="shared" si="2"/>
        <v>0</v>
      </c>
    </row>
    <row r="64" spans="2:30" x14ac:dyDescent="0.25">
      <c r="B64" s="61">
        <v>4</v>
      </c>
      <c r="C64" s="42"/>
      <c r="D64" s="62" t="s">
        <v>93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62" t="s">
        <v>94</v>
      </c>
      <c r="Q64" s="42"/>
      <c r="R64" s="42"/>
      <c r="S64" s="42"/>
      <c r="T64" s="42"/>
      <c r="U64" s="42"/>
      <c r="V64" s="42"/>
      <c r="W64" s="42"/>
      <c r="X64" s="76"/>
      <c r="Y64" s="42"/>
      <c r="Z64" s="42"/>
      <c r="AA64" s="18">
        <v>724</v>
      </c>
      <c r="AB64" s="62" t="s">
        <v>95</v>
      </c>
      <c r="AC64" s="42"/>
      <c r="AD64" s="18">
        <f t="shared" si="2"/>
        <v>0</v>
      </c>
    </row>
    <row r="65" spans="2:30" x14ac:dyDescent="0.25">
      <c r="B65" s="61">
        <v>5</v>
      </c>
      <c r="C65" s="42"/>
      <c r="D65" s="62" t="s">
        <v>96</v>
      </c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83" t="s">
        <v>126</v>
      </c>
      <c r="Q65" s="42"/>
      <c r="R65" s="42"/>
      <c r="S65" s="42"/>
      <c r="T65" s="42"/>
      <c r="U65" s="42"/>
      <c r="V65" s="42"/>
      <c r="W65" s="42"/>
      <c r="X65" s="76"/>
      <c r="Y65" s="42"/>
      <c r="Z65" s="42"/>
      <c r="AA65" s="18">
        <v>38</v>
      </c>
      <c r="AB65" s="62" t="s">
        <v>60</v>
      </c>
      <c r="AC65" s="42"/>
      <c r="AD65" s="18">
        <f t="shared" si="2"/>
        <v>0</v>
      </c>
    </row>
    <row r="66" spans="2:30" x14ac:dyDescent="0.25">
      <c r="B66" s="61">
        <v>6</v>
      </c>
      <c r="C66" s="42"/>
      <c r="D66" s="62" t="s">
        <v>97</v>
      </c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62" t="s">
        <v>98</v>
      </c>
      <c r="Q66" s="42"/>
      <c r="R66" s="42"/>
      <c r="S66" s="42"/>
      <c r="T66" s="42"/>
      <c r="U66" s="42"/>
      <c r="V66" s="42"/>
      <c r="W66" s="42"/>
      <c r="X66" s="76"/>
      <c r="Y66" s="42"/>
      <c r="Z66" s="42"/>
      <c r="AA66" s="18">
        <v>903</v>
      </c>
      <c r="AB66" s="62" t="s">
        <v>60</v>
      </c>
      <c r="AC66" s="42"/>
      <c r="AD66" s="18">
        <f t="shared" si="2"/>
        <v>0</v>
      </c>
    </row>
    <row r="67" spans="2:30" x14ac:dyDescent="0.25">
      <c r="B67" s="61">
        <v>7</v>
      </c>
      <c r="C67" s="42"/>
      <c r="D67" s="62" t="s">
        <v>99</v>
      </c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62" t="s">
        <v>100</v>
      </c>
      <c r="Q67" s="42"/>
      <c r="R67" s="42"/>
      <c r="S67" s="42"/>
      <c r="T67" s="42"/>
      <c r="U67" s="42"/>
      <c r="V67" s="42"/>
      <c r="W67" s="42"/>
      <c r="X67" s="76"/>
      <c r="Y67" s="42"/>
      <c r="Z67" s="42"/>
      <c r="AA67" s="18">
        <v>19</v>
      </c>
      <c r="AB67" s="62" t="s">
        <v>60</v>
      </c>
      <c r="AC67" s="42"/>
      <c r="AD67" s="18">
        <f t="shared" si="2"/>
        <v>0</v>
      </c>
    </row>
    <row r="68" spans="2:30" x14ac:dyDescent="0.25">
      <c r="B68" s="61">
        <v>8</v>
      </c>
      <c r="C68" s="42"/>
      <c r="D68" s="62" t="s">
        <v>101</v>
      </c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62" t="s">
        <v>102</v>
      </c>
      <c r="Q68" s="42"/>
      <c r="R68" s="42"/>
      <c r="S68" s="42"/>
      <c r="T68" s="42"/>
      <c r="U68" s="42"/>
      <c r="V68" s="42"/>
      <c r="W68" s="42"/>
      <c r="X68" s="76"/>
      <c r="Y68" s="42"/>
      <c r="Z68" s="42"/>
      <c r="AA68" s="18">
        <v>38</v>
      </c>
      <c r="AB68" s="62" t="s">
        <v>60</v>
      </c>
      <c r="AC68" s="42"/>
      <c r="AD68" s="18">
        <f t="shared" si="2"/>
        <v>0</v>
      </c>
    </row>
    <row r="69" spans="2:30" s="39" customFormat="1" ht="15" customHeight="1" x14ac:dyDescent="0.25">
      <c r="B69" s="61">
        <v>9</v>
      </c>
      <c r="C69" s="42"/>
      <c r="D69" s="45">
        <v>1564</v>
      </c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83" t="s">
        <v>137</v>
      </c>
      <c r="Q69" s="42"/>
      <c r="R69" s="42"/>
      <c r="S69" s="42"/>
      <c r="T69" s="42"/>
      <c r="U69" s="42"/>
      <c r="V69" s="42"/>
      <c r="W69" s="42"/>
      <c r="X69" s="76"/>
      <c r="Y69" s="42"/>
      <c r="Z69" s="42"/>
      <c r="AA69" s="40">
        <v>19</v>
      </c>
      <c r="AB69" s="62" t="s">
        <v>60</v>
      </c>
      <c r="AC69" s="42"/>
      <c r="AD69" s="40">
        <f t="shared" ref="AD69" si="3">X69*AA69</f>
        <v>0</v>
      </c>
    </row>
    <row r="70" spans="2:30" x14ac:dyDescent="0.25">
      <c r="B70" s="17"/>
      <c r="D70" s="13"/>
      <c r="P70" s="13"/>
      <c r="W70" s="25">
        <v>2</v>
      </c>
      <c r="X70" s="18"/>
      <c r="AA70" s="18"/>
      <c r="AB70" s="13"/>
      <c r="AD70" s="18"/>
    </row>
    <row r="71" spans="2:30" s="36" customFormat="1" x14ac:dyDescent="0.25">
      <c r="B71" s="85">
        <v>10</v>
      </c>
      <c r="C71" s="86"/>
      <c r="D71" s="87" t="s">
        <v>103</v>
      </c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7" t="s">
        <v>124</v>
      </c>
      <c r="Q71" s="86"/>
      <c r="R71" s="86"/>
      <c r="S71" s="86"/>
      <c r="T71" s="86"/>
      <c r="U71" s="86"/>
      <c r="V71" s="86"/>
      <c r="W71" s="86"/>
      <c r="X71" s="88"/>
      <c r="Y71" s="89"/>
      <c r="Z71" s="89"/>
      <c r="AA71" s="35">
        <v>19</v>
      </c>
      <c r="AB71" s="87" t="s">
        <v>60</v>
      </c>
      <c r="AC71" s="86"/>
      <c r="AD71" s="35">
        <f t="shared" ref="AD71:AD76" si="4">X71*AA71</f>
        <v>0</v>
      </c>
    </row>
    <row r="72" spans="2:30" x14ac:dyDescent="0.25">
      <c r="B72" s="61">
        <v>11</v>
      </c>
      <c r="C72" s="42"/>
      <c r="D72" s="62" t="s">
        <v>104</v>
      </c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83" t="s">
        <v>129</v>
      </c>
      <c r="Q72" s="42"/>
      <c r="R72" s="42"/>
      <c r="S72" s="42"/>
      <c r="T72" s="42"/>
      <c r="U72" s="42"/>
      <c r="V72" s="42"/>
      <c r="W72" s="42"/>
      <c r="X72" s="76"/>
      <c r="Y72" s="42"/>
      <c r="Z72" s="42"/>
      <c r="AA72" s="18">
        <v>18</v>
      </c>
      <c r="AB72" s="62" t="s">
        <v>60</v>
      </c>
      <c r="AC72" s="42"/>
      <c r="AD72" s="18">
        <f t="shared" si="4"/>
        <v>0</v>
      </c>
    </row>
    <row r="73" spans="2:30" x14ac:dyDescent="0.25">
      <c r="B73" s="61">
        <v>12</v>
      </c>
      <c r="C73" s="42"/>
      <c r="D73" s="62" t="s">
        <v>105</v>
      </c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83" t="s">
        <v>127</v>
      </c>
      <c r="Q73" s="42"/>
      <c r="R73" s="42"/>
      <c r="S73" s="42"/>
      <c r="T73" s="42"/>
      <c r="U73" s="42"/>
      <c r="V73" s="42"/>
      <c r="W73" s="42"/>
      <c r="X73" s="76"/>
      <c r="Y73" s="42"/>
      <c r="Z73" s="42"/>
      <c r="AA73" s="18">
        <v>19</v>
      </c>
      <c r="AB73" s="62" t="s">
        <v>60</v>
      </c>
      <c r="AC73" s="42"/>
      <c r="AD73" s="18">
        <f t="shared" si="4"/>
        <v>0</v>
      </c>
    </row>
    <row r="74" spans="2:30" s="37" customFormat="1" x14ac:dyDescent="0.25">
      <c r="B74" s="61">
        <v>13</v>
      </c>
      <c r="C74" s="42"/>
      <c r="D74" s="45">
        <v>44500</v>
      </c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3" t="s">
        <v>128</v>
      </c>
      <c r="Q74" s="42"/>
      <c r="R74" s="42"/>
      <c r="S74" s="42"/>
      <c r="T74" s="42"/>
      <c r="U74" s="42"/>
      <c r="V74" s="42"/>
      <c r="W74" s="42"/>
      <c r="X74" s="76"/>
      <c r="Y74" s="42"/>
      <c r="Z74" s="42"/>
      <c r="AA74" s="38">
        <v>1</v>
      </c>
      <c r="AB74" s="62" t="s">
        <v>60</v>
      </c>
      <c r="AC74" s="42"/>
      <c r="AD74" s="38">
        <f t="shared" ref="AD74" si="5">X74*AA74</f>
        <v>0</v>
      </c>
    </row>
    <row r="75" spans="2:30" x14ac:dyDescent="0.25">
      <c r="B75" s="61">
        <v>14</v>
      </c>
      <c r="C75" s="42"/>
      <c r="D75" s="62" t="s">
        <v>105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62" t="s">
        <v>106</v>
      </c>
      <c r="Q75" s="42"/>
      <c r="R75" s="42"/>
      <c r="S75" s="42"/>
      <c r="T75" s="42"/>
      <c r="U75" s="42"/>
      <c r="V75" s="42"/>
      <c r="W75" s="42"/>
      <c r="X75" s="76"/>
      <c r="Y75" s="42"/>
      <c r="Z75" s="42"/>
      <c r="AA75" s="18">
        <v>91</v>
      </c>
      <c r="AB75" s="62" t="s">
        <v>82</v>
      </c>
      <c r="AC75" s="42"/>
      <c r="AD75" s="18">
        <f t="shared" si="4"/>
        <v>0</v>
      </c>
    </row>
    <row r="76" spans="2:30" x14ac:dyDescent="0.25">
      <c r="B76" s="61">
        <v>15</v>
      </c>
      <c r="C76" s="42"/>
      <c r="D76" s="62" t="s">
        <v>107</v>
      </c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62" t="s">
        <v>108</v>
      </c>
      <c r="Q76" s="42"/>
      <c r="R76" s="42"/>
      <c r="S76" s="42"/>
      <c r="T76" s="42"/>
      <c r="U76" s="42"/>
      <c r="V76" s="42"/>
      <c r="W76" s="42"/>
      <c r="X76" s="76"/>
      <c r="Y76" s="42"/>
      <c r="Z76" s="42"/>
      <c r="AA76" s="18">
        <v>10</v>
      </c>
      <c r="AB76" s="62" t="s">
        <v>82</v>
      </c>
      <c r="AC76" s="42"/>
      <c r="AD76" s="18">
        <f t="shared" si="4"/>
        <v>0</v>
      </c>
    </row>
    <row r="77" spans="2:30" s="20" customFormat="1" x14ac:dyDescent="0.25">
      <c r="B77" s="21"/>
      <c r="C77" s="29" t="s">
        <v>119</v>
      </c>
      <c r="D77" s="22"/>
      <c r="P77" s="22"/>
      <c r="X77" s="23"/>
      <c r="AA77" s="23"/>
      <c r="AB77" s="22"/>
      <c r="AD77" s="28">
        <f>SUM(AD61:AD76)</f>
        <v>0</v>
      </c>
    </row>
    <row r="78" spans="2:30" ht="0" hidden="1" customHeight="1" x14ac:dyDescent="0.25"/>
    <row r="79" spans="2:30" ht="2.85" customHeight="1" x14ac:dyDescent="0.25"/>
    <row r="80" spans="2:30" ht="11.45" customHeight="1" x14ac:dyDescent="0.25">
      <c r="B80" s="43" t="s">
        <v>109</v>
      </c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</row>
    <row r="81" spans="2:30" ht="1.35" customHeight="1" x14ac:dyDescent="0.25"/>
    <row r="82" spans="2:30" ht="11.45" customHeight="1" x14ac:dyDescent="0.25">
      <c r="C82" s="61" t="s">
        <v>73</v>
      </c>
      <c r="D82" s="42"/>
      <c r="F82" s="76">
        <f>AD77</f>
        <v>0</v>
      </c>
      <c r="G82" s="42"/>
      <c r="H82" s="42"/>
      <c r="I82" s="42"/>
      <c r="J82" s="42"/>
      <c r="K82" s="42"/>
      <c r="L82" s="42"/>
      <c r="M82" s="42"/>
      <c r="O82" s="62" t="s">
        <v>74</v>
      </c>
      <c r="P82" s="42"/>
      <c r="Q82" s="42"/>
      <c r="R82" s="42"/>
      <c r="S82" s="42"/>
      <c r="T82" s="42"/>
      <c r="U82" s="42"/>
      <c r="V82" s="42"/>
    </row>
    <row r="83" spans="2:30" ht="12.75" customHeight="1" x14ac:dyDescent="0.25"/>
    <row r="84" spans="2:30" ht="11.45" customHeight="1" x14ac:dyDescent="0.25">
      <c r="B84" s="62" t="s">
        <v>6</v>
      </c>
      <c r="C84" s="42"/>
      <c r="D84" s="42"/>
      <c r="E84" s="42"/>
      <c r="F84" s="42"/>
      <c r="G84" s="41" t="s">
        <v>11</v>
      </c>
      <c r="H84" s="42"/>
      <c r="I84" s="42"/>
      <c r="J84" s="42"/>
      <c r="K84" s="42"/>
      <c r="L84" s="42"/>
      <c r="M84" s="42"/>
      <c r="N84" s="42"/>
      <c r="O84" s="42"/>
      <c r="P84" s="42"/>
    </row>
    <row r="85" spans="2:30" ht="11.45" customHeight="1" x14ac:dyDescent="0.25">
      <c r="B85" s="62" t="s">
        <v>110</v>
      </c>
      <c r="C85" s="42"/>
      <c r="D85" s="42"/>
      <c r="E85" s="42"/>
      <c r="F85" s="42"/>
      <c r="G85" s="61">
        <f>SUM(AD61:AD62)*(0.03)</f>
        <v>0</v>
      </c>
      <c r="H85" s="42"/>
      <c r="I85" s="42"/>
      <c r="J85" s="42"/>
      <c r="K85" s="42"/>
      <c r="L85" s="42"/>
      <c r="M85" s="42"/>
      <c r="N85" s="42"/>
      <c r="O85" s="42"/>
      <c r="P85" s="42"/>
    </row>
    <row r="86" spans="2:30" ht="0" hidden="1" customHeight="1" x14ac:dyDescent="0.25"/>
    <row r="87" spans="2:30" ht="14.1" customHeight="1" x14ac:dyDescent="0.25"/>
    <row r="88" spans="2:30" ht="11.45" customHeight="1" x14ac:dyDescent="0.25">
      <c r="B88" s="57" t="s">
        <v>6</v>
      </c>
      <c r="C88" s="47"/>
      <c r="D88" s="47"/>
      <c r="E88" s="47"/>
      <c r="F88" s="47"/>
      <c r="G88" s="47"/>
      <c r="I88" s="46" t="s">
        <v>10</v>
      </c>
      <c r="J88" s="47"/>
      <c r="K88" s="47"/>
      <c r="L88" s="47"/>
      <c r="M88" s="47"/>
      <c r="N88" s="47"/>
      <c r="O88" s="47"/>
      <c r="P88" s="47"/>
      <c r="Q88" s="47"/>
    </row>
    <row r="89" spans="2:30" ht="11.45" customHeight="1" x14ac:dyDescent="0.25">
      <c r="B89" s="46" t="s">
        <v>11</v>
      </c>
      <c r="C89" s="47"/>
      <c r="D89" s="47"/>
      <c r="E89" s="47"/>
      <c r="F89" s="47"/>
      <c r="G89" s="47"/>
      <c r="H89" s="14"/>
      <c r="I89" s="82">
        <f>SUM(F82:AD85)</f>
        <v>0</v>
      </c>
      <c r="J89" s="47"/>
      <c r="K89" s="47"/>
      <c r="L89" s="47"/>
      <c r="M89" s="47"/>
      <c r="N89" s="47"/>
      <c r="O89" s="47"/>
      <c r="P89" s="47"/>
      <c r="Q89" s="47"/>
    </row>
    <row r="90" spans="2:30" ht="0" hidden="1" customHeight="1" x14ac:dyDescent="0.25"/>
    <row r="91" spans="2:30" ht="3" customHeight="1" x14ac:dyDescent="0.25"/>
    <row r="92" spans="2:30" ht="11.45" customHeight="1" x14ac:dyDescent="0.25">
      <c r="B92" s="49" t="s">
        <v>43</v>
      </c>
      <c r="C92" s="42"/>
      <c r="D92" s="42"/>
      <c r="E92" s="42"/>
      <c r="F92" s="42"/>
      <c r="G92" s="42"/>
      <c r="I92" s="75">
        <f>I89</f>
        <v>0</v>
      </c>
      <c r="J92" s="42"/>
      <c r="K92" s="42"/>
      <c r="L92" s="42"/>
      <c r="M92" s="42"/>
      <c r="N92" s="42"/>
      <c r="O92" s="42"/>
      <c r="P92" s="42"/>
      <c r="Q92" s="42"/>
    </row>
    <row r="93" spans="2:30" ht="25.7" customHeight="1" x14ac:dyDescent="0.25"/>
    <row r="94" spans="2:30" ht="2.85" customHeight="1" x14ac:dyDescent="0.25"/>
    <row r="95" spans="2:30" ht="17.25" customHeight="1" x14ac:dyDescent="0.25">
      <c r="B95" s="70" t="s">
        <v>111</v>
      </c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</row>
    <row r="96" spans="2:30" ht="3" customHeight="1" x14ac:dyDescent="0.25"/>
    <row r="97" spans="2:30" ht="25.5" customHeight="1" x14ac:dyDescent="0.25">
      <c r="B97" s="79" t="s">
        <v>53</v>
      </c>
      <c r="C97" s="80"/>
      <c r="D97" s="81" t="s">
        <v>54</v>
      </c>
      <c r="E97" s="80"/>
      <c r="F97" s="80"/>
      <c r="G97" s="80"/>
      <c r="H97" s="80"/>
      <c r="I97" s="80"/>
      <c r="J97" s="80"/>
      <c r="K97" s="80"/>
      <c r="L97" s="80"/>
      <c r="M97" s="80"/>
      <c r="N97" s="80"/>
      <c r="O97" s="80"/>
      <c r="P97" s="81" t="s">
        <v>9</v>
      </c>
      <c r="Q97" s="80"/>
      <c r="R97" s="80"/>
      <c r="S97" s="80"/>
      <c r="T97" s="80"/>
      <c r="U97" s="80"/>
      <c r="V97" s="80"/>
      <c r="W97" s="80"/>
      <c r="X97" s="79" t="s">
        <v>55</v>
      </c>
      <c r="Y97" s="80"/>
      <c r="Z97" s="80"/>
      <c r="AA97" s="16" t="s">
        <v>56</v>
      </c>
      <c r="AB97" s="81" t="s">
        <v>57</v>
      </c>
      <c r="AC97" s="80"/>
      <c r="AD97" s="16" t="s">
        <v>58</v>
      </c>
    </row>
    <row r="98" spans="2:30" x14ac:dyDescent="0.25">
      <c r="B98" s="77">
        <v>1</v>
      </c>
      <c r="C98" s="42"/>
      <c r="D98" s="62" t="s">
        <v>6</v>
      </c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62" t="s">
        <v>112</v>
      </c>
      <c r="Q98" s="42"/>
      <c r="R98" s="42"/>
      <c r="S98" s="42"/>
      <c r="T98" s="42"/>
      <c r="U98" s="42"/>
      <c r="V98" s="42"/>
      <c r="W98" s="42"/>
      <c r="X98" s="76"/>
      <c r="Y98" s="42"/>
      <c r="Z98" s="42"/>
      <c r="AA98" s="18">
        <v>6</v>
      </c>
      <c r="AB98" s="62" t="s">
        <v>113</v>
      </c>
      <c r="AC98" s="42"/>
      <c r="AD98" s="18">
        <f>X98*AA98</f>
        <v>0</v>
      </c>
    </row>
    <row r="99" spans="2:30" ht="22.5" customHeight="1" x14ac:dyDescent="0.25">
      <c r="B99" s="77">
        <v>2</v>
      </c>
      <c r="C99" s="42"/>
      <c r="D99" s="62" t="s">
        <v>6</v>
      </c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62" t="s">
        <v>114</v>
      </c>
      <c r="Q99" s="78"/>
      <c r="R99" s="78"/>
      <c r="S99" s="78"/>
      <c r="T99" s="78"/>
      <c r="U99" s="78"/>
      <c r="V99" s="78"/>
      <c r="W99" s="78"/>
      <c r="X99" s="76"/>
      <c r="Y99" s="42"/>
      <c r="Z99" s="42"/>
      <c r="AA99" s="18">
        <v>13</v>
      </c>
      <c r="AB99" s="62" t="s">
        <v>113</v>
      </c>
      <c r="AC99" s="42"/>
      <c r="AD99" s="18">
        <f>X99*AA99</f>
        <v>0</v>
      </c>
    </row>
    <row r="100" spans="2:30" s="20" customFormat="1" x14ac:dyDescent="0.25">
      <c r="B100" s="24"/>
      <c r="C100" s="29" t="s">
        <v>119</v>
      </c>
      <c r="D100" s="22"/>
      <c r="P100" s="22"/>
      <c r="X100" s="23"/>
      <c r="AA100" s="23"/>
      <c r="AB100" s="22"/>
      <c r="AD100" s="28">
        <f>SUM(AD98:AD99)</f>
        <v>0</v>
      </c>
    </row>
    <row r="101" spans="2:30" ht="2.85" customHeight="1" x14ac:dyDescent="0.25"/>
    <row r="102" spans="2:30" ht="11.45" customHeight="1" x14ac:dyDescent="0.25">
      <c r="B102" s="43" t="s">
        <v>115</v>
      </c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</row>
    <row r="103" spans="2:30" ht="1.35" customHeight="1" x14ac:dyDescent="0.25"/>
    <row r="104" spans="2:30" ht="11.45" customHeight="1" x14ac:dyDescent="0.25">
      <c r="C104" s="61" t="s">
        <v>73</v>
      </c>
      <c r="D104" s="42"/>
      <c r="F104" s="76">
        <f>AD100</f>
        <v>0</v>
      </c>
      <c r="G104" s="42"/>
      <c r="H104" s="42"/>
      <c r="I104" s="42"/>
      <c r="K104" s="62" t="s">
        <v>74</v>
      </c>
      <c r="L104" s="42"/>
      <c r="M104" s="42"/>
      <c r="N104" s="42"/>
      <c r="O104" s="42"/>
      <c r="P104" s="42"/>
      <c r="Q104" s="42"/>
      <c r="R104" s="42"/>
      <c r="S104" s="42"/>
      <c r="T104" s="42"/>
    </row>
    <row r="105" spans="2:30" ht="12.75" customHeight="1" x14ac:dyDescent="0.25"/>
    <row r="106" spans="2:30" ht="11.45" customHeight="1" x14ac:dyDescent="0.25">
      <c r="B106" s="57" t="s">
        <v>6</v>
      </c>
      <c r="C106" s="47"/>
      <c r="D106" s="47"/>
      <c r="E106" s="47"/>
      <c r="F106" s="47"/>
      <c r="G106" s="47"/>
      <c r="I106" s="46" t="s">
        <v>10</v>
      </c>
      <c r="J106" s="47"/>
      <c r="K106" s="47"/>
      <c r="L106" s="47"/>
      <c r="M106" s="47"/>
      <c r="N106" s="47"/>
      <c r="O106" s="47"/>
      <c r="P106" s="47"/>
      <c r="Q106" s="47"/>
    </row>
    <row r="107" spans="2:30" ht="11.45" customHeight="1" x14ac:dyDescent="0.25">
      <c r="B107" s="46" t="s">
        <v>11</v>
      </c>
      <c r="C107" s="47"/>
      <c r="D107" s="47"/>
      <c r="E107" s="47"/>
      <c r="F107" s="47"/>
      <c r="G107" s="47"/>
      <c r="H107" s="14"/>
      <c r="I107" s="74">
        <f>F104</f>
        <v>0</v>
      </c>
      <c r="J107" s="47"/>
      <c r="K107" s="47"/>
      <c r="L107" s="47"/>
      <c r="M107" s="47"/>
      <c r="N107" s="47"/>
      <c r="O107" s="47"/>
      <c r="P107" s="47"/>
      <c r="Q107" s="47"/>
    </row>
    <row r="108" spans="2:30" ht="0" hidden="1" customHeight="1" x14ac:dyDescent="0.25"/>
    <row r="109" spans="2:30" ht="3" customHeight="1" x14ac:dyDescent="0.25"/>
    <row r="110" spans="2:30" ht="11.45" customHeight="1" x14ac:dyDescent="0.25">
      <c r="B110" s="49" t="s">
        <v>43</v>
      </c>
      <c r="C110" s="42"/>
      <c r="D110" s="42"/>
      <c r="E110" s="42"/>
      <c r="F110" s="42"/>
      <c r="G110" s="42"/>
      <c r="I110" s="75">
        <f>I107</f>
        <v>0</v>
      </c>
      <c r="J110" s="42"/>
      <c r="K110" s="42"/>
      <c r="L110" s="42"/>
      <c r="M110" s="42"/>
      <c r="N110" s="42"/>
      <c r="O110" s="42"/>
      <c r="P110" s="42"/>
      <c r="Q110" s="42"/>
    </row>
    <row r="111" spans="2:30" ht="0" hidden="1" customHeight="1" x14ac:dyDescent="0.25"/>
  </sheetData>
  <mergeCells count="232">
    <mergeCell ref="B69:C69"/>
    <mergeCell ref="D69:O69"/>
    <mergeCell ref="P69:W69"/>
    <mergeCell ref="X69:Z69"/>
    <mergeCell ref="AB69:AC69"/>
    <mergeCell ref="B11:C11"/>
    <mergeCell ref="D11:O11"/>
    <mergeCell ref="P11:W11"/>
    <mergeCell ref="X11:Z11"/>
    <mergeCell ref="AB11:AC11"/>
    <mergeCell ref="T1:X1"/>
    <mergeCell ref="S2:Y2"/>
    <mergeCell ref="M3:AB3"/>
    <mergeCell ref="A6:AE6"/>
    <mergeCell ref="B9:AD9"/>
    <mergeCell ref="B13:C13"/>
    <mergeCell ref="D13:O13"/>
    <mergeCell ref="P13:W13"/>
    <mergeCell ref="X13:Z13"/>
    <mergeCell ref="AB13:AC13"/>
    <mergeCell ref="B12:C12"/>
    <mergeCell ref="D12:O12"/>
    <mergeCell ref="P12:W12"/>
    <mergeCell ref="X12:Z12"/>
    <mergeCell ref="AB12:AC12"/>
    <mergeCell ref="B15:C15"/>
    <mergeCell ref="D15:O15"/>
    <mergeCell ref="P15:W15"/>
    <mergeCell ref="X15:Z15"/>
    <mergeCell ref="AB15:AC15"/>
    <mergeCell ref="B14:C14"/>
    <mergeCell ref="D14:O14"/>
    <mergeCell ref="P14:W14"/>
    <mergeCell ref="X14:Z14"/>
    <mergeCell ref="AB14:AC14"/>
    <mergeCell ref="B16:C16"/>
    <mergeCell ref="D16:O16"/>
    <mergeCell ref="P16:W16"/>
    <mergeCell ref="X16:Z16"/>
    <mergeCell ref="AB16:AC16"/>
    <mergeCell ref="B17:C17"/>
    <mergeCell ref="D17:O17"/>
    <mergeCell ref="P17:W17"/>
    <mergeCell ref="X17:Z17"/>
    <mergeCell ref="AB17:AC17"/>
    <mergeCell ref="B18:C18"/>
    <mergeCell ref="D18:O18"/>
    <mergeCell ref="P18:W18"/>
    <mergeCell ref="X18:Z18"/>
    <mergeCell ref="AB18:AC18"/>
    <mergeCell ref="B19:C19"/>
    <mergeCell ref="D19:O19"/>
    <mergeCell ref="P19:W19"/>
    <mergeCell ref="X19:Z19"/>
    <mergeCell ref="AB19:AC19"/>
    <mergeCell ref="B24:AD24"/>
    <mergeCell ref="C26:D26"/>
    <mergeCell ref="F26:K26"/>
    <mergeCell ref="L26:U26"/>
    <mergeCell ref="B20:C20"/>
    <mergeCell ref="D20:O20"/>
    <mergeCell ref="P20:W20"/>
    <mergeCell ref="X20:Z20"/>
    <mergeCell ref="AB20:AC20"/>
    <mergeCell ref="B35:AD35"/>
    <mergeCell ref="B37:C37"/>
    <mergeCell ref="D37:O37"/>
    <mergeCell ref="P37:W37"/>
    <mergeCell ref="X37:Z37"/>
    <mergeCell ref="AB37:AC37"/>
    <mergeCell ref="B28:G28"/>
    <mergeCell ref="I28:Q28"/>
    <mergeCell ref="B29:G29"/>
    <mergeCell ref="I29:Q29"/>
    <mergeCell ref="B32:G32"/>
    <mergeCell ref="I32:Q32"/>
    <mergeCell ref="B39:C39"/>
    <mergeCell ref="D39:O39"/>
    <mergeCell ref="P39:W39"/>
    <mergeCell ref="X39:Z39"/>
    <mergeCell ref="AB39:AC39"/>
    <mergeCell ref="B38:C38"/>
    <mergeCell ref="D38:O38"/>
    <mergeCell ref="P38:W38"/>
    <mergeCell ref="X38:Z38"/>
    <mergeCell ref="AB38:AC38"/>
    <mergeCell ref="B40:C40"/>
    <mergeCell ref="D40:O40"/>
    <mergeCell ref="P40:W40"/>
    <mergeCell ref="X40:Z40"/>
    <mergeCell ref="AB40:AC40"/>
    <mergeCell ref="B42:C42"/>
    <mergeCell ref="D42:O42"/>
    <mergeCell ref="P42:W42"/>
    <mergeCell ref="X42:Z42"/>
    <mergeCell ref="AB42:AC42"/>
    <mergeCell ref="B41:C41"/>
    <mergeCell ref="D41:O41"/>
    <mergeCell ref="P41:W41"/>
    <mergeCell ref="X41:Z41"/>
    <mergeCell ref="AB41:AC41"/>
    <mergeCell ref="B46:AD46"/>
    <mergeCell ref="C48:D48"/>
    <mergeCell ref="F48:K48"/>
    <mergeCell ref="L48:U48"/>
    <mergeCell ref="B43:C43"/>
    <mergeCell ref="D43:O43"/>
    <mergeCell ref="P43:W43"/>
    <mergeCell ref="X43:Z43"/>
    <mergeCell ref="AB43:AC43"/>
    <mergeCell ref="B58:AD58"/>
    <mergeCell ref="B60:C60"/>
    <mergeCell ref="D60:O60"/>
    <mergeCell ref="P60:W60"/>
    <mergeCell ref="X60:Z60"/>
    <mergeCell ref="AB60:AC60"/>
    <mergeCell ref="B50:G50"/>
    <mergeCell ref="I50:Q50"/>
    <mergeCell ref="B51:G51"/>
    <mergeCell ref="I51:Q51"/>
    <mergeCell ref="B54:G54"/>
    <mergeCell ref="I54:Q54"/>
    <mergeCell ref="B62:C62"/>
    <mergeCell ref="D62:O62"/>
    <mergeCell ref="P62:W62"/>
    <mergeCell ref="X62:Z62"/>
    <mergeCell ref="AB62:AC62"/>
    <mergeCell ref="B61:C61"/>
    <mergeCell ref="D61:O61"/>
    <mergeCell ref="P61:W61"/>
    <mergeCell ref="X61:Z61"/>
    <mergeCell ref="AB61:AC61"/>
    <mergeCell ref="B64:C64"/>
    <mergeCell ref="D64:O64"/>
    <mergeCell ref="P64:W64"/>
    <mergeCell ref="X64:Z64"/>
    <mergeCell ref="AB64:AC64"/>
    <mergeCell ref="B63:C63"/>
    <mergeCell ref="D63:O63"/>
    <mergeCell ref="P63:W63"/>
    <mergeCell ref="X63:Z63"/>
    <mergeCell ref="AB63:AC63"/>
    <mergeCell ref="B66:C66"/>
    <mergeCell ref="D66:O66"/>
    <mergeCell ref="P66:W66"/>
    <mergeCell ref="X66:Z66"/>
    <mergeCell ref="AB66:AC66"/>
    <mergeCell ref="B65:C65"/>
    <mergeCell ref="D65:O65"/>
    <mergeCell ref="P65:W65"/>
    <mergeCell ref="X65:Z65"/>
    <mergeCell ref="AB65:AC65"/>
    <mergeCell ref="B68:C68"/>
    <mergeCell ref="D68:O68"/>
    <mergeCell ref="P68:W68"/>
    <mergeCell ref="X68:Z68"/>
    <mergeCell ref="AB68:AC68"/>
    <mergeCell ref="B67:C67"/>
    <mergeCell ref="D67:O67"/>
    <mergeCell ref="P67:W67"/>
    <mergeCell ref="X67:Z67"/>
    <mergeCell ref="AB67:AC67"/>
    <mergeCell ref="B71:C71"/>
    <mergeCell ref="D71:O71"/>
    <mergeCell ref="P71:W71"/>
    <mergeCell ref="X71:Z71"/>
    <mergeCell ref="AB71:AC71"/>
    <mergeCell ref="B72:C72"/>
    <mergeCell ref="D72:O72"/>
    <mergeCell ref="P72:W72"/>
    <mergeCell ref="X72:Z72"/>
    <mergeCell ref="AB72:AC72"/>
    <mergeCell ref="B73:C73"/>
    <mergeCell ref="D73:O73"/>
    <mergeCell ref="P73:W73"/>
    <mergeCell ref="X73:Z73"/>
    <mergeCell ref="AB73:AC73"/>
    <mergeCell ref="P74:W74"/>
    <mergeCell ref="B74:C74"/>
    <mergeCell ref="D74:O74"/>
    <mergeCell ref="X74:Z74"/>
    <mergeCell ref="AB74:AC74"/>
    <mergeCell ref="B76:C76"/>
    <mergeCell ref="D76:O76"/>
    <mergeCell ref="P76:W76"/>
    <mergeCell ref="X76:Z76"/>
    <mergeCell ref="AB76:AC76"/>
    <mergeCell ref="B75:C75"/>
    <mergeCell ref="D75:O75"/>
    <mergeCell ref="P75:W75"/>
    <mergeCell ref="X75:Z75"/>
    <mergeCell ref="AB75:AC75"/>
    <mergeCell ref="B84:F84"/>
    <mergeCell ref="G84:P84"/>
    <mergeCell ref="B85:F85"/>
    <mergeCell ref="G85:P85"/>
    <mergeCell ref="B88:G88"/>
    <mergeCell ref="I88:Q88"/>
    <mergeCell ref="B80:AD80"/>
    <mergeCell ref="C82:D82"/>
    <mergeCell ref="F82:M82"/>
    <mergeCell ref="O82:V82"/>
    <mergeCell ref="B97:C97"/>
    <mergeCell ref="D97:O97"/>
    <mergeCell ref="P97:W97"/>
    <mergeCell ref="X97:Z97"/>
    <mergeCell ref="AB97:AC97"/>
    <mergeCell ref="B89:G89"/>
    <mergeCell ref="I89:Q89"/>
    <mergeCell ref="B92:G92"/>
    <mergeCell ref="I92:Q92"/>
    <mergeCell ref="B95:AD95"/>
    <mergeCell ref="B99:C99"/>
    <mergeCell ref="D99:O99"/>
    <mergeCell ref="P99:W99"/>
    <mergeCell ref="X99:Z99"/>
    <mergeCell ref="AB99:AC99"/>
    <mergeCell ref="B98:C98"/>
    <mergeCell ref="D98:O98"/>
    <mergeCell ref="P98:W98"/>
    <mergeCell ref="X98:Z98"/>
    <mergeCell ref="AB98:AC98"/>
    <mergeCell ref="B106:G106"/>
    <mergeCell ref="I106:Q106"/>
    <mergeCell ref="B107:G107"/>
    <mergeCell ref="I107:Q107"/>
    <mergeCell ref="B110:G110"/>
    <mergeCell ref="I110:Q110"/>
    <mergeCell ref="B102:AD102"/>
    <mergeCell ref="C104:D104"/>
    <mergeCell ref="F104:I104"/>
    <mergeCell ref="K104:T104"/>
  </mergeCells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Honza</cp:lastModifiedBy>
  <cp:lastPrinted>2017-11-04T19:39:01Z</cp:lastPrinted>
  <dcterms:created xsi:type="dcterms:W3CDTF">2017-11-04T21:14:04Z</dcterms:created>
  <dcterms:modified xsi:type="dcterms:W3CDTF">2019-05-07T15:05:01Z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