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030" windowHeight="89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'Položky'!$A$1:$G$151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<sst xmlns="http://schemas.openxmlformats.org/spreadsheetml/2006/main" count="510" uniqueCount="344">
  <si>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</si>
  <si>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</si>
  <si>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</si>
  <si>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</si>
  <si>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</si>
  <si>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</si>
  <si>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</si>
  <si>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</si>
  <si>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</si>
  <si>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</si>
  <si>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</si>
  <si>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</si>
  <si>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</si>
  <si>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</si>
  <si>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</si>
  <si>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</si>
  <si>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</si>
  <si>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</si>
  <si>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</si>
  <si>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</si>
  <si>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</si>
  <si>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</si>
  <si>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</si>
  <si>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</si>
  <si>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</si>
  <si>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</si>
  <si>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</si>
  <si>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</si>
  <si>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</si>
  <si>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</si>
  <si>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</si>
  <si>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</si>
  <si>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</si>
  <si>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</si>
  <si>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</si>
  <si>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</si>
  <si>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</si>
  <si>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</si>
  <si>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</si>
  <si>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</si>
  <si>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</si>
  <si>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</si>
  <si>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</si>
  <si>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</si>
  <si>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</si>
  <si>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</si>
  <si>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</si>
  <si>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</si>
  <si>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</si>
  <si>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</si>
  <si>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</si>
  <si>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</si>
  <si>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</si>
  <si>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</si>
  <si>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</si>
  <si>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</si>
  <si>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</si>
  <si>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</si>
  <si>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</si>
  <si>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</si>
  <si>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</si>
  <si>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</si>
  <si>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</si>
  <si>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</si>
  <si>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</si>
  <si>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</si>
  <si>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</si>
  <si>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</si>
  <si>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</si>
  <si>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</si>
  <si>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</si>
  <si>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</si>
  <si>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</si>
  <si>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</si>
  <si>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</si>
  <si>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</si>
  <si>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</si>
  <si>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</si>
  <si>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</si>
  <si>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Víceúčlové sportovní zařízení, Havlíčkův Brod</t>
  </si>
  <si>
    <t>113106121R00</t>
  </si>
  <si>
    <t xml:space="preserve">Rozebrání dlažeb z betonových dlaždic na sucho </t>
  </si>
  <si>
    <t>m2</t>
  </si>
  <si>
    <t>113107111R00</t>
  </si>
  <si>
    <t xml:space="preserve">Odstranění podkladu pl. 200 m2,kam.těžené tl.10 cm </t>
  </si>
  <si>
    <t>132201201R00</t>
  </si>
  <si>
    <t xml:space="preserve">Hloubení rýh šířky do 200 cm v hor.3 do 100 m3 </t>
  </si>
  <si>
    <t>m3</t>
  </si>
  <si>
    <t>132201209R00</t>
  </si>
  <si>
    <t xml:space="preserve">Příplatek za lepivost - hloubení rýh 200cm v hor.3 </t>
  </si>
  <si>
    <t>162701105R00</t>
  </si>
  <si>
    <t xml:space="preserve">Vodorovné přemístění výkopku z hor.1-4 do 10000 m </t>
  </si>
  <si>
    <t>171201201R00</t>
  </si>
  <si>
    <t xml:space="preserve">Uložení sypaniny na skládku </t>
  </si>
  <si>
    <t>171201206U00</t>
  </si>
  <si>
    <t xml:space="preserve">Skládkovné - ostatní zeminy </t>
  </si>
  <si>
    <t>t</t>
  </si>
  <si>
    <t>2</t>
  </si>
  <si>
    <t>Základy a zvláštní zakládání</t>
  </si>
  <si>
    <t>215901101R00</t>
  </si>
  <si>
    <t xml:space="preserve">Zhutnění podloží z hornin nesoudržných do 92% PS </t>
  </si>
  <si>
    <t>5</t>
  </si>
  <si>
    <t>Komunikace</t>
  </si>
  <si>
    <t>564801300U00</t>
  </si>
  <si>
    <t xml:space="preserve">Podklad komunikací štěrkodrti 15cm </t>
  </si>
  <si>
    <t>564851111R00</t>
  </si>
  <si>
    <t xml:space="preserve">Podklad ze štěrkodrti po zhutnění tloušťky 15 cm </t>
  </si>
  <si>
    <t>596811111RV4</t>
  </si>
  <si>
    <t>Kladení dlaždic kom.pro pěší, lože z kameniva těž. včetně dlažby betonové vymývané VMD 50/50/6 cm</t>
  </si>
  <si>
    <t>62</t>
  </si>
  <si>
    <t>Úpravy povrchů vnější</t>
  </si>
  <si>
    <t>622300151R00</t>
  </si>
  <si>
    <t xml:space="preserve">Montáž soklové lišty </t>
  </si>
  <si>
    <t>m</t>
  </si>
  <si>
    <t>622311023R00</t>
  </si>
  <si>
    <t xml:space="preserve">Soklová lišta plast KZS Baumit tl. 120 mm </t>
  </si>
  <si>
    <t>622311133RT1</t>
  </si>
  <si>
    <t>Zateplovací systém Baumit, fasáda, EPS F tl.120 mm s omítkou Granopor 3,1 kg/m2</t>
  </si>
  <si>
    <t>622311153RT1</t>
  </si>
  <si>
    <t>Zateplovací systém Baumit, ostění, EPS F tl. 30 mm s omítkou Granopor 3,1 kg/m2</t>
  </si>
  <si>
    <t>622311521RU1</t>
  </si>
  <si>
    <t>Zateplovací systém Baumit, sokl, XPS tl. 80 mm s mozaikovou omítkou 5,5 kg/m2</t>
  </si>
  <si>
    <t>622405931U00</t>
  </si>
  <si>
    <t xml:space="preserve">KZS rohová lišta Al 25/25mm perfor </t>
  </si>
  <si>
    <t>622405932U00</t>
  </si>
  <si>
    <t xml:space="preserve">KZS rohová lišta Al 10x10cm+tkanina </t>
  </si>
  <si>
    <t>622405941U00</t>
  </si>
  <si>
    <t xml:space="preserve">KZS začišťovací okenní lišta </t>
  </si>
  <si>
    <t>622405942U00</t>
  </si>
  <si>
    <t xml:space="preserve">KZS začišťovací parapetní lišta </t>
  </si>
  <si>
    <t>622421121RT2</t>
  </si>
  <si>
    <t>Omítka vnější stěn, MVC, hrubá zatřená s použitím suché maltové směsi</t>
  </si>
  <si>
    <t>622903110U00</t>
  </si>
  <si>
    <t xml:space="preserve">Mytí vně omítek slož 1-2 tlak.vodou </t>
  </si>
  <si>
    <t>94</t>
  </si>
  <si>
    <t>Lešení a stavební výtahy</t>
  </si>
  <si>
    <t>808</t>
  </si>
  <si>
    <t xml:space="preserve">Dmtž ochranná síť </t>
  </si>
  <si>
    <t>941111111U00</t>
  </si>
  <si>
    <t xml:space="preserve">Mtž leš řad trub leh+podl š0,9 v10m </t>
  </si>
  <si>
    <t>941111122U00</t>
  </si>
  <si>
    <t xml:space="preserve">Mtž leš řad trub leh+podl š1,2 v25m </t>
  </si>
  <si>
    <t>941111212U00</t>
  </si>
  <si>
    <t xml:space="preserve">Přípl ZKD den lešení k 94111-1112 </t>
  </si>
  <si>
    <t>941111222U00</t>
  </si>
  <si>
    <t xml:space="preserve">Přípl ZKD den lešení k 94111-1122 </t>
  </si>
  <si>
    <t>941111811U00</t>
  </si>
  <si>
    <t xml:space="preserve">Dmtž leš řad trub leh+podl š0,9 v10 </t>
  </si>
  <si>
    <t>941111821U00</t>
  </si>
  <si>
    <t xml:space="preserve">Dmtž leš řad trub leh+podl š1,2 v10 </t>
  </si>
  <si>
    <t>944511111U00</t>
  </si>
  <si>
    <t xml:space="preserve">Mtž ochranná síť </t>
  </si>
  <si>
    <t>944611111U00</t>
  </si>
  <si>
    <t xml:space="preserve">Mtž ochranná plachta </t>
  </si>
  <si>
    <t>944711114U00</t>
  </si>
  <si>
    <t xml:space="preserve">Mtž záchytná stříška š 2,5m- </t>
  </si>
  <si>
    <t>944711214U00</t>
  </si>
  <si>
    <t xml:space="preserve">Přípl ZKD den lešení k 94471-1114 </t>
  </si>
  <si>
    <t>944711814U00</t>
  </si>
  <si>
    <t xml:space="preserve">Dmtž záchytná stříška š 2,5m- </t>
  </si>
  <si>
    <t>949111112U00</t>
  </si>
  <si>
    <t xml:space="preserve">Lešení leh pom koz trub v 1,9m </t>
  </si>
  <si>
    <t>95</t>
  </si>
  <si>
    <t>Dokončovací konstrukce na pozemních stavbách</t>
  </si>
  <si>
    <t>952901110R00</t>
  </si>
  <si>
    <t xml:space="preserve">Čištění mytím vnějších ploch oken a dveří </t>
  </si>
  <si>
    <t>952901114R00</t>
  </si>
  <si>
    <t xml:space="preserve">Vyčištění budov o výšce podlaží nad 4 m </t>
  </si>
  <si>
    <t>99</t>
  </si>
  <si>
    <t>Staveništní přesun hmot</t>
  </si>
  <si>
    <t>998011002R00</t>
  </si>
  <si>
    <t xml:space="preserve">Přesun hmot pro budovy zděné výšky do 12 m </t>
  </si>
  <si>
    <t>998011015R00</t>
  </si>
  <si>
    <t xml:space="preserve">Přesun hmot, budovy zděné, příplatek do 1 km </t>
  </si>
  <si>
    <t>F0851</t>
  </si>
  <si>
    <t>Elektroinstalace</t>
  </si>
  <si>
    <t>85</t>
  </si>
  <si>
    <t>Vyhřívané kabely- dodávka + montžáž termost, teplotní čidlo</t>
  </si>
  <si>
    <t>kpl</t>
  </si>
  <si>
    <t>8512</t>
  </si>
  <si>
    <t xml:space="preserve">Revize </t>
  </si>
  <si>
    <t>8511</t>
  </si>
  <si>
    <t xml:space="preserve">Projekt vyhřívané žlaby a svody </t>
  </si>
  <si>
    <t>F0852</t>
  </si>
  <si>
    <t>Hromosvod</t>
  </si>
  <si>
    <t>852</t>
  </si>
  <si>
    <t>Demontáž+montáž hromosvodu dle zpracované projekto vé dokumentace</t>
  </si>
  <si>
    <t>853</t>
  </si>
  <si>
    <t xml:space="preserve">Zemní práce pro hromosvod </t>
  </si>
  <si>
    <t>854</t>
  </si>
  <si>
    <t xml:space="preserve">Projektová dokumentace hromosvod </t>
  </si>
  <si>
    <t>855</t>
  </si>
  <si>
    <t xml:space="preserve">Revize hromosvod </t>
  </si>
  <si>
    <t>762</t>
  </si>
  <si>
    <t>Konstrukce tesařské</t>
  </si>
  <si>
    <t>762811210RT3</t>
  </si>
  <si>
    <t>Montáž záklopu, vrchní na sraz, hrubá prkna včetně dodávky řeziva, prkna tl. 24 mm</t>
  </si>
  <si>
    <t>762841954U00</t>
  </si>
  <si>
    <t xml:space="preserve">Doplnění podbíjení palubky </t>
  </si>
  <si>
    <t>762895000R00</t>
  </si>
  <si>
    <t xml:space="preserve">Spojovací prostředky pro montáž </t>
  </si>
  <si>
    <t>7621111</t>
  </si>
  <si>
    <t xml:space="preserve">Demontáž dřevěné římsy o obkladu fasády </t>
  </si>
  <si>
    <t>764</t>
  </si>
  <si>
    <t>Konstrukce klempířské</t>
  </si>
  <si>
    <t>10</t>
  </si>
  <si>
    <t xml:space="preserve">Dodeávka a nontáž střešního okna dřevěné trojsklo </t>
  </si>
  <si>
    <t>kus</t>
  </si>
  <si>
    <t>764246440R00</t>
  </si>
  <si>
    <t xml:space="preserve">Ventilační nástavce Zn, hladká krytina, D 200mm </t>
  </si>
  <si>
    <t>764248332U00</t>
  </si>
  <si>
    <t xml:space="preserve">Mtž sněh zachytače Zn + podložka </t>
  </si>
  <si>
    <t>764261420R00</t>
  </si>
  <si>
    <t xml:space="preserve">Střešní okna z olechvání PZ, krytina , 60 x 60 cm </t>
  </si>
  <si>
    <t>764261430R00</t>
  </si>
  <si>
    <t xml:space="preserve">Střešní okna  Zn, krytina , 60 x 80 cm </t>
  </si>
  <si>
    <t>764291390U00</t>
  </si>
  <si>
    <t xml:space="preserve">Mtž střešní prvky Zn závětr lišta </t>
  </si>
  <si>
    <t>764311201RT3</t>
  </si>
  <si>
    <t>Krytina hladká z Pz, tabule 2 x 1 m, do 30° z plechu tl. 0,55 mm, plocha přes 25 m2</t>
  </si>
  <si>
    <t>764311297R00</t>
  </si>
  <si>
    <t xml:space="preserve">Montáž - úžlabí v krytině z Pz </t>
  </si>
  <si>
    <t>764311822R00</t>
  </si>
  <si>
    <t xml:space="preserve">Demont. krytiny, tabule 2 x 1 m, nad 25 m2, do 30° </t>
  </si>
  <si>
    <t>764321230R00</t>
  </si>
  <si>
    <t xml:space="preserve">Oplechování Pz říms pod nadříms. žlabem, rš 660 mm </t>
  </si>
  <si>
    <t>764321250R00</t>
  </si>
  <si>
    <t xml:space="preserve">Oplechování Pz říms pod nadříms. žlabem, rš 800 mm </t>
  </si>
  <si>
    <t>764331850R00</t>
  </si>
  <si>
    <t xml:space="preserve">Demontáž lemování zdí, rš 400 a 500 mm, do 30° </t>
  </si>
  <si>
    <t>764331860R00</t>
  </si>
  <si>
    <t xml:space="preserve">Demontáž lemování zdí, rš 660 a 750 mm, do 30° </t>
  </si>
  <si>
    <t>764351205R00</t>
  </si>
  <si>
    <t xml:space="preserve">Žlaby z Pz plechu podokapní čtyřhranné,rš 400 mm </t>
  </si>
  <si>
    <t>764352860R00</t>
  </si>
  <si>
    <t xml:space="preserve">Demontáž žlabů půlkruh. oblouk., rš 500 mm, do 30° </t>
  </si>
  <si>
    <t>764353837R00</t>
  </si>
  <si>
    <t xml:space="preserve">Demontáž žlabů nadříms.v hácích,rš 330 mm, </t>
  </si>
  <si>
    <t>764362810R00</t>
  </si>
  <si>
    <t xml:space="preserve">Demontáž střešního okna, hladká krytina, do 30° </t>
  </si>
  <si>
    <t>764391820R00</t>
  </si>
  <si>
    <t xml:space="preserve">Demontáž závětrné lišty, rš 250 a 330 mm, do 30° </t>
  </si>
  <si>
    <t>764410880R00</t>
  </si>
  <si>
    <t xml:space="preserve">Demontáž oplechování parapetů,rš od 400 do 600 mm </t>
  </si>
  <si>
    <t>764421870R00</t>
  </si>
  <si>
    <t xml:space="preserve">Demontáž oplechování říms,rš od 400 do 500 mm </t>
  </si>
  <si>
    <t>764451204R00</t>
  </si>
  <si>
    <t xml:space="preserve">Odpadní trouby z Pz plechu, čtvercové o str. 150mm </t>
  </si>
  <si>
    <t>764510395U00</t>
  </si>
  <si>
    <t xml:space="preserve">Mtž oplech roh parapet Zn rš 330- </t>
  </si>
  <si>
    <t>764530430RT2</t>
  </si>
  <si>
    <t xml:space="preserve">Oplechování komína  Zn plechu, </t>
  </si>
  <si>
    <t>764551494R00</t>
  </si>
  <si>
    <t xml:space="preserve">Montáž odskoku Zn čtyřhranného </t>
  </si>
  <si>
    <t>764551495R00</t>
  </si>
  <si>
    <t xml:space="preserve">Montáž manžety ochranné Zn čtyřhranné </t>
  </si>
  <si>
    <t>764553544U00</t>
  </si>
  <si>
    <t xml:space="preserve">Mtž Znkolena horní čtverec 150 </t>
  </si>
  <si>
    <t>7641113332</t>
  </si>
  <si>
    <t xml:space="preserve">Demontáž parozábrany </t>
  </si>
  <si>
    <t>76421</t>
  </si>
  <si>
    <t xml:space="preserve">Odvětrání ZT </t>
  </si>
  <si>
    <t>2600401110</t>
  </si>
  <si>
    <t>Dekten metal plus P37,5 m2/bal</t>
  </si>
  <si>
    <t>55348443.A</t>
  </si>
  <si>
    <t>Dilatační příponkykrytiny ve falcích</t>
  </si>
  <si>
    <t>998764102R00</t>
  </si>
  <si>
    <t xml:space="preserve">Přesun hmot pro klempířské konstr., výšky do 12 m </t>
  </si>
  <si>
    <t>765</t>
  </si>
  <si>
    <t>Krytiny tvrdé</t>
  </si>
  <si>
    <t>765901169U00</t>
  </si>
  <si>
    <t xml:space="preserve">Střešní folie separační s přelep. spojem </t>
  </si>
  <si>
    <t>766</t>
  </si>
  <si>
    <t>Konstrukce truhlářské</t>
  </si>
  <si>
    <t>766441821U00</t>
  </si>
  <si>
    <t xml:space="preserve">Dmtz parapet desek š-30cm, </t>
  </si>
  <si>
    <t>767590830R00</t>
  </si>
  <si>
    <t xml:space="preserve">Demontáž zdvojených podlah - desek </t>
  </si>
  <si>
    <t>767590840R00</t>
  </si>
  <si>
    <t xml:space="preserve">Demontáž zdvojených podlah - nosného roštu </t>
  </si>
  <si>
    <t>767</t>
  </si>
  <si>
    <t>Konstrukce zámečnické</t>
  </si>
  <si>
    <t>767999803R00</t>
  </si>
  <si>
    <t xml:space="preserve">Demontáž doplňků staveb o hmotnosti do 250 kg </t>
  </si>
  <si>
    <t>kg</t>
  </si>
  <si>
    <t>769</t>
  </si>
  <si>
    <t>Otvorové prvky z plastu</t>
  </si>
  <si>
    <t>769 3</t>
  </si>
  <si>
    <t>Okno plast otevíravé vykl. 600x900 mm v sestavě trojsklo</t>
  </si>
  <si>
    <t>769 4</t>
  </si>
  <si>
    <t>Okno plast otevirav,vykláp,otev, 900  x1500 mm trojsklo, v sestavě</t>
  </si>
  <si>
    <t>769000000R00</t>
  </si>
  <si>
    <t xml:space="preserve">Montáž plastových oken </t>
  </si>
  <si>
    <t>769000002R00</t>
  </si>
  <si>
    <t xml:space="preserve">Montáž plastových stěn </t>
  </si>
  <si>
    <t xml:space="preserve">Parapety vnitřní </t>
  </si>
  <si>
    <t>767999805R00</t>
  </si>
  <si>
    <t xml:space="preserve">Demontáž dřevěných oken </t>
  </si>
  <si>
    <t>769 1</t>
  </si>
  <si>
    <t>Plastová stěna  - vstupní  5135 x 3000 mm bezpečnostní sklo</t>
  </si>
  <si>
    <t>769 2</t>
  </si>
  <si>
    <t>Plastová stěna s dveřmi k oválu 5135 x 3600  mm betpečnostní sklo</t>
  </si>
  <si>
    <t>76900</t>
  </si>
  <si>
    <t>Demontáž oken a stěn 2 x ocel. stěna, dřevěná kna ks</t>
  </si>
  <si>
    <t>775</t>
  </si>
  <si>
    <t>Podlahy vlysové a parketové</t>
  </si>
  <si>
    <t>7751</t>
  </si>
  <si>
    <t>Sportovní podlahy stolní tenis 1. NP CONIPUR HG demontáž,příprava podkladu,dodávka+ montáž</t>
  </si>
  <si>
    <t>7752</t>
  </si>
  <si>
    <t>Sportovní podlaha - stolní tenis +. NP CONIPUR HG demotáž, úprava podkladu,dodávka+montáž</t>
  </si>
  <si>
    <t>mě</t>
  </si>
  <si>
    <t>7753</t>
  </si>
  <si>
    <t>Sportovní podlaha - bojové sporty 1. NP OSB desky+ buková překližky , broušení + epoxidový lak</t>
  </si>
  <si>
    <t>784</t>
  </si>
  <si>
    <t>Malby</t>
  </si>
  <si>
    <t>784451912R00</t>
  </si>
  <si>
    <t xml:space="preserve">Oprava,malba směsí prášk.2x,1bar+obrus místn. 5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</si>
  <si>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</si>
  <si>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</si>
  <si>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</si>
  <si>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</si>
  <si>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</si>
  <si>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</si>
  <si>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</si>
  <si>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</si>
  <si>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979093111R00</t>
  </si>
  <si>
    <t xml:space="preserve">Uložení suti na skládku bez zhutnění </t>
  </si>
  <si>
    <t>979098141U00</t>
  </si>
  <si>
    <t xml:space="preserve">Skládkovné spal odpad -příměs </t>
  </si>
  <si>
    <t>979098148U00</t>
  </si>
  <si>
    <t xml:space="preserve">Skládkovné ocel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</si>
  <si>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</si>
  <si>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</si>
  <si>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</si>
  <si>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</si>
  <si>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</si>
  <si>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</si>
  <si>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</si>
  <si>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</si>
  <si>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</si>
  <si>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</si>
  <si>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Víceúčelové sportovní zařízení-rekonstrukce</t>
  </si>
  <si>
    <t>Ing.Václav Janoušek</t>
  </si>
  <si>
    <t>Město Havlíčkův Brod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</si>
</sst>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3" fillId="18" borderId="19" xfId="47" applyFont="1" applyFill="1" applyBorder="1" applyAlignment="1">
      <alignment horizontal="center"/>
      <protection/>
    </xf>
    <xf numFmtId="49" fontId="36" fillId="18" borderId="19" xfId="47" applyNumberFormat="1" applyFont="1" applyFill="1" applyBorder="1" applyAlignment="1">
      <alignment horizontal="left"/>
      <protection/>
    </xf>
    <xf numFmtId="0" fontId="36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7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8" fillId="0" borderId="0" xfId="47" applyFont="1" applyBorder="1">
      <alignment/>
      <protection/>
    </xf>
    <xf numFmtId="3" fontId="38" fillId="0" borderId="0" xfId="47" applyNumberFormat="1" applyFont="1" applyBorder="1" applyAlignment="1">
      <alignment horizontal="right"/>
      <protection/>
    </xf>
    <xf numFmtId="4" fontId="38" fillId="0" borderId="0" xfId="47" applyNumberFormat="1" applyFont="1" applyBorder="1">
      <alignment/>
      <protection/>
    </xf>
    <xf numFmtId="0" fontId="37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2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3" xfId="47" applyFont="1" applyBorder="1" applyAlignment="1">
      <alignment horizontal="center"/>
      <protection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8" xfId="47" applyFont="1" applyBorder="1" applyAlignment="1">
      <alignment horizontal="left"/>
      <protection/>
    </xf>
    <xf numFmtId="0" fontId="31" fillId="0" borderId="0" xfId="47" applyFont="1" applyAlignment="1">
      <alignment horizontal="center"/>
      <protection/>
    </xf>
    <xf numFmtId="49" fontId="23" fillId="0" borderId="65" xfId="47" applyNumberFormat="1" applyFont="1" applyBorder="1" applyAlignment="1">
      <alignment horizontal="center"/>
      <protection/>
    </xf>
    <xf numFmtId="0" fontId="23" fillId="0" borderId="67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8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10" sqref="C10:E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1</v>
      </c>
      <c r="D2" s="5" t="str">
        <f>Rekapitulace!G2</f>
        <v>Víceúčlové sportovní zařízení, Havlíčkův Brod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73</v>
      </c>
      <c r="B5" s="16"/>
      <c r="C5" s="17" t="s">
        <v>341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73</v>
      </c>
      <c r="B7" s="24"/>
      <c r="C7" s="25" t="s">
        <v>341</v>
      </c>
      <c r="D7" s="26"/>
      <c r="E7" s="26"/>
      <c r="F7" s="27" t="s">
        <v>10</v>
      </c>
      <c r="G7" s="21">
        <f>IF(PocetMJ=0,,ROUND((F30+F32)/PocetMJ,1))</f>
        <v>0</v>
      </c>
    </row>
    <row r="8" spans="1:9" ht="12">
      <c r="A8" s="28" t="s">
        <v>11</v>
      </c>
      <c r="B8" s="11"/>
      <c r="C8" s="197"/>
      <c r="D8" s="197"/>
      <c r="E8" s="198"/>
      <c r="F8" s="29" t="s">
        <v>12</v>
      </c>
      <c r="G8" s="30"/>
      <c r="H8" s="31"/>
      <c r="I8" s="32"/>
    </row>
    <row r="9" spans="1:8" ht="12">
      <c r="A9" s="28" t="s">
        <v>13</v>
      </c>
      <c r="B9" s="11"/>
      <c r="C9" s="197" t="s">
        <v>342</v>
      </c>
      <c r="D9" s="197"/>
      <c r="E9" s="198"/>
      <c r="F9" s="11"/>
      <c r="G9" s="33"/>
      <c r="H9" s="34"/>
    </row>
    <row r="10" spans="1:8" ht="12">
      <c r="A10" s="28" t="s">
        <v>14</v>
      </c>
      <c r="B10" s="11"/>
      <c r="C10" s="197" t="s">
        <v>343</v>
      </c>
      <c r="D10" s="197"/>
      <c r="E10" s="197"/>
      <c r="F10" s="35"/>
      <c r="G10" s="36"/>
      <c r="H10" s="37"/>
    </row>
    <row r="11" spans="1:57" ht="13.5" customHeight="1">
      <c r="A11" s="28" t="s">
        <v>15</v>
      </c>
      <c r="B11" s="11"/>
      <c r="C11" s="197"/>
      <c r="D11" s="197"/>
      <c r="E11" s="197"/>
      <c r="F11" s="38" t="s">
        <v>16</v>
      </c>
      <c r="G11" s="39">
        <v>220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99"/>
      <c r="D12" s="199"/>
      <c r="E12" s="199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Rekapitulace!A30</f>
        <v>Ztížené výrobní podmínky</v>
      </c>
      <c r="E15" s="57"/>
      <c r="F15" s="58"/>
      <c r="G15" s="55">
        <f>Rekapitulace!I30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Rekapitulace!A31</f>
        <v>Oborová přirážka</v>
      </c>
      <c r="E16" s="59"/>
      <c r="F16" s="60"/>
      <c r="G16" s="55">
        <f>Rekapitulace!I31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Rekapitulace!A32</f>
        <v>Přesun stavebních kapacit</v>
      </c>
      <c r="E17" s="59"/>
      <c r="F17" s="60"/>
      <c r="G17" s="55">
        <f>Rekapitulace!I32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Rekapitulace!A33</f>
        <v>Mimostaveništní doprava</v>
      </c>
      <c r="E18" s="59"/>
      <c r="F18" s="60"/>
      <c r="G18" s="55">
        <f>Rekapitulace!I33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Rekapitulace!A34</f>
        <v>Zařízení staveniště</v>
      </c>
      <c r="E19" s="59"/>
      <c r="F19" s="60"/>
      <c r="G19" s="55">
        <f>Rekapitulace!I34</f>
        <v>0</v>
      </c>
    </row>
    <row r="20" spans="1:7" ht="15.75" customHeight="1">
      <c r="A20" s="63"/>
      <c r="B20" s="54"/>
      <c r="C20" s="55"/>
      <c r="D20" s="8" t="str">
        <f>Rekapitulace!A35</f>
        <v>Provoz investora</v>
      </c>
      <c r="E20" s="59"/>
      <c r="F20" s="60"/>
      <c r="G20" s="55">
        <f>Rekapitulace!I35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Rekapitulace!A36</f>
        <v>Kompletační činnost (IČD)</v>
      </c>
      <c r="E21" s="59"/>
      <c r="F21" s="60"/>
      <c r="G21" s="55">
        <f>Rekapitulace!I36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0" t="s">
        <v>33</v>
      </c>
      <c r="B23" s="201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">
      <c r="A27" s="64"/>
      <c r="B27" s="80"/>
      <c r="C27" s="75"/>
      <c r="D27" s="65"/>
      <c r="E27" s="76"/>
      <c r="F27" s="77"/>
      <c r="G27" s="78"/>
    </row>
    <row r="28" spans="1:7" ht="12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">
      <c r="A30" s="84" t="s">
        <v>42</v>
      </c>
      <c r="B30" s="85"/>
      <c r="C30" s="86">
        <v>21</v>
      </c>
      <c r="D30" s="85" t="s">
        <v>43</v>
      </c>
      <c r="E30" s="87"/>
      <c r="F30" s="202">
        <f>C23-F32</f>
        <v>0</v>
      </c>
      <c r="G30" s="203"/>
    </row>
    <row r="31" spans="1:7" ht="12">
      <c r="A31" s="84" t="s">
        <v>44</v>
      </c>
      <c r="B31" s="85"/>
      <c r="C31" s="86">
        <f>SazbaDPH1</f>
        <v>21</v>
      </c>
      <c r="D31" s="85" t="s">
        <v>45</v>
      </c>
      <c r="E31" s="87"/>
      <c r="F31" s="202">
        <f>ROUND(PRODUCT(F30,C31/100),0)</f>
        <v>0</v>
      </c>
      <c r="G31" s="203"/>
    </row>
    <row r="32" spans="1:7" ht="12">
      <c r="A32" s="84" t="s">
        <v>42</v>
      </c>
      <c r="B32" s="85"/>
      <c r="C32" s="86">
        <v>0</v>
      </c>
      <c r="D32" s="85" t="s">
        <v>45</v>
      </c>
      <c r="E32" s="87"/>
      <c r="F32" s="202">
        <v>0</v>
      </c>
      <c r="G32" s="203"/>
    </row>
    <row r="33" spans="1:7" ht="12">
      <c r="A33" s="84" t="s">
        <v>44</v>
      </c>
      <c r="B33" s="88"/>
      <c r="C33" s="89">
        <f>SazbaDPH2</f>
        <v>0</v>
      </c>
      <c r="D33" s="85" t="s">
        <v>45</v>
      </c>
      <c r="E33" s="60"/>
      <c r="F33" s="202">
        <f>ROUND(PRODUCT(F32,C33/100),0)</f>
        <v>0</v>
      </c>
      <c r="G33" s="203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04">
        <f>ROUND(SUM(F30:F33),0)</f>
        <v>0</v>
      </c>
      <c r="G34" s="205"/>
    </row>
    <row r="36" spans="1:8" ht="12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6"/>
      <c r="C37" s="196"/>
      <c r="D37" s="196"/>
      <c r="E37" s="196"/>
      <c r="F37" s="196"/>
      <c r="G37" s="196"/>
      <c r="H37" t="s">
        <v>5</v>
      </c>
    </row>
    <row r="38" spans="1:8" ht="12.75" customHeight="1">
      <c r="A38" s="95"/>
      <c r="B38" s="196"/>
      <c r="C38" s="196"/>
      <c r="D38" s="196"/>
      <c r="E38" s="196"/>
      <c r="F38" s="196"/>
      <c r="G38" s="196"/>
      <c r="H38" t="s">
        <v>5</v>
      </c>
    </row>
    <row r="39" spans="1:8" ht="12">
      <c r="A39" s="95"/>
      <c r="B39" s="196"/>
      <c r="C39" s="196"/>
      <c r="D39" s="196"/>
      <c r="E39" s="196"/>
      <c r="F39" s="196"/>
      <c r="G39" s="196"/>
      <c r="H39" t="s">
        <v>5</v>
      </c>
    </row>
    <row r="40" spans="1:8" ht="12">
      <c r="A40" s="95"/>
      <c r="B40" s="196"/>
      <c r="C40" s="196"/>
      <c r="D40" s="196"/>
      <c r="E40" s="196"/>
      <c r="F40" s="196"/>
      <c r="G40" s="196"/>
      <c r="H40" t="s">
        <v>5</v>
      </c>
    </row>
    <row r="41" spans="1:8" ht="12">
      <c r="A41" s="95"/>
      <c r="B41" s="196"/>
      <c r="C41" s="196"/>
      <c r="D41" s="196"/>
      <c r="E41" s="196"/>
      <c r="F41" s="196"/>
      <c r="G41" s="196"/>
      <c r="H41" t="s">
        <v>5</v>
      </c>
    </row>
    <row r="42" spans="1:8" ht="12">
      <c r="A42" s="95"/>
      <c r="B42" s="196"/>
      <c r="C42" s="196"/>
      <c r="D42" s="196"/>
      <c r="E42" s="196"/>
      <c r="F42" s="196"/>
      <c r="G42" s="196"/>
      <c r="H42" t="s">
        <v>5</v>
      </c>
    </row>
    <row r="43" spans="1:8" ht="12">
      <c r="A43" s="95"/>
      <c r="B43" s="196"/>
      <c r="C43" s="196"/>
      <c r="D43" s="196"/>
      <c r="E43" s="196"/>
      <c r="F43" s="196"/>
      <c r="G43" s="196"/>
      <c r="H43" t="s">
        <v>5</v>
      </c>
    </row>
    <row r="44" spans="1:8" ht="12">
      <c r="A44" s="95"/>
      <c r="B44" s="196"/>
      <c r="C44" s="196"/>
      <c r="D44" s="196"/>
      <c r="E44" s="196"/>
      <c r="F44" s="196"/>
      <c r="G44" s="196"/>
      <c r="H44" t="s">
        <v>5</v>
      </c>
    </row>
    <row r="45" spans="1:8" ht="0.75" customHeight="1">
      <c r="A45" s="95"/>
      <c r="B45" s="196"/>
      <c r="C45" s="196"/>
      <c r="D45" s="196"/>
      <c r="E45" s="196"/>
      <c r="F45" s="196"/>
      <c r="G45" s="196"/>
      <c r="H45" t="s">
        <v>5</v>
      </c>
    </row>
    <row r="46" spans="2:7" ht="12">
      <c r="B46" s="195"/>
      <c r="C46" s="195"/>
      <c r="D46" s="195"/>
      <c r="E46" s="195"/>
      <c r="F46" s="195"/>
      <c r="G46" s="195"/>
    </row>
    <row r="47" spans="2:7" ht="12">
      <c r="B47" s="195"/>
      <c r="C47" s="195"/>
      <c r="D47" s="195"/>
      <c r="E47" s="195"/>
      <c r="F47" s="195"/>
      <c r="G47" s="195"/>
    </row>
    <row r="48" spans="2:7" ht="12">
      <c r="B48" s="195"/>
      <c r="C48" s="195"/>
      <c r="D48" s="195"/>
      <c r="E48" s="195"/>
      <c r="F48" s="195"/>
      <c r="G48" s="195"/>
    </row>
    <row r="49" spans="2:7" ht="12">
      <c r="B49" s="195"/>
      <c r="C49" s="195"/>
      <c r="D49" s="195"/>
      <c r="E49" s="195"/>
      <c r="F49" s="195"/>
      <c r="G49" s="195"/>
    </row>
    <row r="50" spans="2:7" ht="12">
      <c r="B50" s="195"/>
      <c r="C50" s="195"/>
      <c r="D50" s="195"/>
      <c r="E50" s="195"/>
      <c r="F50" s="195"/>
      <c r="G50" s="195"/>
    </row>
    <row r="51" spans="2:7" ht="12">
      <c r="B51" s="195"/>
      <c r="C51" s="195"/>
      <c r="D51" s="195"/>
      <c r="E51" s="195"/>
      <c r="F51" s="195"/>
      <c r="G51" s="195"/>
    </row>
    <row r="52" spans="2:7" ht="12">
      <c r="B52" s="195"/>
      <c r="C52" s="195"/>
      <c r="D52" s="195"/>
      <c r="E52" s="195"/>
      <c r="F52" s="195"/>
      <c r="G52" s="195"/>
    </row>
    <row r="53" spans="2:7" ht="12">
      <c r="B53" s="195"/>
      <c r="C53" s="195"/>
      <c r="D53" s="195"/>
      <c r="E53" s="195"/>
      <c r="F53" s="195"/>
      <c r="G53" s="195"/>
    </row>
    <row r="54" spans="2:7" ht="12">
      <c r="B54" s="195"/>
      <c r="C54" s="195"/>
      <c r="D54" s="195"/>
      <c r="E54" s="195"/>
      <c r="F54" s="195"/>
      <c r="G54" s="195"/>
    </row>
    <row r="55" spans="2:7" ht="12">
      <c r="B55" s="195"/>
      <c r="C55" s="195"/>
      <c r="D55" s="195"/>
      <c r="E55" s="195"/>
      <c r="F55" s="195"/>
      <c r="G55" s="195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B47:G47"/>
    <mergeCell ref="B48:G48"/>
    <mergeCell ref="B37:G45"/>
    <mergeCell ref="B53:G53"/>
    <mergeCell ref="C9:E9"/>
    <mergeCell ref="C11:E11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selection activeCell="H38" sqref="H38:I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5" thickTop="1">
      <c r="A1" s="208" t="s">
        <v>48</v>
      </c>
      <c r="B1" s="209"/>
      <c r="C1" s="96" t="str">
        <f>CONCATENATE(cislostavby," ",nazevstavby)</f>
        <v>1 Víceúčelové sportovní zařízení-rekonstrukce</v>
      </c>
      <c r="D1" s="97"/>
      <c r="E1" s="98"/>
      <c r="F1" s="97"/>
      <c r="G1" s="99" t="s">
        <v>49</v>
      </c>
      <c r="H1" s="100">
        <v>1</v>
      </c>
      <c r="I1" s="101"/>
    </row>
    <row r="2" spans="1:9" ht="13.5" thickBot="1">
      <c r="A2" s="210" t="s">
        <v>50</v>
      </c>
      <c r="B2" s="211"/>
      <c r="C2" s="102" t="str">
        <f>CONCATENATE(cisloobjektu," ",nazevobjektu)</f>
        <v>1 Víceúčelové sportovní zařízení-rekonstrukce</v>
      </c>
      <c r="D2" s="103"/>
      <c r="E2" s="104"/>
      <c r="F2" s="103"/>
      <c r="G2" s="212" t="s">
        <v>79</v>
      </c>
      <c r="H2" s="213"/>
      <c r="I2" s="214"/>
    </row>
    <row r="3" spans="1:9" ht="12.7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2.7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">
      <c r="A7" s="191" t="str">
        <f>Položky!B7</f>
        <v>1</v>
      </c>
      <c r="B7" s="114" t="str">
        <f>Položky!C7</f>
        <v>Zemní práce</v>
      </c>
      <c r="C7" s="65"/>
      <c r="D7" s="115"/>
      <c r="E7" s="192">
        <f>Položky!BA15</f>
        <v>0</v>
      </c>
      <c r="F7" s="193">
        <f>Položky!BB15</f>
        <v>0</v>
      </c>
      <c r="G7" s="193">
        <f>Položky!BC15</f>
        <v>0</v>
      </c>
      <c r="H7" s="193">
        <f>Položky!BD15</f>
        <v>0</v>
      </c>
      <c r="I7" s="194">
        <f>Položky!BE15</f>
        <v>0</v>
      </c>
    </row>
    <row r="8" spans="1:9" s="34" customFormat="1" ht="12">
      <c r="A8" s="191" t="str">
        <f>Položky!B16</f>
        <v>2</v>
      </c>
      <c r="B8" s="114" t="str">
        <f>Položky!C16</f>
        <v>Základy a zvláštní zakládání</v>
      </c>
      <c r="C8" s="65"/>
      <c r="D8" s="115"/>
      <c r="E8" s="192">
        <f>Položky!BA18</f>
        <v>0</v>
      </c>
      <c r="F8" s="193">
        <f>Položky!BB18</f>
        <v>0</v>
      </c>
      <c r="G8" s="193">
        <f>Položky!BC18</f>
        <v>0</v>
      </c>
      <c r="H8" s="193">
        <f>Položky!BD18</f>
        <v>0</v>
      </c>
      <c r="I8" s="194">
        <f>Položky!BE18</f>
        <v>0</v>
      </c>
    </row>
    <row r="9" spans="1:9" s="34" customFormat="1" ht="12">
      <c r="A9" s="191" t="str">
        <f>Položky!B19</f>
        <v>5</v>
      </c>
      <c r="B9" s="114" t="str">
        <f>Položky!C19</f>
        <v>Komunikace</v>
      </c>
      <c r="C9" s="65"/>
      <c r="D9" s="115"/>
      <c r="E9" s="192">
        <f>Položky!BA23</f>
        <v>0</v>
      </c>
      <c r="F9" s="193">
        <f>Položky!BB23</f>
        <v>0</v>
      </c>
      <c r="G9" s="193">
        <f>Položky!BC23</f>
        <v>0</v>
      </c>
      <c r="H9" s="193">
        <f>Položky!BD23</f>
        <v>0</v>
      </c>
      <c r="I9" s="194">
        <f>Položky!BE23</f>
        <v>0</v>
      </c>
    </row>
    <row r="10" spans="1:9" s="34" customFormat="1" ht="12">
      <c r="A10" s="191" t="str">
        <f>Položky!B24</f>
        <v>62</v>
      </c>
      <c r="B10" s="114" t="str">
        <f>Položky!C24</f>
        <v>Úpravy povrchů vnější</v>
      </c>
      <c r="C10" s="65"/>
      <c r="D10" s="115"/>
      <c r="E10" s="192">
        <f>Položky!BA36</f>
        <v>0</v>
      </c>
      <c r="F10" s="193">
        <f>Položky!BB36</f>
        <v>0</v>
      </c>
      <c r="G10" s="193">
        <f>Položky!BC36</f>
        <v>0</v>
      </c>
      <c r="H10" s="193">
        <f>Položky!BD36</f>
        <v>0</v>
      </c>
      <c r="I10" s="194">
        <f>Položky!BE36</f>
        <v>0</v>
      </c>
    </row>
    <row r="11" spans="1:9" s="34" customFormat="1" ht="12">
      <c r="A11" s="191" t="str">
        <f>Položky!B37</f>
        <v>94</v>
      </c>
      <c r="B11" s="114" t="str">
        <f>Položky!C37</f>
        <v>Lešení a stavební výtahy</v>
      </c>
      <c r="C11" s="65"/>
      <c r="D11" s="115"/>
      <c r="E11" s="192">
        <f>Položky!BA51</f>
        <v>0</v>
      </c>
      <c r="F11" s="193">
        <f>Položky!BB51</f>
        <v>0</v>
      </c>
      <c r="G11" s="193">
        <f>Položky!BC51</f>
        <v>0</v>
      </c>
      <c r="H11" s="193">
        <f>Položky!BD51</f>
        <v>0</v>
      </c>
      <c r="I11" s="194">
        <f>Položky!BE51</f>
        <v>0</v>
      </c>
    </row>
    <row r="12" spans="1:9" s="34" customFormat="1" ht="12">
      <c r="A12" s="191" t="str">
        <f>Položky!B52</f>
        <v>95</v>
      </c>
      <c r="B12" s="114" t="str">
        <f>Položky!C52</f>
        <v>Dokončovací konstrukce na pozemních stavbách</v>
      </c>
      <c r="C12" s="65"/>
      <c r="D12" s="115"/>
      <c r="E12" s="192">
        <f>Položky!BA55</f>
        <v>0</v>
      </c>
      <c r="F12" s="193">
        <f>Položky!BB55</f>
        <v>0</v>
      </c>
      <c r="G12" s="193">
        <f>Položky!BC55</f>
        <v>0</v>
      </c>
      <c r="H12" s="193">
        <f>Položky!BD55</f>
        <v>0</v>
      </c>
      <c r="I12" s="194">
        <f>Položky!BE55</f>
        <v>0</v>
      </c>
    </row>
    <row r="13" spans="1:9" s="34" customFormat="1" ht="12">
      <c r="A13" s="191" t="str">
        <f>Položky!B56</f>
        <v>99</v>
      </c>
      <c r="B13" s="114" t="str">
        <f>Položky!C56</f>
        <v>Staveništní přesun hmot</v>
      </c>
      <c r="C13" s="65"/>
      <c r="D13" s="115"/>
      <c r="E13" s="192">
        <f>Položky!BA59</f>
        <v>0</v>
      </c>
      <c r="F13" s="193">
        <f>Položky!BB59</f>
        <v>0</v>
      </c>
      <c r="G13" s="193">
        <f>Položky!BC59</f>
        <v>0</v>
      </c>
      <c r="H13" s="193">
        <f>Položky!BD59</f>
        <v>0</v>
      </c>
      <c r="I13" s="194">
        <f>Položky!BE59</f>
        <v>0</v>
      </c>
    </row>
    <row r="14" spans="1:9" s="34" customFormat="1" ht="12">
      <c r="A14" s="191" t="str">
        <f>Položky!B60</f>
        <v>F0851</v>
      </c>
      <c r="B14" s="114" t="str">
        <f>Položky!C60</f>
        <v>Elektroinstalace</v>
      </c>
      <c r="C14" s="65"/>
      <c r="D14" s="115"/>
      <c r="E14" s="192">
        <f>Položky!BA64</f>
        <v>0</v>
      </c>
      <c r="F14" s="193">
        <f>Položky!BB64</f>
        <v>0</v>
      </c>
      <c r="G14" s="193">
        <f>Položky!BC64</f>
        <v>0</v>
      </c>
      <c r="H14" s="193">
        <f>Položky!BD64</f>
        <v>0</v>
      </c>
      <c r="I14" s="194">
        <f>Položky!BE64</f>
        <v>0</v>
      </c>
    </row>
    <row r="15" spans="1:9" s="34" customFormat="1" ht="12">
      <c r="A15" s="191" t="str">
        <f>Položky!B65</f>
        <v>F0852</v>
      </c>
      <c r="B15" s="114" t="str">
        <f>Položky!C65</f>
        <v>Hromosvod</v>
      </c>
      <c r="C15" s="65"/>
      <c r="D15" s="115"/>
      <c r="E15" s="192">
        <f>Položky!BA70</f>
        <v>0</v>
      </c>
      <c r="F15" s="193">
        <f>Položky!BB70</f>
        <v>0</v>
      </c>
      <c r="G15" s="193">
        <f>Položky!BC70</f>
        <v>0</v>
      </c>
      <c r="H15" s="193">
        <f>Položky!BD70</f>
        <v>0</v>
      </c>
      <c r="I15" s="194">
        <f>Položky!BE70</f>
        <v>0</v>
      </c>
    </row>
    <row r="16" spans="1:9" s="34" customFormat="1" ht="12">
      <c r="A16" s="191" t="str">
        <f>Položky!B71</f>
        <v>762</v>
      </c>
      <c r="B16" s="114" t="str">
        <f>Položky!C71</f>
        <v>Konstrukce tesařské</v>
      </c>
      <c r="C16" s="65"/>
      <c r="D16" s="115"/>
      <c r="E16" s="192">
        <f>Položky!BA76</f>
        <v>0</v>
      </c>
      <c r="F16" s="193">
        <f>Položky!BB76</f>
        <v>0</v>
      </c>
      <c r="G16" s="193">
        <f>Položky!BC76</f>
        <v>0</v>
      </c>
      <c r="H16" s="193">
        <f>Položky!BD76</f>
        <v>0</v>
      </c>
      <c r="I16" s="194">
        <f>Položky!BE76</f>
        <v>0</v>
      </c>
    </row>
    <row r="17" spans="1:9" s="34" customFormat="1" ht="12">
      <c r="A17" s="191" t="str">
        <f>Položky!B77</f>
        <v>764</v>
      </c>
      <c r="B17" s="114" t="str">
        <f>Položky!C77</f>
        <v>Konstrukce klempířské</v>
      </c>
      <c r="C17" s="65"/>
      <c r="D17" s="115"/>
      <c r="E17" s="192">
        <f>Položky!BA112</f>
        <v>0</v>
      </c>
      <c r="F17" s="193">
        <f>Položky!BB112</f>
        <v>0</v>
      </c>
      <c r="G17" s="193">
        <f>Položky!BC112</f>
        <v>0</v>
      </c>
      <c r="H17" s="193">
        <f>Položky!BD112</f>
        <v>0</v>
      </c>
      <c r="I17" s="194">
        <f>Položky!BE112</f>
        <v>0</v>
      </c>
    </row>
    <row r="18" spans="1:9" s="34" customFormat="1" ht="12">
      <c r="A18" s="191" t="str">
        <f>Položky!B113</f>
        <v>765</v>
      </c>
      <c r="B18" s="114" t="str">
        <f>Položky!C113</f>
        <v>Krytiny tvrdé</v>
      </c>
      <c r="C18" s="65"/>
      <c r="D18" s="115"/>
      <c r="E18" s="192">
        <f>Položky!BA115</f>
        <v>0</v>
      </c>
      <c r="F18" s="193">
        <f>Položky!BB115</f>
        <v>0</v>
      </c>
      <c r="G18" s="193">
        <f>Položky!BC115</f>
        <v>0</v>
      </c>
      <c r="H18" s="193">
        <f>Položky!BD115</f>
        <v>0</v>
      </c>
      <c r="I18" s="194">
        <f>Položky!BE115</f>
        <v>0</v>
      </c>
    </row>
    <row r="19" spans="1:9" s="34" customFormat="1" ht="12">
      <c r="A19" s="191" t="str">
        <f>Položky!B116</f>
        <v>766</v>
      </c>
      <c r="B19" s="114" t="str">
        <f>Položky!C116</f>
        <v>Konstrukce truhlářské</v>
      </c>
      <c r="C19" s="65"/>
      <c r="D19" s="115"/>
      <c r="E19" s="192">
        <f>Položky!BA120</f>
        <v>0</v>
      </c>
      <c r="F19" s="193">
        <f>Položky!BB120</f>
        <v>0</v>
      </c>
      <c r="G19" s="193">
        <f>Položky!BC120</f>
        <v>0</v>
      </c>
      <c r="H19" s="193">
        <f>Položky!BD120</f>
        <v>0</v>
      </c>
      <c r="I19" s="194">
        <f>Položky!BE120</f>
        <v>0</v>
      </c>
    </row>
    <row r="20" spans="1:9" s="34" customFormat="1" ht="12">
      <c r="A20" s="191" t="str">
        <f>Položky!B121</f>
        <v>767</v>
      </c>
      <c r="B20" s="114" t="str">
        <f>Položky!C121</f>
        <v>Konstrukce zámečnické</v>
      </c>
      <c r="C20" s="65"/>
      <c r="D20" s="115"/>
      <c r="E20" s="192">
        <f>Položky!BA123</f>
        <v>0</v>
      </c>
      <c r="F20" s="193">
        <f>Položky!BB123</f>
        <v>0</v>
      </c>
      <c r="G20" s="193">
        <f>Položky!BC123</f>
        <v>0</v>
      </c>
      <c r="H20" s="193">
        <f>Položky!BD123</f>
        <v>0</v>
      </c>
      <c r="I20" s="194">
        <f>Položky!BE123</f>
        <v>0</v>
      </c>
    </row>
    <row r="21" spans="1:9" s="34" customFormat="1" ht="12">
      <c r="A21" s="191" t="str">
        <f>Položky!B124</f>
        <v>769</v>
      </c>
      <c r="B21" s="114" t="str">
        <f>Položky!C124</f>
        <v>Otvorové prvky z plastu</v>
      </c>
      <c r="C21" s="65"/>
      <c r="D21" s="115"/>
      <c r="E21" s="192">
        <f>Položky!BA134</f>
        <v>0</v>
      </c>
      <c r="F21" s="193">
        <f>Položky!BB134</f>
        <v>0</v>
      </c>
      <c r="G21" s="193">
        <f>Položky!BC134</f>
        <v>0</v>
      </c>
      <c r="H21" s="193">
        <f>Položky!BD134</f>
        <v>0</v>
      </c>
      <c r="I21" s="194">
        <f>Položky!BE134</f>
        <v>0</v>
      </c>
    </row>
    <row r="22" spans="1:9" s="34" customFormat="1" ht="12">
      <c r="A22" s="191" t="str">
        <f>Položky!B135</f>
        <v>775</v>
      </c>
      <c r="B22" s="114" t="str">
        <f>Položky!C135</f>
        <v>Podlahy vlysové a parketové</v>
      </c>
      <c r="C22" s="65"/>
      <c r="D22" s="115"/>
      <c r="E22" s="192">
        <f>Položky!BA139</f>
        <v>0</v>
      </c>
      <c r="F22" s="193">
        <f>Položky!BB139</f>
        <v>0</v>
      </c>
      <c r="G22" s="193">
        <f>Položky!BC139</f>
        <v>0</v>
      </c>
      <c r="H22" s="193">
        <f>Položky!BD139</f>
        <v>0</v>
      </c>
      <c r="I22" s="194">
        <f>Položky!BE139</f>
        <v>0</v>
      </c>
    </row>
    <row r="23" spans="1:9" s="34" customFormat="1" ht="12">
      <c r="A23" s="191" t="str">
        <f>Položky!B140</f>
        <v>784</v>
      </c>
      <c r="B23" s="114" t="str">
        <f>Položky!C140</f>
        <v>Malby</v>
      </c>
      <c r="C23" s="65"/>
      <c r="D23" s="115"/>
      <c r="E23" s="192">
        <f>Položky!BA142</f>
        <v>0</v>
      </c>
      <c r="F23" s="193">
        <f>Položky!BB142</f>
        <v>0</v>
      </c>
      <c r="G23" s="193">
        <f>Položky!BC142</f>
        <v>0</v>
      </c>
      <c r="H23" s="193">
        <f>Položky!BD142</f>
        <v>0</v>
      </c>
      <c r="I23" s="194">
        <f>Položky!BE142</f>
        <v>0</v>
      </c>
    </row>
    <row r="24" spans="1:9" s="34" customFormat="1" ht="12.75" thickBot="1">
      <c r="A24" s="191" t="str">
        <f>Položky!B143</f>
        <v>D96</v>
      </c>
      <c r="B24" s="114" t="str">
        <f>Položky!C143</f>
        <v>Přesuny suti a vybouraných hmot</v>
      </c>
      <c r="C24" s="65"/>
      <c r="D24" s="115"/>
      <c r="E24" s="192">
        <f>Položky!BA151</f>
        <v>0</v>
      </c>
      <c r="F24" s="193">
        <f>Položky!BB151</f>
        <v>0</v>
      </c>
      <c r="G24" s="193">
        <f>Položky!BC151</f>
        <v>0</v>
      </c>
      <c r="H24" s="193">
        <f>Položky!BD151</f>
        <v>0</v>
      </c>
      <c r="I24" s="194">
        <f>Položky!BE151</f>
        <v>0</v>
      </c>
    </row>
    <row r="25" spans="1:9" s="122" customFormat="1" ht="13.5" thickBot="1">
      <c r="A25" s="116"/>
      <c r="B25" s="117" t="s">
        <v>57</v>
      </c>
      <c r="C25" s="117"/>
      <c r="D25" s="118"/>
      <c r="E25" s="119">
        <f>SUM(E7:E24)</f>
        <v>0</v>
      </c>
      <c r="F25" s="120">
        <f>SUM(F7:F24)</f>
        <v>0</v>
      </c>
      <c r="G25" s="120">
        <f>SUM(G7:G24)</f>
        <v>0</v>
      </c>
      <c r="H25" s="120">
        <f>SUM(H7:H24)</f>
        <v>0</v>
      </c>
      <c r="I25" s="121">
        <f>SUM(I7:I24)</f>
        <v>0</v>
      </c>
    </row>
    <row r="26" spans="1:9" ht="12">
      <c r="A26" s="65"/>
      <c r="B26" s="65"/>
      <c r="C26" s="65"/>
      <c r="D26" s="65"/>
      <c r="E26" s="65"/>
      <c r="F26" s="65"/>
      <c r="G26" s="65"/>
      <c r="H26" s="65"/>
      <c r="I26" s="65"/>
    </row>
    <row r="27" spans="1:57" ht="19.5" customHeight="1">
      <c r="A27" s="106" t="s">
        <v>58</v>
      </c>
      <c r="B27" s="106"/>
      <c r="C27" s="106"/>
      <c r="D27" s="106"/>
      <c r="E27" s="106"/>
      <c r="F27" s="106"/>
      <c r="G27" s="123"/>
      <c r="H27" s="106"/>
      <c r="I27" s="106"/>
      <c r="BA27" s="40"/>
      <c r="BB27" s="40"/>
      <c r="BC27" s="40"/>
      <c r="BD27" s="40"/>
      <c r="BE27" s="40"/>
    </row>
    <row r="28" spans="1:9" ht="12.75" thickBot="1">
      <c r="A28" s="76"/>
      <c r="B28" s="76"/>
      <c r="C28" s="76"/>
      <c r="D28" s="76"/>
      <c r="E28" s="76"/>
      <c r="F28" s="76"/>
      <c r="G28" s="76"/>
      <c r="H28" s="76"/>
      <c r="I28" s="76"/>
    </row>
    <row r="29" spans="1:9" ht="12.75">
      <c r="A29" s="70" t="s">
        <v>59</v>
      </c>
      <c r="B29" s="71"/>
      <c r="C29" s="71"/>
      <c r="D29" s="124"/>
      <c r="E29" s="125" t="s">
        <v>60</v>
      </c>
      <c r="F29" s="126" t="s">
        <v>61</v>
      </c>
      <c r="G29" s="127" t="s">
        <v>62</v>
      </c>
      <c r="H29" s="128"/>
      <c r="I29" s="129" t="s">
        <v>60</v>
      </c>
    </row>
    <row r="30" spans="1:53" ht="12">
      <c r="A30" s="63" t="s">
        <v>333</v>
      </c>
      <c r="B30" s="54"/>
      <c r="C30" s="54"/>
      <c r="D30" s="130"/>
      <c r="E30" s="131"/>
      <c r="F30" s="132"/>
      <c r="G30" s="133">
        <f aca="true" t="shared" si="0" ref="G30:G37">CHOOSE(BA30+1,HSV+PSV,HSV+PSV+Mont,HSV+PSV+Dodavka+Mont,HSV,PSV,Mont,Dodavka,Mont+Dodavka,0)</f>
        <v>0</v>
      </c>
      <c r="H30" s="134"/>
      <c r="I30" s="135">
        <f aca="true" t="shared" si="1" ref="I30:I37">E30+F30*G30/100</f>
        <v>0</v>
      </c>
      <c r="BA30">
        <v>0</v>
      </c>
    </row>
    <row r="31" spans="1:53" ht="12">
      <c r="A31" s="63" t="s">
        <v>334</v>
      </c>
      <c r="B31" s="54"/>
      <c r="C31" s="54"/>
      <c r="D31" s="130"/>
      <c r="E31" s="131"/>
      <c r="F31" s="132"/>
      <c r="G31" s="133">
        <f t="shared" si="0"/>
        <v>0</v>
      </c>
      <c r="H31" s="134"/>
      <c r="I31" s="135">
        <f t="shared" si="1"/>
        <v>0</v>
      </c>
      <c r="BA31">
        <v>0</v>
      </c>
    </row>
    <row r="32" spans="1:53" ht="12">
      <c r="A32" s="63" t="s">
        <v>335</v>
      </c>
      <c r="B32" s="54"/>
      <c r="C32" s="54"/>
      <c r="D32" s="130"/>
      <c r="E32" s="131"/>
      <c r="F32" s="132"/>
      <c r="G32" s="133">
        <f t="shared" si="0"/>
        <v>0</v>
      </c>
      <c r="H32" s="134"/>
      <c r="I32" s="135">
        <f t="shared" si="1"/>
        <v>0</v>
      </c>
      <c r="BA32">
        <v>0</v>
      </c>
    </row>
    <row r="33" spans="1:53" ht="12">
      <c r="A33" s="63" t="s">
        <v>336</v>
      </c>
      <c r="B33" s="54"/>
      <c r="C33" s="54"/>
      <c r="D33" s="130"/>
      <c r="E33" s="131"/>
      <c r="F33" s="132"/>
      <c r="G33" s="133">
        <f t="shared" si="0"/>
        <v>0</v>
      </c>
      <c r="H33" s="134"/>
      <c r="I33" s="135">
        <f t="shared" si="1"/>
        <v>0</v>
      </c>
      <c r="BA33">
        <v>0</v>
      </c>
    </row>
    <row r="34" spans="1:53" ht="12">
      <c r="A34" s="63" t="s">
        <v>337</v>
      </c>
      <c r="B34" s="54"/>
      <c r="C34" s="54"/>
      <c r="D34" s="130"/>
      <c r="E34" s="131"/>
      <c r="F34" s="132"/>
      <c r="G34" s="133">
        <f t="shared" si="0"/>
        <v>0</v>
      </c>
      <c r="H34" s="134"/>
      <c r="I34" s="135">
        <f t="shared" si="1"/>
        <v>0</v>
      </c>
      <c r="BA34">
        <v>1</v>
      </c>
    </row>
    <row r="35" spans="1:53" ht="12">
      <c r="A35" s="63" t="s">
        <v>338</v>
      </c>
      <c r="B35" s="54"/>
      <c r="C35" s="54"/>
      <c r="D35" s="130"/>
      <c r="E35" s="131"/>
      <c r="F35" s="132"/>
      <c r="G35" s="133">
        <f t="shared" si="0"/>
        <v>0</v>
      </c>
      <c r="H35" s="134"/>
      <c r="I35" s="135">
        <f t="shared" si="1"/>
        <v>0</v>
      </c>
      <c r="BA35">
        <v>1</v>
      </c>
    </row>
    <row r="36" spans="1:53" ht="12">
      <c r="A36" s="63" t="s">
        <v>339</v>
      </c>
      <c r="B36" s="54"/>
      <c r="C36" s="54"/>
      <c r="D36" s="130"/>
      <c r="E36" s="131"/>
      <c r="F36" s="132"/>
      <c r="G36" s="133">
        <f t="shared" si="0"/>
        <v>0</v>
      </c>
      <c r="H36" s="134"/>
      <c r="I36" s="135">
        <f t="shared" si="1"/>
        <v>0</v>
      </c>
      <c r="BA36">
        <v>2</v>
      </c>
    </row>
    <row r="37" spans="1:53" ht="12">
      <c r="A37" s="63" t="s">
        <v>340</v>
      </c>
      <c r="B37" s="54"/>
      <c r="C37" s="54"/>
      <c r="D37" s="130"/>
      <c r="E37" s="131"/>
      <c r="F37" s="132"/>
      <c r="G37" s="133">
        <f t="shared" si="0"/>
        <v>0</v>
      </c>
      <c r="H37" s="134"/>
      <c r="I37" s="135">
        <f t="shared" si="1"/>
        <v>0</v>
      </c>
      <c r="BA37">
        <v>2</v>
      </c>
    </row>
    <row r="38" spans="1:9" ht="13.5" thickBot="1">
      <c r="A38" s="136"/>
      <c r="B38" s="137" t="s">
        <v>63</v>
      </c>
      <c r="C38" s="138"/>
      <c r="D38" s="139"/>
      <c r="E38" s="140"/>
      <c r="F38" s="141"/>
      <c r="G38" s="141"/>
      <c r="H38" s="206">
        <f>SUM(I30:I37)</f>
        <v>0</v>
      </c>
      <c r="I38" s="207"/>
    </row>
    <row r="40" spans="2:9" ht="12.75">
      <c r="B40" s="122"/>
      <c r="F40" s="142"/>
      <c r="G40" s="143"/>
      <c r="H40" s="143"/>
      <c r="I40" s="144"/>
    </row>
    <row r="41" spans="6:9" ht="12">
      <c r="F41" s="142"/>
      <c r="G41" s="143"/>
      <c r="H41" s="143"/>
      <c r="I41" s="144"/>
    </row>
    <row r="42" spans="6:9" ht="12">
      <c r="F42" s="142"/>
      <c r="G42" s="143"/>
      <c r="H42" s="143"/>
      <c r="I42" s="144"/>
    </row>
    <row r="43" spans="6:9" ht="12">
      <c r="F43" s="142"/>
      <c r="G43" s="143"/>
      <c r="H43" s="143"/>
      <c r="I43" s="144"/>
    </row>
    <row r="44" spans="6:9" ht="12">
      <c r="F44" s="142"/>
      <c r="G44" s="143"/>
      <c r="H44" s="143"/>
      <c r="I44" s="144"/>
    </row>
    <row r="45" spans="6:9" ht="12">
      <c r="F45" s="142"/>
      <c r="G45" s="143"/>
      <c r="H45" s="143"/>
      <c r="I45" s="144"/>
    </row>
    <row r="46" spans="6:9" ht="12">
      <c r="F46" s="142"/>
      <c r="G46" s="143"/>
      <c r="H46" s="143"/>
      <c r="I46" s="144"/>
    </row>
    <row r="47" spans="6:9" ht="12">
      <c r="F47" s="142"/>
      <c r="G47" s="143"/>
      <c r="H47" s="143"/>
      <c r="I47" s="144"/>
    </row>
    <row r="48" spans="6:9" ht="12">
      <c r="F48" s="142"/>
      <c r="G48" s="143"/>
      <c r="H48" s="143"/>
      <c r="I48" s="144"/>
    </row>
    <row r="49" spans="6:9" ht="12">
      <c r="F49" s="142"/>
      <c r="G49" s="143"/>
      <c r="H49" s="143"/>
      <c r="I49" s="144"/>
    </row>
    <row r="50" spans="6:9" ht="12">
      <c r="F50" s="142"/>
      <c r="G50" s="143"/>
      <c r="H50" s="143"/>
      <c r="I50" s="144"/>
    </row>
    <row r="51" spans="6:9" ht="12">
      <c r="F51" s="142"/>
      <c r="G51" s="143"/>
      <c r="H51" s="143"/>
      <c r="I51" s="144"/>
    </row>
    <row r="52" spans="6:9" ht="12">
      <c r="F52" s="142"/>
      <c r="G52" s="143"/>
      <c r="H52" s="143"/>
      <c r="I52" s="144"/>
    </row>
    <row r="53" spans="6:9" ht="12">
      <c r="F53" s="142"/>
      <c r="G53" s="143"/>
      <c r="H53" s="143"/>
      <c r="I53" s="144"/>
    </row>
    <row r="54" spans="6:9" ht="12">
      <c r="F54" s="142"/>
      <c r="G54" s="143"/>
      <c r="H54" s="143"/>
      <c r="I54" s="144"/>
    </row>
    <row r="55" spans="6:9" ht="12">
      <c r="F55" s="142"/>
      <c r="G55" s="143"/>
      <c r="H55" s="143"/>
      <c r="I55" s="144"/>
    </row>
    <row r="56" spans="6:9" ht="12">
      <c r="F56" s="142"/>
      <c r="G56" s="143"/>
      <c r="H56" s="143"/>
      <c r="I56" s="144"/>
    </row>
    <row r="57" spans="6:9" ht="12">
      <c r="F57" s="142"/>
      <c r="G57" s="143"/>
      <c r="H57" s="143"/>
      <c r="I57" s="144"/>
    </row>
    <row r="58" spans="6:9" ht="12">
      <c r="F58" s="142"/>
      <c r="G58" s="143"/>
      <c r="H58" s="143"/>
      <c r="I58" s="144"/>
    </row>
    <row r="59" spans="6:9" ht="12">
      <c r="F59" s="142"/>
      <c r="G59" s="143"/>
      <c r="H59" s="143"/>
      <c r="I59" s="144"/>
    </row>
    <row r="60" spans="6:9" ht="12">
      <c r="F60" s="142"/>
      <c r="G60" s="143"/>
      <c r="H60" s="143"/>
      <c r="I60" s="144"/>
    </row>
    <row r="61" spans="6:9" ht="12">
      <c r="F61" s="142"/>
      <c r="G61" s="143"/>
      <c r="H61" s="143"/>
      <c r="I61" s="144"/>
    </row>
    <row r="62" spans="6:9" ht="12">
      <c r="F62" s="142"/>
      <c r="G62" s="143"/>
      <c r="H62" s="143"/>
      <c r="I62" s="144"/>
    </row>
    <row r="63" spans="6:9" ht="12">
      <c r="F63" s="142"/>
      <c r="G63" s="143"/>
      <c r="H63" s="143"/>
      <c r="I63" s="144"/>
    </row>
    <row r="64" spans="6:9" ht="12">
      <c r="F64" s="142"/>
      <c r="G64" s="143"/>
      <c r="H64" s="143"/>
      <c r="I64" s="144"/>
    </row>
    <row r="65" spans="6:9" ht="12">
      <c r="F65" s="142"/>
      <c r="G65" s="143"/>
      <c r="H65" s="143"/>
      <c r="I65" s="144"/>
    </row>
    <row r="66" spans="6:9" ht="12">
      <c r="F66" s="142"/>
      <c r="G66" s="143"/>
      <c r="H66" s="143"/>
      <c r="I66" s="144"/>
    </row>
    <row r="67" spans="6:9" ht="12">
      <c r="F67" s="142"/>
      <c r="G67" s="143"/>
      <c r="H67" s="143"/>
      <c r="I67" s="144"/>
    </row>
    <row r="68" spans="6:9" ht="12">
      <c r="F68" s="142"/>
      <c r="G68" s="143"/>
      <c r="H68" s="143"/>
      <c r="I68" s="144"/>
    </row>
    <row r="69" spans="6:9" ht="12">
      <c r="F69" s="142"/>
      <c r="G69" s="143"/>
      <c r="H69" s="143"/>
      <c r="I69" s="144"/>
    </row>
    <row r="70" spans="6:9" ht="12">
      <c r="F70" s="142"/>
      <c r="G70" s="143"/>
      <c r="H70" s="143"/>
      <c r="I70" s="144"/>
    </row>
    <row r="71" spans="6:9" ht="12">
      <c r="F71" s="142"/>
      <c r="G71" s="143"/>
      <c r="H71" s="143"/>
      <c r="I71" s="144"/>
    </row>
    <row r="72" spans="6:9" ht="12">
      <c r="F72" s="142"/>
      <c r="G72" s="143"/>
      <c r="H72" s="143"/>
      <c r="I72" s="144"/>
    </row>
    <row r="73" spans="6:9" ht="12">
      <c r="F73" s="142"/>
      <c r="G73" s="143"/>
      <c r="H73" s="143"/>
      <c r="I73" s="144"/>
    </row>
    <row r="74" spans="6:9" ht="12">
      <c r="F74" s="142"/>
      <c r="G74" s="143"/>
      <c r="H74" s="143"/>
      <c r="I74" s="144"/>
    </row>
    <row r="75" spans="6:9" ht="12">
      <c r="F75" s="142"/>
      <c r="G75" s="143"/>
      <c r="H75" s="143"/>
      <c r="I75" s="144"/>
    </row>
    <row r="76" spans="6:9" ht="12">
      <c r="F76" s="142"/>
      <c r="G76" s="143"/>
      <c r="H76" s="143"/>
      <c r="I76" s="144"/>
    </row>
    <row r="77" spans="6:9" ht="12">
      <c r="F77" s="142"/>
      <c r="G77" s="143"/>
      <c r="H77" s="143"/>
      <c r="I77" s="144"/>
    </row>
    <row r="78" spans="6:9" ht="12">
      <c r="F78" s="142"/>
      <c r="G78" s="143"/>
      <c r="H78" s="143"/>
      <c r="I78" s="144"/>
    </row>
    <row r="79" spans="6:9" ht="12">
      <c r="F79" s="142"/>
      <c r="G79" s="143"/>
      <c r="H79" s="143"/>
      <c r="I79" s="144"/>
    </row>
    <row r="80" spans="6:9" ht="12">
      <c r="F80" s="142"/>
      <c r="G80" s="143"/>
      <c r="H80" s="143"/>
      <c r="I80" s="144"/>
    </row>
    <row r="81" spans="6:9" ht="12">
      <c r="F81" s="142"/>
      <c r="G81" s="143"/>
      <c r="H81" s="143"/>
      <c r="I81" s="144"/>
    </row>
    <row r="82" spans="6:9" ht="12">
      <c r="F82" s="142"/>
      <c r="G82" s="143"/>
      <c r="H82" s="143"/>
      <c r="I82" s="144"/>
    </row>
    <row r="83" spans="6:9" ht="12">
      <c r="F83" s="142"/>
      <c r="G83" s="143"/>
      <c r="H83" s="143"/>
      <c r="I83" s="144"/>
    </row>
    <row r="84" spans="6:9" ht="12">
      <c r="F84" s="142"/>
      <c r="G84" s="143"/>
      <c r="H84" s="143"/>
      <c r="I84" s="144"/>
    </row>
    <row r="85" spans="6:9" ht="12">
      <c r="F85" s="142"/>
      <c r="G85" s="143"/>
      <c r="H85" s="143"/>
      <c r="I85" s="144"/>
    </row>
    <row r="86" spans="6:9" ht="12">
      <c r="F86" s="142"/>
      <c r="G86" s="143"/>
      <c r="H86" s="143"/>
      <c r="I86" s="144"/>
    </row>
    <row r="87" spans="6:9" ht="12">
      <c r="F87" s="142"/>
      <c r="G87" s="143"/>
      <c r="H87" s="143"/>
      <c r="I87" s="144"/>
    </row>
    <row r="88" spans="6:9" ht="12">
      <c r="F88" s="142"/>
      <c r="G88" s="143"/>
      <c r="H88" s="143"/>
      <c r="I88" s="144"/>
    </row>
    <row r="89" spans="6:9" ht="12">
      <c r="F89" s="142"/>
      <c r="G89" s="143"/>
      <c r="H89" s="143"/>
      <c r="I89" s="144"/>
    </row>
  </sheetData>
  <sheetProtection/>
  <mergeCells count="4">
    <mergeCell ref="H38:I3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24"/>
  <sheetViews>
    <sheetView showGridLines="0" showZeros="0" zoomScalePageLayoutView="0" workbookViewId="0" topLeftCell="A1">
      <selection activeCell="A151" sqref="A151:IV153"/>
    </sheetView>
  </sheetViews>
  <sheetFormatPr defaultColWidth="9.125" defaultRowHeight="12.75"/>
  <cols>
    <col min="1" max="1" width="4.50390625" style="145" customWidth="1"/>
    <col min="2" max="2" width="11.50390625" style="145" customWidth="1"/>
    <col min="3" max="3" width="40.50390625" style="145" customWidth="1"/>
    <col min="4" max="4" width="5.50390625" style="145" customWidth="1"/>
    <col min="5" max="5" width="8.50390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50390625" style="145" customWidth="1"/>
    <col min="13" max="13" width="45.375" style="145" customWidth="1"/>
    <col min="14" max="16384" width="9.125" style="145" customWidth="1"/>
  </cols>
  <sheetData>
    <row r="1" spans="1:7" ht="15">
      <c r="A1" s="215" t="s">
        <v>78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8" t="s">
        <v>48</v>
      </c>
      <c r="B3" s="209"/>
      <c r="C3" s="96" t="str">
        <f>CONCATENATE(cislostavby," ",nazevstavby)</f>
        <v>1 Víceúčelové sportovní zařízení-rekonstrukce</v>
      </c>
      <c r="D3" s="97"/>
      <c r="E3" s="150" t="s">
        <v>64</v>
      </c>
      <c r="F3" s="151">
        <f>Rekapitulace!H1</f>
        <v>1</v>
      </c>
      <c r="G3" s="152"/>
    </row>
    <row r="4" spans="1:7" ht="13.5" thickBot="1">
      <c r="A4" s="216" t="s">
        <v>50</v>
      </c>
      <c r="B4" s="211"/>
      <c r="C4" s="102" t="str">
        <f>CONCATENATE(cisloobjektu," ",nazevobjektu)</f>
        <v>1 Víceúčelové sportovní zařízení-rekonstrukce</v>
      </c>
      <c r="D4" s="103"/>
      <c r="E4" s="217" t="str">
        <f>Rekapitulace!G2</f>
        <v>Víceúčlové sportovní zařízení, Havlíčkův Brod</v>
      </c>
      <c r="F4" s="218"/>
      <c r="G4" s="219"/>
    </row>
    <row r="5" spans="1:7" ht="12.75" thickTop="1">
      <c r="A5" s="153"/>
      <c r="B5" s="146"/>
      <c r="C5" s="146"/>
      <c r="D5" s="146"/>
      <c r="E5" s="154"/>
      <c r="F5" s="146"/>
      <c r="G5" s="155"/>
    </row>
    <row r="6" spans="1:7" ht="12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73</v>
      </c>
      <c r="C7" s="162" t="s">
        <v>74</v>
      </c>
      <c r="D7" s="163"/>
      <c r="E7" s="164"/>
      <c r="F7" s="164"/>
      <c r="G7" s="165"/>
      <c r="H7" s="166"/>
      <c r="I7" s="166"/>
      <c r="O7" s="167">
        <v>1</v>
      </c>
    </row>
    <row r="8" spans="1:104" ht="12">
      <c r="A8" s="168">
        <v>1</v>
      </c>
      <c r="B8" s="169" t="s">
        <v>80</v>
      </c>
      <c r="C8" s="170" t="s">
        <v>81</v>
      </c>
      <c r="D8" s="171" t="s">
        <v>82</v>
      </c>
      <c r="E8" s="172">
        <v>44</v>
      </c>
      <c r="F8" s="172">
        <v>0</v>
      </c>
      <c r="G8" s="173">
        <f aca="true" t="shared" si="0" ref="G8:G14"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 aca="true" t="shared" si="1" ref="BA8:BA14">IF(AZ8=1,G8,0)</f>
        <v>0</v>
      </c>
      <c r="BB8" s="145">
        <f aca="true" t="shared" si="2" ref="BB8:BB14">IF(AZ8=2,G8,0)</f>
        <v>0</v>
      </c>
      <c r="BC8" s="145">
        <f aca="true" t="shared" si="3" ref="BC8:BC14">IF(AZ8=3,G8,0)</f>
        <v>0</v>
      </c>
      <c r="BD8" s="145">
        <f aca="true" t="shared" si="4" ref="BD8:BD14">IF(AZ8=4,G8,0)</f>
        <v>0</v>
      </c>
      <c r="BE8" s="145">
        <f aca="true" t="shared" si="5" ref="BE8:BE14">IF(AZ8=5,G8,0)</f>
        <v>0</v>
      </c>
      <c r="CA8" s="174">
        <v>1</v>
      </c>
      <c r="CB8" s="174">
        <v>1</v>
      </c>
      <c r="CZ8" s="145">
        <v>0</v>
      </c>
    </row>
    <row r="9" spans="1:104" ht="12">
      <c r="A9" s="168">
        <v>2</v>
      </c>
      <c r="B9" s="169" t="s">
        <v>83</v>
      </c>
      <c r="C9" s="170" t="s">
        <v>84</v>
      </c>
      <c r="D9" s="171" t="s">
        <v>82</v>
      </c>
      <c r="E9" s="172">
        <v>44</v>
      </c>
      <c r="F9" s="172">
        <v>0</v>
      </c>
      <c r="G9" s="173">
        <f t="shared" si="0"/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1</v>
      </c>
      <c r="CZ9" s="145">
        <v>0</v>
      </c>
    </row>
    <row r="10" spans="1:104" ht="12">
      <c r="A10" s="168">
        <v>3</v>
      </c>
      <c r="B10" s="169" t="s">
        <v>85</v>
      </c>
      <c r="C10" s="170" t="s">
        <v>86</v>
      </c>
      <c r="D10" s="171" t="s">
        <v>87</v>
      </c>
      <c r="E10" s="172">
        <v>17.6</v>
      </c>
      <c r="F10" s="172">
        <v>0</v>
      </c>
      <c r="G10" s="173">
        <f t="shared" si="0"/>
        <v>0</v>
      </c>
      <c r="O10" s="167">
        <v>2</v>
      </c>
      <c r="AA10" s="145">
        <v>1</v>
      </c>
      <c r="AB10" s="145">
        <v>1</v>
      </c>
      <c r="AC10" s="145">
        <v>1</v>
      </c>
      <c r="AZ10" s="145">
        <v>1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</v>
      </c>
      <c r="CB10" s="174">
        <v>1</v>
      </c>
      <c r="CZ10" s="145">
        <v>0</v>
      </c>
    </row>
    <row r="11" spans="1:104" ht="12">
      <c r="A11" s="168">
        <v>4</v>
      </c>
      <c r="B11" s="169" t="s">
        <v>88</v>
      </c>
      <c r="C11" s="170" t="s">
        <v>89</v>
      </c>
      <c r="D11" s="171" t="s">
        <v>87</v>
      </c>
      <c r="E11" s="172">
        <v>17.6</v>
      </c>
      <c r="F11" s="172">
        <v>0</v>
      </c>
      <c r="G11" s="173">
        <f t="shared" si="0"/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</v>
      </c>
      <c r="CB11" s="174">
        <v>1</v>
      </c>
      <c r="CZ11" s="145">
        <v>0</v>
      </c>
    </row>
    <row r="12" spans="1:104" ht="12">
      <c r="A12" s="168">
        <v>5</v>
      </c>
      <c r="B12" s="169" t="s">
        <v>90</v>
      </c>
      <c r="C12" s="170" t="s">
        <v>91</v>
      </c>
      <c r="D12" s="171" t="s">
        <v>87</v>
      </c>
      <c r="E12" s="172">
        <v>7.6</v>
      </c>
      <c r="F12" s="172">
        <v>0</v>
      </c>
      <c r="G12" s="173">
        <f t="shared" si="0"/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1</v>
      </c>
      <c r="CZ12" s="145">
        <v>0</v>
      </c>
    </row>
    <row r="13" spans="1:104" ht="12">
      <c r="A13" s="168">
        <v>6</v>
      </c>
      <c r="B13" s="169" t="s">
        <v>92</v>
      </c>
      <c r="C13" s="170" t="s">
        <v>93</v>
      </c>
      <c r="D13" s="171" t="s">
        <v>87</v>
      </c>
      <c r="E13" s="172">
        <v>17.6</v>
      </c>
      <c r="F13" s="172">
        <v>0</v>
      </c>
      <c r="G13" s="173">
        <f t="shared" si="0"/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</v>
      </c>
      <c r="CB13" s="174">
        <v>1</v>
      </c>
      <c r="CZ13" s="145">
        <v>0</v>
      </c>
    </row>
    <row r="14" spans="1:104" ht="12">
      <c r="A14" s="168">
        <v>7</v>
      </c>
      <c r="B14" s="169" t="s">
        <v>94</v>
      </c>
      <c r="C14" s="170" t="s">
        <v>95</v>
      </c>
      <c r="D14" s="171" t="s">
        <v>96</v>
      </c>
      <c r="E14" s="172">
        <v>31.68</v>
      </c>
      <c r="F14" s="172">
        <v>0</v>
      </c>
      <c r="G14" s="173">
        <f t="shared" si="0"/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</v>
      </c>
      <c r="CB14" s="174">
        <v>1</v>
      </c>
      <c r="CZ14" s="145">
        <v>0</v>
      </c>
    </row>
    <row r="15" spans="1:57" ht="12.75">
      <c r="A15" s="175"/>
      <c r="B15" s="176" t="s">
        <v>76</v>
      </c>
      <c r="C15" s="177" t="str">
        <f>CONCATENATE(B7," ",C7)</f>
        <v>1 Zemní práce</v>
      </c>
      <c r="D15" s="178"/>
      <c r="E15" s="179"/>
      <c r="F15" s="180"/>
      <c r="G15" s="181">
        <f>SUM(G7:G14)</f>
        <v>0</v>
      </c>
      <c r="O15" s="167">
        <v>4</v>
      </c>
      <c r="BA15" s="182">
        <f>SUM(BA7:BA14)</f>
        <v>0</v>
      </c>
      <c r="BB15" s="182">
        <f>SUM(BB7:BB14)</f>
        <v>0</v>
      </c>
      <c r="BC15" s="182">
        <f>SUM(BC7:BC14)</f>
        <v>0</v>
      </c>
      <c r="BD15" s="182">
        <f>SUM(BD7:BD14)</f>
        <v>0</v>
      </c>
      <c r="BE15" s="182">
        <f>SUM(BE7:BE14)</f>
        <v>0</v>
      </c>
    </row>
    <row r="16" spans="1:15" ht="12.75">
      <c r="A16" s="160" t="s">
        <v>72</v>
      </c>
      <c r="B16" s="161" t="s">
        <v>97</v>
      </c>
      <c r="C16" s="162" t="s">
        <v>98</v>
      </c>
      <c r="D16" s="163"/>
      <c r="E16" s="164"/>
      <c r="F16" s="164"/>
      <c r="G16" s="165"/>
      <c r="H16" s="166"/>
      <c r="I16" s="166"/>
      <c r="O16" s="167">
        <v>1</v>
      </c>
    </row>
    <row r="17" spans="1:104" ht="12">
      <c r="A17" s="168">
        <v>8</v>
      </c>
      <c r="B17" s="169" t="s">
        <v>99</v>
      </c>
      <c r="C17" s="170" t="s">
        <v>100</v>
      </c>
      <c r="D17" s="171" t="s">
        <v>82</v>
      </c>
      <c r="E17" s="172">
        <v>44</v>
      </c>
      <c r="F17" s="172">
        <v>0</v>
      </c>
      <c r="G17" s="173">
        <f>E17*F17</f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1</v>
      </c>
      <c r="CZ17" s="145">
        <v>0</v>
      </c>
    </row>
    <row r="18" spans="1:57" ht="12.75">
      <c r="A18" s="175"/>
      <c r="B18" s="176" t="s">
        <v>76</v>
      </c>
      <c r="C18" s="177" t="str">
        <f>CONCATENATE(B16," ",C16)</f>
        <v>2 Základy a zvláštní zakládání</v>
      </c>
      <c r="D18" s="178"/>
      <c r="E18" s="179"/>
      <c r="F18" s="180"/>
      <c r="G18" s="181">
        <f>SUM(G16:G17)</f>
        <v>0</v>
      </c>
      <c r="O18" s="167">
        <v>4</v>
      </c>
      <c r="BA18" s="182">
        <f>SUM(BA16:BA17)</f>
        <v>0</v>
      </c>
      <c r="BB18" s="182">
        <f>SUM(BB16:BB17)</f>
        <v>0</v>
      </c>
      <c r="BC18" s="182">
        <f>SUM(BC16:BC17)</f>
        <v>0</v>
      </c>
      <c r="BD18" s="182">
        <f>SUM(BD16:BD17)</f>
        <v>0</v>
      </c>
      <c r="BE18" s="182">
        <f>SUM(BE16:BE17)</f>
        <v>0</v>
      </c>
    </row>
    <row r="19" spans="1:15" ht="12.75">
      <c r="A19" s="160" t="s">
        <v>72</v>
      </c>
      <c r="B19" s="161" t="s">
        <v>101</v>
      </c>
      <c r="C19" s="162" t="s">
        <v>102</v>
      </c>
      <c r="D19" s="163"/>
      <c r="E19" s="164"/>
      <c r="F19" s="164"/>
      <c r="G19" s="165"/>
      <c r="H19" s="166"/>
      <c r="I19" s="166"/>
      <c r="O19" s="167">
        <v>1</v>
      </c>
    </row>
    <row r="20" spans="1:104" ht="12">
      <c r="A20" s="168">
        <v>9</v>
      </c>
      <c r="B20" s="169" t="s">
        <v>103</v>
      </c>
      <c r="C20" s="170" t="s">
        <v>104</v>
      </c>
      <c r="D20" s="171" t="s">
        <v>82</v>
      </c>
      <c r="E20" s="172">
        <v>44</v>
      </c>
      <c r="F20" s="172">
        <v>0</v>
      </c>
      <c r="G20" s="173">
        <f>E20*F20</f>
        <v>0</v>
      </c>
      <c r="O20" s="167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1</v>
      </c>
      <c r="CB20" s="174">
        <v>1</v>
      </c>
      <c r="CZ20" s="145">
        <v>0.27994</v>
      </c>
    </row>
    <row r="21" spans="1:104" ht="12">
      <c r="A21" s="168">
        <v>10</v>
      </c>
      <c r="B21" s="169" t="s">
        <v>105</v>
      </c>
      <c r="C21" s="170" t="s">
        <v>106</v>
      </c>
      <c r="D21" s="171" t="s">
        <v>82</v>
      </c>
      <c r="E21" s="172">
        <v>44</v>
      </c>
      <c r="F21" s="172">
        <v>0</v>
      </c>
      <c r="G21" s="173">
        <f>E21*F21</f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</v>
      </c>
      <c r="CB21" s="174">
        <v>1</v>
      </c>
      <c r="CZ21" s="145">
        <v>0.27994</v>
      </c>
    </row>
    <row r="22" spans="1:104" ht="19.5">
      <c r="A22" s="168">
        <v>11</v>
      </c>
      <c r="B22" s="169" t="s">
        <v>107</v>
      </c>
      <c r="C22" s="170" t="s">
        <v>108</v>
      </c>
      <c r="D22" s="171" t="s">
        <v>82</v>
      </c>
      <c r="E22" s="172">
        <v>44</v>
      </c>
      <c r="F22" s="172">
        <v>0</v>
      </c>
      <c r="G22" s="173">
        <f>E22*F22</f>
        <v>0</v>
      </c>
      <c r="O22" s="167">
        <v>2</v>
      </c>
      <c r="AA22" s="145">
        <v>1</v>
      </c>
      <c r="AB22" s="145">
        <v>1</v>
      </c>
      <c r="AC22" s="145">
        <v>1</v>
      </c>
      <c r="AZ22" s="145">
        <v>1</v>
      </c>
      <c r="BA22" s="145">
        <f>IF(AZ22=1,G22,0)</f>
        <v>0</v>
      </c>
      <c r="BB22" s="145">
        <f>IF(AZ22=2,G22,0)</f>
        <v>0</v>
      </c>
      <c r="BC22" s="145">
        <f>IF(AZ22=3,G22,0)</f>
        <v>0</v>
      </c>
      <c r="BD22" s="145">
        <f>IF(AZ22=4,G22,0)</f>
        <v>0</v>
      </c>
      <c r="BE22" s="145">
        <f>IF(AZ22=5,G22,0)</f>
        <v>0</v>
      </c>
      <c r="CA22" s="174">
        <v>1</v>
      </c>
      <c r="CB22" s="174">
        <v>1</v>
      </c>
      <c r="CZ22" s="145">
        <v>0.19825</v>
      </c>
    </row>
    <row r="23" spans="1:57" ht="12.75">
      <c r="A23" s="175"/>
      <c r="B23" s="176" t="s">
        <v>76</v>
      </c>
      <c r="C23" s="177" t="str">
        <f>CONCATENATE(B19," ",C19)</f>
        <v>5 Komunikace</v>
      </c>
      <c r="D23" s="178"/>
      <c r="E23" s="179"/>
      <c r="F23" s="180"/>
      <c r="G23" s="181">
        <f>SUM(G19:G22)</f>
        <v>0</v>
      </c>
      <c r="O23" s="167">
        <v>4</v>
      </c>
      <c r="BA23" s="182">
        <f>SUM(BA19:BA22)</f>
        <v>0</v>
      </c>
      <c r="BB23" s="182">
        <f>SUM(BB19:BB22)</f>
        <v>0</v>
      </c>
      <c r="BC23" s="182">
        <f>SUM(BC19:BC22)</f>
        <v>0</v>
      </c>
      <c r="BD23" s="182">
        <f>SUM(BD19:BD22)</f>
        <v>0</v>
      </c>
      <c r="BE23" s="182">
        <f>SUM(BE19:BE22)</f>
        <v>0</v>
      </c>
    </row>
    <row r="24" spans="1:15" ht="12.75">
      <c r="A24" s="160" t="s">
        <v>72</v>
      </c>
      <c r="B24" s="161" t="s">
        <v>109</v>
      </c>
      <c r="C24" s="162" t="s">
        <v>110</v>
      </c>
      <c r="D24" s="163"/>
      <c r="E24" s="164"/>
      <c r="F24" s="164"/>
      <c r="G24" s="165"/>
      <c r="H24" s="166"/>
      <c r="I24" s="166"/>
      <c r="O24" s="167">
        <v>1</v>
      </c>
    </row>
    <row r="25" spans="1:104" ht="12">
      <c r="A25" s="168">
        <v>12</v>
      </c>
      <c r="B25" s="169" t="s">
        <v>111</v>
      </c>
      <c r="C25" s="170" t="s">
        <v>112</v>
      </c>
      <c r="D25" s="171" t="s">
        <v>113</v>
      </c>
      <c r="E25" s="172">
        <v>46.6</v>
      </c>
      <c r="F25" s="172">
        <v>0</v>
      </c>
      <c r="G25" s="173">
        <f aca="true" t="shared" si="6" ref="G25:G35">E25*F25</f>
        <v>0</v>
      </c>
      <c r="O25" s="167">
        <v>2</v>
      </c>
      <c r="AA25" s="145">
        <v>1</v>
      </c>
      <c r="AB25" s="145">
        <v>1</v>
      </c>
      <c r="AC25" s="145">
        <v>1</v>
      </c>
      <c r="AZ25" s="145">
        <v>1</v>
      </c>
      <c r="BA25" s="145">
        <f aca="true" t="shared" si="7" ref="BA25:BA35">IF(AZ25=1,G25,0)</f>
        <v>0</v>
      </c>
      <c r="BB25" s="145">
        <f aca="true" t="shared" si="8" ref="BB25:BB35">IF(AZ25=2,G25,0)</f>
        <v>0</v>
      </c>
      <c r="BC25" s="145">
        <f aca="true" t="shared" si="9" ref="BC25:BC35">IF(AZ25=3,G25,0)</f>
        <v>0</v>
      </c>
      <c r="BD25" s="145">
        <f aca="true" t="shared" si="10" ref="BD25:BD35">IF(AZ25=4,G25,0)</f>
        <v>0</v>
      </c>
      <c r="BE25" s="145">
        <f aca="true" t="shared" si="11" ref="BE25:BE35">IF(AZ25=5,G25,0)</f>
        <v>0</v>
      </c>
      <c r="CA25" s="174">
        <v>1</v>
      </c>
      <c r="CB25" s="174">
        <v>1</v>
      </c>
      <c r="CZ25" s="145">
        <v>0</v>
      </c>
    </row>
    <row r="26" spans="1:104" ht="12">
      <c r="A26" s="168">
        <v>13</v>
      </c>
      <c r="B26" s="169" t="s">
        <v>114</v>
      </c>
      <c r="C26" s="170" t="s">
        <v>115</v>
      </c>
      <c r="D26" s="171" t="s">
        <v>113</v>
      </c>
      <c r="E26" s="172">
        <v>46.6</v>
      </c>
      <c r="F26" s="172">
        <v>0</v>
      </c>
      <c r="G26" s="173">
        <f t="shared" si="6"/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 t="shared" si="7"/>
        <v>0</v>
      </c>
      <c r="BB26" s="145">
        <f t="shared" si="8"/>
        <v>0</v>
      </c>
      <c r="BC26" s="145">
        <f t="shared" si="9"/>
        <v>0</v>
      </c>
      <c r="BD26" s="145">
        <f t="shared" si="10"/>
        <v>0</v>
      </c>
      <c r="BE26" s="145">
        <f t="shared" si="11"/>
        <v>0</v>
      </c>
      <c r="CA26" s="174">
        <v>1</v>
      </c>
      <c r="CB26" s="174">
        <v>1</v>
      </c>
      <c r="CZ26" s="145">
        <v>0.00011</v>
      </c>
    </row>
    <row r="27" spans="1:104" ht="19.5">
      <c r="A27" s="168">
        <v>14</v>
      </c>
      <c r="B27" s="169" t="s">
        <v>116</v>
      </c>
      <c r="C27" s="170" t="s">
        <v>117</v>
      </c>
      <c r="D27" s="171" t="s">
        <v>82</v>
      </c>
      <c r="E27" s="172">
        <v>776.24</v>
      </c>
      <c r="F27" s="172">
        <v>0</v>
      </c>
      <c r="G27" s="173">
        <f t="shared" si="6"/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 t="shared" si="7"/>
        <v>0</v>
      </c>
      <c r="BB27" s="145">
        <f t="shared" si="8"/>
        <v>0</v>
      </c>
      <c r="BC27" s="145">
        <f t="shared" si="9"/>
        <v>0</v>
      </c>
      <c r="BD27" s="145">
        <f t="shared" si="10"/>
        <v>0</v>
      </c>
      <c r="BE27" s="145">
        <f t="shared" si="11"/>
        <v>0</v>
      </c>
      <c r="CA27" s="174">
        <v>1</v>
      </c>
      <c r="CB27" s="174">
        <v>1</v>
      </c>
      <c r="CZ27" s="145">
        <v>0.01323</v>
      </c>
    </row>
    <row r="28" spans="1:104" ht="19.5">
      <c r="A28" s="168">
        <v>15</v>
      </c>
      <c r="B28" s="169" t="s">
        <v>118</v>
      </c>
      <c r="C28" s="170" t="s">
        <v>119</v>
      </c>
      <c r="D28" s="171" t="s">
        <v>82</v>
      </c>
      <c r="E28" s="172">
        <v>46.4</v>
      </c>
      <c r="F28" s="172">
        <v>0</v>
      </c>
      <c r="G28" s="173">
        <f t="shared" si="6"/>
        <v>0</v>
      </c>
      <c r="O28" s="167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 t="shared" si="7"/>
        <v>0</v>
      </c>
      <c r="BB28" s="145">
        <f t="shared" si="8"/>
        <v>0</v>
      </c>
      <c r="BC28" s="145">
        <f t="shared" si="9"/>
        <v>0</v>
      </c>
      <c r="BD28" s="145">
        <f t="shared" si="10"/>
        <v>0</v>
      </c>
      <c r="BE28" s="145">
        <f t="shared" si="11"/>
        <v>0</v>
      </c>
      <c r="CA28" s="174">
        <v>1</v>
      </c>
      <c r="CB28" s="174">
        <v>1</v>
      </c>
      <c r="CZ28" s="145">
        <v>0.01313</v>
      </c>
    </row>
    <row r="29" spans="1:104" ht="19.5">
      <c r="A29" s="168">
        <v>16</v>
      </c>
      <c r="B29" s="169" t="s">
        <v>120</v>
      </c>
      <c r="C29" s="170" t="s">
        <v>121</v>
      </c>
      <c r="D29" s="171" t="s">
        <v>82</v>
      </c>
      <c r="E29" s="172">
        <v>54.2</v>
      </c>
      <c r="F29" s="172">
        <v>0</v>
      </c>
      <c r="G29" s="173">
        <f t="shared" si="6"/>
        <v>0</v>
      </c>
      <c r="O29" s="167">
        <v>2</v>
      </c>
      <c r="AA29" s="145">
        <v>1</v>
      </c>
      <c r="AB29" s="145">
        <v>1</v>
      </c>
      <c r="AC29" s="145">
        <v>1</v>
      </c>
      <c r="AZ29" s="145">
        <v>1</v>
      </c>
      <c r="BA29" s="145">
        <f t="shared" si="7"/>
        <v>0</v>
      </c>
      <c r="BB29" s="145">
        <f t="shared" si="8"/>
        <v>0</v>
      </c>
      <c r="BC29" s="145">
        <f t="shared" si="9"/>
        <v>0</v>
      </c>
      <c r="BD29" s="145">
        <f t="shared" si="10"/>
        <v>0</v>
      </c>
      <c r="BE29" s="145">
        <f t="shared" si="11"/>
        <v>0</v>
      </c>
      <c r="CA29" s="174">
        <v>1</v>
      </c>
      <c r="CB29" s="174">
        <v>1</v>
      </c>
      <c r="CZ29" s="145">
        <v>0.01642</v>
      </c>
    </row>
    <row r="30" spans="1:104" ht="12">
      <c r="A30" s="168">
        <v>17</v>
      </c>
      <c r="B30" s="169" t="s">
        <v>122</v>
      </c>
      <c r="C30" s="170" t="s">
        <v>123</v>
      </c>
      <c r="D30" s="171" t="s">
        <v>113</v>
      </c>
      <c r="E30" s="172">
        <v>96.4</v>
      </c>
      <c r="F30" s="172">
        <v>0</v>
      </c>
      <c r="G30" s="173">
        <f t="shared" si="6"/>
        <v>0</v>
      </c>
      <c r="O30" s="167">
        <v>2</v>
      </c>
      <c r="AA30" s="145">
        <v>1</v>
      </c>
      <c r="AB30" s="145">
        <v>1</v>
      </c>
      <c r="AC30" s="145">
        <v>1</v>
      </c>
      <c r="AZ30" s="145">
        <v>1</v>
      </c>
      <c r="BA30" s="145">
        <f t="shared" si="7"/>
        <v>0</v>
      </c>
      <c r="BB30" s="145">
        <f t="shared" si="8"/>
        <v>0</v>
      </c>
      <c r="BC30" s="145">
        <f t="shared" si="9"/>
        <v>0</v>
      </c>
      <c r="BD30" s="145">
        <f t="shared" si="10"/>
        <v>0</v>
      </c>
      <c r="BE30" s="145">
        <f t="shared" si="11"/>
        <v>0</v>
      </c>
      <c r="CA30" s="174">
        <v>1</v>
      </c>
      <c r="CB30" s="174">
        <v>1</v>
      </c>
      <c r="CZ30" s="145">
        <v>3E-05</v>
      </c>
    </row>
    <row r="31" spans="1:104" ht="12">
      <c r="A31" s="168">
        <v>18</v>
      </c>
      <c r="B31" s="169" t="s">
        <v>124</v>
      </c>
      <c r="C31" s="170" t="s">
        <v>125</v>
      </c>
      <c r="D31" s="171" t="s">
        <v>113</v>
      </c>
      <c r="E31" s="172">
        <v>188.2</v>
      </c>
      <c r="F31" s="172">
        <v>0</v>
      </c>
      <c r="G31" s="173">
        <f t="shared" si="6"/>
        <v>0</v>
      </c>
      <c r="O31" s="167">
        <v>2</v>
      </c>
      <c r="AA31" s="145">
        <v>1</v>
      </c>
      <c r="AB31" s="145">
        <v>1</v>
      </c>
      <c r="AC31" s="145">
        <v>1</v>
      </c>
      <c r="AZ31" s="145">
        <v>1</v>
      </c>
      <c r="BA31" s="145">
        <f t="shared" si="7"/>
        <v>0</v>
      </c>
      <c r="BB31" s="145">
        <f t="shared" si="8"/>
        <v>0</v>
      </c>
      <c r="BC31" s="145">
        <f t="shared" si="9"/>
        <v>0</v>
      </c>
      <c r="BD31" s="145">
        <f t="shared" si="10"/>
        <v>0</v>
      </c>
      <c r="BE31" s="145">
        <f t="shared" si="11"/>
        <v>0</v>
      </c>
      <c r="CA31" s="174">
        <v>1</v>
      </c>
      <c r="CB31" s="174">
        <v>1</v>
      </c>
      <c r="CZ31" s="145">
        <v>3E-05</v>
      </c>
    </row>
    <row r="32" spans="1:104" ht="12">
      <c r="A32" s="168">
        <v>19</v>
      </c>
      <c r="B32" s="169" t="s">
        <v>126</v>
      </c>
      <c r="C32" s="170" t="s">
        <v>127</v>
      </c>
      <c r="D32" s="171" t="s">
        <v>113</v>
      </c>
      <c r="E32" s="172">
        <v>136.4</v>
      </c>
      <c r="F32" s="172">
        <v>0</v>
      </c>
      <c r="G32" s="173">
        <f t="shared" si="6"/>
        <v>0</v>
      </c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 t="shared" si="7"/>
        <v>0</v>
      </c>
      <c r="BB32" s="145">
        <f t="shared" si="8"/>
        <v>0</v>
      </c>
      <c r="BC32" s="145">
        <f t="shared" si="9"/>
        <v>0</v>
      </c>
      <c r="BD32" s="145">
        <f t="shared" si="10"/>
        <v>0</v>
      </c>
      <c r="BE32" s="145">
        <f t="shared" si="11"/>
        <v>0</v>
      </c>
      <c r="CA32" s="174">
        <v>1</v>
      </c>
      <c r="CB32" s="174">
        <v>1</v>
      </c>
      <c r="CZ32" s="145">
        <v>0.0003</v>
      </c>
    </row>
    <row r="33" spans="1:104" ht="12">
      <c r="A33" s="168">
        <v>20</v>
      </c>
      <c r="B33" s="169" t="s">
        <v>128</v>
      </c>
      <c r="C33" s="170" t="s">
        <v>129</v>
      </c>
      <c r="D33" s="171" t="s">
        <v>113</v>
      </c>
      <c r="E33" s="172">
        <v>87</v>
      </c>
      <c r="F33" s="172">
        <v>0</v>
      </c>
      <c r="G33" s="173">
        <f t="shared" si="6"/>
        <v>0</v>
      </c>
      <c r="O33" s="167">
        <v>2</v>
      </c>
      <c r="AA33" s="145">
        <v>1</v>
      </c>
      <c r="AB33" s="145">
        <v>1</v>
      </c>
      <c r="AC33" s="145">
        <v>1</v>
      </c>
      <c r="AZ33" s="145">
        <v>1</v>
      </c>
      <c r="BA33" s="145">
        <f t="shared" si="7"/>
        <v>0</v>
      </c>
      <c r="BB33" s="145">
        <f t="shared" si="8"/>
        <v>0</v>
      </c>
      <c r="BC33" s="145">
        <f t="shared" si="9"/>
        <v>0</v>
      </c>
      <c r="BD33" s="145">
        <f t="shared" si="10"/>
        <v>0</v>
      </c>
      <c r="BE33" s="145">
        <f t="shared" si="11"/>
        <v>0</v>
      </c>
      <c r="CA33" s="174">
        <v>1</v>
      </c>
      <c r="CB33" s="174">
        <v>1</v>
      </c>
      <c r="CZ33" s="145">
        <v>0.0002</v>
      </c>
    </row>
    <row r="34" spans="1:104" ht="19.5">
      <c r="A34" s="168">
        <v>21</v>
      </c>
      <c r="B34" s="169" t="s">
        <v>130</v>
      </c>
      <c r="C34" s="170" t="s">
        <v>131</v>
      </c>
      <c r="D34" s="171" t="s">
        <v>82</v>
      </c>
      <c r="E34" s="172">
        <v>277.32</v>
      </c>
      <c r="F34" s="172">
        <v>0</v>
      </c>
      <c r="G34" s="173">
        <f t="shared" si="6"/>
        <v>0</v>
      </c>
      <c r="O34" s="167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 t="shared" si="7"/>
        <v>0</v>
      </c>
      <c r="BB34" s="145">
        <f t="shared" si="8"/>
        <v>0</v>
      </c>
      <c r="BC34" s="145">
        <f t="shared" si="9"/>
        <v>0</v>
      </c>
      <c r="BD34" s="145">
        <f t="shared" si="10"/>
        <v>0</v>
      </c>
      <c r="BE34" s="145">
        <f t="shared" si="11"/>
        <v>0</v>
      </c>
      <c r="CA34" s="174">
        <v>1</v>
      </c>
      <c r="CB34" s="174">
        <v>1</v>
      </c>
      <c r="CZ34" s="145">
        <v>0.03555</v>
      </c>
    </row>
    <row r="35" spans="1:104" ht="12">
      <c r="A35" s="168">
        <v>22</v>
      </c>
      <c r="B35" s="169" t="s">
        <v>132</v>
      </c>
      <c r="C35" s="170" t="s">
        <v>133</v>
      </c>
      <c r="D35" s="171" t="s">
        <v>82</v>
      </c>
      <c r="E35" s="172">
        <v>832</v>
      </c>
      <c r="F35" s="172">
        <v>0</v>
      </c>
      <c r="G35" s="173">
        <f t="shared" si="6"/>
        <v>0</v>
      </c>
      <c r="O35" s="167">
        <v>2</v>
      </c>
      <c r="AA35" s="145">
        <v>1</v>
      </c>
      <c r="AB35" s="145">
        <v>1</v>
      </c>
      <c r="AC35" s="145">
        <v>1</v>
      </c>
      <c r="AZ35" s="145">
        <v>1</v>
      </c>
      <c r="BA35" s="145">
        <f t="shared" si="7"/>
        <v>0</v>
      </c>
      <c r="BB35" s="145">
        <f t="shared" si="8"/>
        <v>0</v>
      </c>
      <c r="BC35" s="145">
        <f t="shared" si="9"/>
        <v>0</v>
      </c>
      <c r="BD35" s="145">
        <f t="shared" si="10"/>
        <v>0</v>
      </c>
      <c r="BE35" s="145">
        <f t="shared" si="11"/>
        <v>0</v>
      </c>
      <c r="CA35" s="174">
        <v>1</v>
      </c>
      <c r="CB35" s="174">
        <v>1</v>
      </c>
      <c r="CZ35" s="145">
        <v>0.0001</v>
      </c>
    </row>
    <row r="36" spans="1:57" ht="12.75">
      <c r="A36" s="175"/>
      <c r="B36" s="176" t="s">
        <v>76</v>
      </c>
      <c r="C36" s="177" t="str">
        <f>CONCATENATE(B24," ",C24)</f>
        <v>62 Úpravy povrchů vnější</v>
      </c>
      <c r="D36" s="178"/>
      <c r="E36" s="179"/>
      <c r="F36" s="180"/>
      <c r="G36" s="181">
        <f>SUM(G24:G35)</f>
        <v>0</v>
      </c>
      <c r="O36" s="167">
        <v>4</v>
      </c>
      <c r="BA36" s="182">
        <f>SUM(BA24:BA35)</f>
        <v>0</v>
      </c>
      <c r="BB36" s="182">
        <f>SUM(BB24:BB35)</f>
        <v>0</v>
      </c>
      <c r="BC36" s="182">
        <f>SUM(BC24:BC35)</f>
        <v>0</v>
      </c>
      <c r="BD36" s="182">
        <f>SUM(BD24:BD35)</f>
        <v>0</v>
      </c>
      <c r="BE36" s="182">
        <f>SUM(BE24:BE35)</f>
        <v>0</v>
      </c>
    </row>
    <row r="37" spans="1:15" ht="12.75">
      <c r="A37" s="160" t="s">
        <v>72</v>
      </c>
      <c r="B37" s="161" t="s">
        <v>134</v>
      </c>
      <c r="C37" s="162" t="s">
        <v>135</v>
      </c>
      <c r="D37" s="163"/>
      <c r="E37" s="164"/>
      <c r="F37" s="164"/>
      <c r="G37" s="165"/>
      <c r="H37" s="166"/>
      <c r="I37" s="166"/>
      <c r="O37" s="167">
        <v>1</v>
      </c>
    </row>
    <row r="38" spans="1:104" ht="12">
      <c r="A38" s="168">
        <v>23</v>
      </c>
      <c r="B38" s="169" t="s">
        <v>136</v>
      </c>
      <c r="C38" s="170" t="s">
        <v>137</v>
      </c>
      <c r="D38" s="171" t="s">
        <v>82</v>
      </c>
      <c r="E38" s="172">
        <v>808</v>
      </c>
      <c r="F38" s="172">
        <v>0</v>
      </c>
      <c r="G38" s="173">
        <f aca="true" t="shared" si="12" ref="G38:G50">E38*F38</f>
        <v>0</v>
      </c>
      <c r="O38" s="167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 aca="true" t="shared" si="13" ref="BA38:BA50">IF(AZ38=1,G38,0)</f>
        <v>0</v>
      </c>
      <c r="BB38" s="145">
        <f aca="true" t="shared" si="14" ref="BB38:BB50">IF(AZ38=2,G38,0)</f>
        <v>0</v>
      </c>
      <c r="BC38" s="145">
        <f aca="true" t="shared" si="15" ref="BC38:BC50">IF(AZ38=3,G38,0)</f>
        <v>0</v>
      </c>
      <c r="BD38" s="145">
        <f aca="true" t="shared" si="16" ref="BD38:BD50">IF(AZ38=4,G38,0)</f>
        <v>0</v>
      </c>
      <c r="BE38" s="145">
        <f aca="true" t="shared" si="17" ref="BE38:BE50">IF(AZ38=5,G38,0)</f>
        <v>0</v>
      </c>
      <c r="CA38" s="174">
        <v>1</v>
      </c>
      <c r="CB38" s="174">
        <v>1</v>
      </c>
      <c r="CZ38" s="145">
        <v>0</v>
      </c>
    </row>
    <row r="39" spans="1:104" ht="12">
      <c r="A39" s="168">
        <v>24</v>
      </c>
      <c r="B39" s="169" t="s">
        <v>138</v>
      </c>
      <c r="C39" s="170" t="s">
        <v>139</v>
      </c>
      <c r="D39" s="171" t="s">
        <v>82</v>
      </c>
      <c r="E39" s="172">
        <v>909.8</v>
      </c>
      <c r="F39" s="172">
        <v>0</v>
      </c>
      <c r="G39" s="173">
        <f t="shared" si="12"/>
        <v>0</v>
      </c>
      <c r="O39" s="167">
        <v>2</v>
      </c>
      <c r="AA39" s="145">
        <v>1</v>
      </c>
      <c r="AB39" s="145">
        <v>1</v>
      </c>
      <c r="AC39" s="145">
        <v>1</v>
      </c>
      <c r="AZ39" s="145">
        <v>1</v>
      </c>
      <c r="BA39" s="145">
        <f t="shared" si="13"/>
        <v>0</v>
      </c>
      <c r="BB39" s="145">
        <f t="shared" si="14"/>
        <v>0</v>
      </c>
      <c r="BC39" s="145">
        <f t="shared" si="15"/>
        <v>0</v>
      </c>
      <c r="BD39" s="145">
        <f t="shared" si="16"/>
        <v>0</v>
      </c>
      <c r="BE39" s="145">
        <f t="shared" si="17"/>
        <v>0</v>
      </c>
      <c r="CA39" s="174">
        <v>1</v>
      </c>
      <c r="CB39" s="174">
        <v>1</v>
      </c>
      <c r="CZ39" s="145">
        <v>0</v>
      </c>
    </row>
    <row r="40" spans="1:104" ht="12">
      <c r="A40" s="168">
        <v>25</v>
      </c>
      <c r="B40" s="169" t="s">
        <v>140</v>
      </c>
      <c r="C40" s="170" t="s">
        <v>141</v>
      </c>
      <c r="D40" s="171" t="s">
        <v>82</v>
      </c>
      <c r="E40" s="172">
        <v>808</v>
      </c>
      <c r="F40" s="172">
        <v>0</v>
      </c>
      <c r="G40" s="173">
        <f t="shared" si="12"/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 t="shared" si="13"/>
        <v>0</v>
      </c>
      <c r="BB40" s="145">
        <f t="shared" si="14"/>
        <v>0</v>
      </c>
      <c r="BC40" s="145">
        <f t="shared" si="15"/>
        <v>0</v>
      </c>
      <c r="BD40" s="145">
        <f t="shared" si="16"/>
        <v>0</v>
      </c>
      <c r="BE40" s="145">
        <f t="shared" si="17"/>
        <v>0</v>
      </c>
      <c r="CA40" s="174">
        <v>1</v>
      </c>
      <c r="CB40" s="174">
        <v>1</v>
      </c>
      <c r="CZ40" s="145">
        <v>0</v>
      </c>
    </row>
    <row r="41" spans="1:104" ht="12">
      <c r="A41" s="168">
        <v>26</v>
      </c>
      <c r="B41" s="169" t="s">
        <v>142</v>
      </c>
      <c r="C41" s="170" t="s">
        <v>143</v>
      </c>
      <c r="D41" s="171" t="s">
        <v>82</v>
      </c>
      <c r="E41" s="172">
        <v>54588</v>
      </c>
      <c r="F41" s="172">
        <v>0</v>
      </c>
      <c r="G41" s="173">
        <f t="shared" si="12"/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 t="shared" si="13"/>
        <v>0</v>
      </c>
      <c r="BB41" s="145">
        <f t="shared" si="14"/>
        <v>0</v>
      </c>
      <c r="BC41" s="145">
        <f t="shared" si="15"/>
        <v>0</v>
      </c>
      <c r="BD41" s="145">
        <f t="shared" si="16"/>
        <v>0</v>
      </c>
      <c r="BE41" s="145">
        <f t="shared" si="17"/>
        <v>0</v>
      </c>
      <c r="CA41" s="174">
        <v>1</v>
      </c>
      <c r="CB41" s="174">
        <v>1</v>
      </c>
      <c r="CZ41" s="145">
        <v>0</v>
      </c>
    </row>
    <row r="42" spans="1:104" ht="12">
      <c r="A42" s="168">
        <v>27</v>
      </c>
      <c r="B42" s="169" t="s">
        <v>144</v>
      </c>
      <c r="C42" s="170" t="s">
        <v>145</v>
      </c>
      <c r="D42" s="171" t="s">
        <v>82</v>
      </c>
      <c r="E42" s="172">
        <v>96992</v>
      </c>
      <c r="F42" s="172">
        <v>0</v>
      </c>
      <c r="G42" s="173">
        <f t="shared" si="12"/>
        <v>0</v>
      </c>
      <c r="O42" s="167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 t="shared" si="13"/>
        <v>0</v>
      </c>
      <c r="BB42" s="145">
        <f t="shared" si="14"/>
        <v>0</v>
      </c>
      <c r="BC42" s="145">
        <f t="shared" si="15"/>
        <v>0</v>
      </c>
      <c r="BD42" s="145">
        <f t="shared" si="16"/>
        <v>0</v>
      </c>
      <c r="BE42" s="145">
        <f t="shared" si="17"/>
        <v>0</v>
      </c>
      <c r="CA42" s="174">
        <v>1</v>
      </c>
      <c r="CB42" s="174">
        <v>1</v>
      </c>
      <c r="CZ42" s="145">
        <v>0</v>
      </c>
    </row>
    <row r="43" spans="1:104" ht="12">
      <c r="A43" s="168">
        <v>28</v>
      </c>
      <c r="B43" s="169" t="s">
        <v>146</v>
      </c>
      <c r="C43" s="170" t="s">
        <v>147</v>
      </c>
      <c r="D43" s="171" t="s">
        <v>82</v>
      </c>
      <c r="E43" s="172">
        <v>909.8</v>
      </c>
      <c r="F43" s="172">
        <v>0</v>
      </c>
      <c r="G43" s="173">
        <f t="shared" si="12"/>
        <v>0</v>
      </c>
      <c r="O43" s="167">
        <v>2</v>
      </c>
      <c r="AA43" s="145">
        <v>1</v>
      </c>
      <c r="AB43" s="145">
        <v>1</v>
      </c>
      <c r="AC43" s="145">
        <v>1</v>
      </c>
      <c r="AZ43" s="145">
        <v>1</v>
      </c>
      <c r="BA43" s="145">
        <f t="shared" si="13"/>
        <v>0</v>
      </c>
      <c r="BB43" s="145">
        <f t="shared" si="14"/>
        <v>0</v>
      </c>
      <c r="BC43" s="145">
        <f t="shared" si="15"/>
        <v>0</v>
      </c>
      <c r="BD43" s="145">
        <f t="shared" si="16"/>
        <v>0</v>
      </c>
      <c r="BE43" s="145">
        <f t="shared" si="17"/>
        <v>0</v>
      </c>
      <c r="CA43" s="174">
        <v>1</v>
      </c>
      <c r="CB43" s="174">
        <v>1</v>
      </c>
      <c r="CZ43" s="145">
        <v>0</v>
      </c>
    </row>
    <row r="44" spans="1:104" ht="12">
      <c r="A44" s="168">
        <v>29</v>
      </c>
      <c r="B44" s="169" t="s">
        <v>148</v>
      </c>
      <c r="C44" s="170" t="s">
        <v>149</v>
      </c>
      <c r="D44" s="171" t="s">
        <v>82</v>
      </c>
      <c r="E44" s="172">
        <v>808</v>
      </c>
      <c r="F44" s="172">
        <v>0</v>
      </c>
      <c r="G44" s="173">
        <f t="shared" si="12"/>
        <v>0</v>
      </c>
      <c r="O44" s="167">
        <v>2</v>
      </c>
      <c r="AA44" s="145">
        <v>1</v>
      </c>
      <c r="AB44" s="145">
        <v>1</v>
      </c>
      <c r="AC44" s="145">
        <v>1</v>
      </c>
      <c r="AZ44" s="145">
        <v>1</v>
      </c>
      <c r="BA44" s="145">
        <f t="shared" si="13"/>
        <v>0</v>
      </c>
      <c r="BB44" s="145">
        <f t="shared" si="14"/>
        <v>0</v>
      </c>
      <c r="BC44" s="145">
        <f t="shared" si="15"/>
        <v>0</v>
      </c>
      <c r="BD44" s="145">
        <f t="shared" si="16"/>
        <v>0</v>
      </c>
      <c r="BE44" s="145">
        <f t="shared" si="17"/>
        <v>0</v>
      </c>
      <c r="CA44" s="174">
        <v>1</v>
      </c>
      <c r="CB44" s="174">
        <v>1</v>
      </c>
      <c r="CZ44" s="145">
        <v>0</v>
      </c>
    </row>
    <row r="45" spans="1:104" ht="12">
      <c r="A45" s="168">
        <v>30</v>
      </c>
      <c r="B45" s="169" t="s">
        <v>150</v>
      </c>
      <c r="C45" s="170" t="s">
        <v>151</v>
      </c>
      <c r="D45" s="171" t="s">
        <v>82</v>
      </c>
      <c r="E45" s="172">
        <v>808</v>
      </c>
      <c r="F45" s="172">
        <v>0</v>
      </c>
      <c r="G45" s="173">
        <f t="shared" si="12"/>
        <v>0</v>
      </c>
      <c r="O45" s="167">
        <v>2</v>
      </c>
      <c r="AA45" s="145">
        <v>1</v>
      </c>
      <c r="AB45" s="145">
        <v>1</v>
      </c>
      <c r="AC45" s="145">
        <v>1</v>
      </c>
      <c r="AZ45" s="145">
        <v>1</v>
      </c>
      <c r="BA45" s="145">
        <f t="shared" si="13"/>
        <v>0</v>
      </c>
      <c r="BB45" s="145">
        <f t="shared" si="14"/>
        <v>0</v>
      </c>
      <c r="BC45" s="145">
        <f t="shared" si="15"/>
        <v>0</v>
      </c>
      <c r="BD45" s="145">
        <f t="shared" si="16"/>
        <v>0</v>
      </c>
      <c r="BE45" s="145">
        <f t="shared" si="17"/>
        <v>0</v>
      </c>
      <c r="CA45" s="174">
        <v>1</v>
      </c>
      <c r="CB45" s="174">
        <v>1</v>
      </c>
      <c r="CZ45" s="145">
        <v>0</v>
      </c>
    </row>
    <row r="46" spans="1:104" ht="12">
      <c r="A46" s="168">
        <v>31</v>
      </c>
      <c r="B46" s="169" t="s">
        <v>152</v>
      </c>
      <c r="C46" s="170" t="s">
        <v>153</v>
      </c>
      <c r="D46" s="171" t="s">
        <v>82</v>
      </c>
      <c r="E46" s="172">
        <v>600</v>
      </c>
      <c r="F46" s="172">
        <v>0</v>
      </c>
      <c r="G46" s="173">
        <f t="shared" si="12"/>
        <v>0</v>
      </c>
      <c r="O46" s="167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 t="shared" si="13"/>
        <v>0</v>
      </c>
      <c r="BB46" s="145">
        <f t="shared" si="14"/>
        <v>0</v>
      </c>
      <c r="BC46" s="145">
        <f t="shared" si="15"/>
        <v>0</v>
      </c>
      <c r="BD46" s="145">
        <f t="shared" si="16"/>
        <v>0</v>
      </c>
      <c r="BE46" s="145">
        <f t="shared" si="17"/>
        <v>0</v>
      </c>
      <c r="CA46" s="174">
        <v>1</v>
      </c>
      <c r="CB46" s="174">
        <v>1</v>
      </c>
      <c r="CZ46" s="145">
        <v>0</v>
      </c>
    </row>
    <row r="47" spans="1:104" ht="12">
      <c r="A47" s="168">
        <v>32</v>
      </c>
      <c r="B47" s="169" t="s">
        <v>154</v>
      </c>
      <c r="C47" s="170" t="s">
        <v>155</v>
      </c>
      <c r="D47" s="171" t="s">
        <v>113</v>
      </c>
      <c r="E47" s="172">
        <v>12</v>
      </c>
      <c r="F47" s="172">
        <v>0</v>
      </c>
      <c r="G47" s="173">
        <f t="shared" si="12"/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 t="shared" si="13"/>
        <v>0</v>
      </c>
      <c r="BB47" s="145">
        <f t="shared" si="14"/>
        <v>0</v>
      </c>
      <c r="BC47" s="145">
        <f t="shared" si="15"/>
        <v>0</v>
      </c>
      <c r="BD47" s="145">
        <f t="shared" si="16"/>
        <v>0</v>
      </c>
      <c r="BE47" s="145">
        <f t="shared" si="17"/>
        <v>0</v>
      </c>
      <c r="CA47" s="174">
        <v>1</v>
      </c>
      <c r="CB47" s="174">
        <v>1</v>
      </c>
      <c r="CZ47" s="145">
        <v>0</v>
      </c>
    </row>
    <row r="48" spans="1:104" ht="12">
      <c r="A48" s="168">
        <v>33</v>
      </c>
      <c r="B48" s="169" t="s">
        <v>156</v>
      </c>
      <c r="C48" s="170" t="s">
        <v>157</v>
      </c>
      <c r="D48" s="171" t="s">
        <v>113</v>
      </c>
      <c r="E48" s="172">
        <v>900</v>
      </c>
      <c r="F48" s="172">
        <v>0</v>
      </c>
      <c r="G48" s="173">
        <f t="shared" si="12"/>
        <v>0</v>
      </c>
      <c r="O48" s="167">
        <v>2</v>
      </c>
      <c r="AA48" s="145">
        <v>1</v>
      </c>
      <c r="AB48" s="145">
        <v>1</v>
      </c>
      <c r="AC48" s="145">
        <v>1</v>
      </c>
      <c r="AZ48" s="145">
        <v>1</v>
      </c>
      <c r="BA48" s="145">
        <f t="shared" si="13"/>
        <v>0</v>
      </c>
      <c r="BB48" s="145">
        <f t="shared" si="14"/>
        <v>0</v>
      </c>
      <c r="BC48" s="145">
        <f t="shared" si="15"/>
        <v>0</v>
      </c>
      <c r="BD48" s="145">
        <f t="shared" si="16"/>
        <v>0</v>
      </c>
      <c r="BE48" s="145">
        <f t="shared" si="17"/>
        <v>0</v>
      </c>
      <c r="CA48" s="174">
        <v>1</v>
      </c>
      <c r="CB48" s="174">
        <v>1</v>
      </c>
      <c r="CZ48" s="145">
        <v>0</v>
      </c>
    </row>
    <row r="49" spans="1:104" ht="12">
      <c r="A49" s="168">
        <v>34</v>
      </c>
      <c r="B49" s="169" t="s">
        <v>158</v>
      </c>
      <c r="C49" s="170" t="s">
        <v>159</v>
      </c>
      <c r="D49" s="171" t="s">
        <v>113</v>
      </c>
      <c r="E49" s="172">
        <v>12</v>
      </c>
      <c r="F49" s="172">
        <v>0</v>
      </c>
      <c r="G49" s="173">
        <f t="shared" si="12"/>
        <v>0</v>
      </c>
      <c r="O49" s="167">
        <v>2</v>
      </c>
      <c r="AA49" s="145">
        <v>1</v>
      </c>
      <c r="AB49" s="145">
        <v>1</v>
      </c>
      <c r="AC49" s="145">
        <v>1</v>
      </c>
      <c r="AZ49" s="145">
        <v>1</v>
      </c>
      <c r="BA49" s="145">
        <f t="shared" si="13"/>
        <v>0</v>
      </c>
      <c r="BB49" s="145">
        <f t="shared" si="14"/>
        <v>0</v>
      </c>
      <c r="BC49" s="145">
        <f t="shared" si="15"/>
        <v>0</v>
      </c>
      <c r="BD49" s="145">
        <f t="shared" si="16"/>
        <v>0</v>
      </c>
      <c r="BE49" s="145">
        <f t="shared" si="17"/>
        <v>0</v>
      </c>
      <c r="CA49" s="174">
        <v>1</v>
      </c>
      <c r="CB49" s="174">
        <v>1</v>
      </c>
      <c r="CZ49" s="145">
        <v>0</v>
      </c>
    </row>
    <row r="50" spans="1:104" ht="12">
      <c r="A50" s="168">
        <v>35</v>
      </c>
      <c r="B50" s="169" t="s">
        <v>160</v>
      </c>
      <c r="C50" s="170" t="s">
        <v>161</v>
      </c>
      <c r="D50" s="171" t="s">
        <v>82</v>
      </c>
      <c r="E50" s="172">
        <v>346</v>
      </c>
      <c r="F50" s="172">
        <v>0</v>
      </c>
      <c r="G50" s="173">
        <f t="shared" si="12"/>
        <v>0</v>
      </c>
      <c r="O50" s="167">
        <v>2</v>
      </c>
      <c r="AA50" s="145">
        <v>1</v>
      </c>
      <c r="AB50" s="145">
        <v>1</v>
      </c>
      <c r="AC50" s="145">
        <v>1</v>
      </c>
      <c r="AZ50" s="145">
        <v>1</v>
      </c>
      <c r="BA50" s="145">
        <f t="shared" si="13"/>
        <v>0</v>
      </c>
      <c r="BB50" s="145">
        <f t="shared" si="14"/>
        <v>0</v>
      </c>
      <c r="BC50" s="145">
        <f t="shared" si="15"/>
        <v>0</v>
      </c>
      <c r="BD50" s="145">
        <f t="shared" si="16"/>
        <v>0</v>
      </c>
      <c r="BE50" s="145">
        <f t="shared" si="17"/>
        <v>0</v>
      </c>
      <c r="CA50" s="174">
        <v>1</v>
      </c>
      <c r="CB50" s="174">
        <v>1</v>
      </c>
      <c r="CZ50" s="145">
        <v>0</v>
      </c>
    </row>
    <row r="51" spans="1:57" ht="12.75">
      <c r="A51" s="175"/>
      <c r="B51" s="176" t="s">
        <v>76</v>
      </c>
      <c r="C51" s="177" t="str">
        <f>CONCATENATE(B37," ",C37)</f>
        <v>94 Lešení a stavební výtahy</v>
      </c>
      <c r="D51" s="178"/>
      <c r="E51" s="179"/>
      <c r="F51" s="180"/>
      <c r="G51" s="181">
        <f>SUM(G37:G50)</f>
        <v>0</v>
      </c>
      <c r="O51" s="167">
        <v>4</v>
      </c>
      <c r="BA51" s="182">
        <f>SUM(BA37:BA50)</f>
        <v>0</v>
      </c>
      <c r="BB51" s="182">
        <f>SUM(BB37:BB50)</f>
        <v>0</v>
      </c>
      <c r="BC51" s="182">
        <f>SUM(BC37:BC50)</f>
        <v>0</v>
      </c>
      <c r="BD51" s="182">
        <f>SUM(BD37:BD50)</f>
        <v>0</v>
      </c>
      <c r="BE51" s="182">
        <f>SUM(BE37:BE50)</f>
        <v>0</v>
      </c>
    </row>
    <row r="52" spans="1:15" ht="12.75">
      <c r="A52" s="160" t="s">
        <v>72</v>
      </c>
      <c r="B52" s="161" t="s">
        <v>162</v>
      </c>
      <c r="C52" s="162" t="s">
        <v>163</v>
      </c>
      <c r="D52" s="163"/>
      <c r="E52" s="164"/>
      <c r="F52" s="164"/>
      <c r="G52" s="165"/>
      <c r="H52" s="166"/>
      <c r="I52" s="166"/>
      <c r="O52" s="167">
        <v>1</v>
      </c>
    </row>
    <row r="53" spans="1:104" ht="12">
      <c r="A53" s="168">
        <v>36</v>
      </c>
      <c r="B53" s="169" t="s">
        <v>164</v>
      </c>
      <c r="C53" s="170" t="s">
        <v>165</v>
      </c>
      <c r="D53" s="171" t="s">
        <v>82</v>
      </c>
      <c r="E53" s="172">
        <v>268</v>
      </c>
      <c r="F53" s="172">
        <v>0</v>
      </c>
      <c r="G53" s="173">
        <f>E53*F53</f>
        <v>0</v>
      </c>
      <c r="O53" s="167">
        <v>2</v>
      </c>
      <c r="AA53" s="145">
        <v>1</v>
      </c>
      <c r="AB53" s="145">
        <v>1</v>
      </c>
      <c r="AC53" s="145">
        <v>1</v>
      </c>
      <c r="AZ53" s="145">
        <v>1</v>
      </c>
      <c r="BA53" s="145">
        <f>IF(AZ53=1,G53,0)</f>
        <v>0</v>
      </c>
      <c r="BB53" s="145">
        <f>IF(AZ53=2,G53,0)</f>
        <v>0</v>
      </c>
      <c r="BC53" s="145">
        <f>IF(AZ53=3,G53,0)</f>
        <v>0</v>
      </c>
      <c r="BD53" s="145">
        <f>IF(AZ53=4,G53,0)</f>
        <v>0</v>
      </c>
      <c r="BE53" s="145">
        <f>IF(AZ53=5,G53,0)</f>
        <v>0</v>
      </c>
      <c r="CA53" s="174">
        <v>1</v>
      </c>
      <c r="CB53" s="174">
        <v>1</v>
      </c>
      <c r="CZ53" s="145">
        <v>3E-05</v>
      </c>
    </row>
    <row r="54" spans="1:104" ht="12">
      <c r="A54" s="168">
        <v>37</v>
      </c>
      <c r="B54" s="169" t="s">
        <v>166</v>
      </c>
      <c r="C54" s="170" t="s">
        <v>167</v>
      </c>
      <c r="D54" s="171" t="s">
        <v>82</v>
      </c>
      <c r="E54" s="172">
        <v>55.1485212</v>
      </c>
      <c r="F54" s="172">
        <v>0</v>
      </c>
      <c r="G54" s="173">
        <f>E54*F54</f>
        <v>0</v>
      </c>
      <c r="O54" s="167">
        <v>2</v>
      </c>
      <c r="AA54" s="145">
        <v>7</v>
      </c>
      <c r="AB54" s="145">
        <v>1</v>
      </c>
      <c r="AC54" s="145">
        <v>2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7</v>
      </c>
      <c r="CB54" s="174">
        <v>1</v>
      </c>
      <c r="CZ54" s="145">
        <v>4E-05</v>
      </c>
    </row>
    <row r="55" spans="1:57" ht="12.75">
      <c r="A55" s="175"/>
      <c r="B55" s="176" t="s">
        <v>76</v>
      </c>
      <c r="C55" s="177" t="str">
        <f>CONCATENATE(B52," ",C52)</f>
        <v>95 Dokončovací konstrukce na pozemních stavbách</v>
      </c>
      <c r="D55" s="178"/>
      <c r="E55" s="179"/>
      <c r="F55" s="180"/>
      <c r="G55" s="181">
        <f>SUM(G52:G54)</f>
        <v>0</v>
      </c>
      <c r="O55" s="167">
        <v>4</v>
      </c>
      <c r="BA55" s="182">
        <f>SUM(BA52:BA54)</f>
        <v>0</v>
      </c>
      <c r="BB55" s="182">
        <f>SUM(BB52:BB54)</f>
        <v>0</v>
      </c>
      <c r="BC55" s="182">
        <f>SUM(BC52:BC54)</f>
        <v>0</v>
      </c>
      <c r="BD55" s="182">
        <f>SUM(BD52:BD54)</f>
        <v>0</v>
      </c>
      <c r="BE55" s="182">
        <f>SUM(BE52:BE54)</f>
        <v>0</v>
      </c>
    </row>
    <row r="56" spans="1:15" ht="12.75">
      <c r="A56" s="160" t="s">
        <v>72</v>
      </c>
      <c r="B56" s="161" t="s">
        <v>168</v>
      </c>
      <c r="C56" s="162" t="s">
        <v>169</v>
      </c>
      <c r="D56" s="163"/>
      <c r="E56" s="164"/>
      <c r="F56" s="164"/>
      <c r="G56" s="165"/>
      <c r="H56" s="166"/>
      <c r="I56" s="166"/>
      <c r="O56" s="167">
        <v>1</v>
      </c>
    </row>
    <row r="57" spans="1:104" ht="12">
      <c r="A57" s="168">
        <v>38</v>
      </c>
      <c r="B57" s="169" t="s">
        <v>170</v>
      </c>
      <c r="C57" s="170" t="s">
        <v>171</v>
      </c>
      <c r="D57" s="171" t="s">
        <v>96</v>
      </c>
      <c r="E57" s="172">
        <v>55.1485212</v>
      </c>
      <c r="F57" s="172">
        <v>0</v>
      </c>
      <c r="G57" s="173">
        <f>E57*F57</f>
        <v>0</v>
      </c>
      <c r="O57" s="167">
        <v>2</v>
      </c>
      <c r="AA57" s="145">
        <v>7</v>
      </c>
      <c r="AB57" s="145">
        <v>1</v>
      </c>
      <c r="AC57" s="145">
        <v>2</v>
      </c>
      <c r="AZ57" s="145">
        <v>1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7</v>
      </c>
      <c r="CB57" s="174">
        <v>1</v>
      </c>
      <c r="CZ57" s="145">
        <v>0</v>
      </c>
    </row>
    <row r="58" spans="1:104" ht="12">
      <c r="A58" s="168">
        <v>39</v>
      </c>
      <c r="B58" s="169" t="s">
        <v>172</v>
      </c>
      <c r="C58" s="170" t="s">
        <v>173</v>
      </c>
      <c r="D58" s="171" t="s">
        <v>96</v>
      </c>
      <c r="E58" s="172">
        <v>55.1485212</v>
      </c>
      <c r="F58" s="172">
        <v>0</v>
      </c>
      <c r="G58" s="173">
        <f>E58*F58</f>
        <v>0</v>
      </c>
      <c r="O58" s="167">
        <v>2</v>
      </c>
      <c r="AA58" s="145">
        <v>7</v>
      </c>
      <c r="AB58" s="145">
        <v>1</v>
      </c>
      <c r="AC58" s="145">
        <v>2</v>
      </c>
      <c r="AZ58" s="145">
        <v>1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4">
        <v>7</v>
      </c>
      <c r="CB58" s="174">
        <v>1</v>
      </c>
      <c r="CZ58" s="145">
        <v>0</v>
      </c>
    </row>
    <row r="59" spans="1:57" ht="12.75">
      <c r="A59" s="175"/>
      <c r="B59" s="176" t="s">
        <v>76</v>
      </c>
      <c r="C59" s="177" t="str">
        <f>CONCATENATE(B56," ",C56)</f>
        <v>99 Staveništní přesun hmot</v>
      </c>
      <c r="D59" s="178"/>
      <c r="E59" s="179"/>
      <c r="F59" s="180"/>
      <c r="G59" s="181">
        <f>SUM(G56:G58)</f>
        <v>0</v>
      </c>
      <c r="O59" s="167">
        <v>4</v>
      </c>
      <c r="BA59" s="182">
        <f>SUM(BA56:BA58)</f>
        <v>0</v>
      </c>
      <c r="BB59" s="182">
        <f>SUM(BB56:BB58)</f>
        <v>0</v>
      </c>
      <c r="BC59" s="182">
        <f>SUM(BC56:BC58)</f>
        <v>0</v>
      </c>
      <c r="BD59" s="182">
        <f>SUM(BD56:BD58)</f>
        <v>0</v>
      </c>
      <c r="BE59" s="182">
        <f>SUM(BE56:BE58)</f>
        <v>0</v>
      </c>
    </row>
    <row r="60" spans="1:15" ht="12.75">
      <c r="A60" s="160" t="s">
        <v>72</v>
      </c>
      <c r="B60" s="161" t="s">
        <v>174</v>
      </c>
      <c r="C60" s="162" t="s">
        <v>175</v>
      </c>
      <c r="D60" s="163"/>
      <c r="E60" s="164"/>
      <c r="F60" s="164"/>
      <c r="G60" s="165"/>
      <c r="H60" s="166"/>
      <c r="I60" s="166"/>
      <c r="O60" s="167">
        <v>1</v>
      </c>
    </row>
    <row r="61" spans="1:104" ht="12">
      <c r="A61" s="168">
        <v>40</v>
      </c>
      <c r="B61" s="169" t="s">
        <v>176</v>
      </c>
      <c r="C61" s="170" t="s">
        <v>177</v>
      </c>
      <c r="D61" s="171" t="s">
        <v>178</v>
      </c>
      <c r="E61" s="172">
        <v>1</v>
      </c>
      <c r="F61" s="172">
        <v>0</v>
      </c>
      <c r="G61" s="173">
        <f>E61*F61</f>
        <v>0</v>
      </c>
      <c r="O61" s="167">
        <v>2</v>
      </c>
      <c r="AA61" s="145">
        <v>12</v>
      </c>
      <c r="AB61" s="145">
        <v>0</v>
      </c>
      <c r="AC61" s="145">
        <v>57</v>
      </c>
      <c r="AZ61" s="145">
        <v>1</v>
      </c>
      <c r="BA61" s="145">
        <f>IF(AZ61=1,G61,0)</f>
        <v>0</v>
      </c>
      <c r="BB61" s="145">
        <f>IF(AZ61=2,G61,0)</f>
        <v>0</v>
      </c>
      <c r="BC61" s="145">
        <f>IF(AZ61=3,G61,0)</f>
        <v>0</v>
      </c>
      <c r="BD61" s="145">
        <f>IF(AZ61=4,G61,0)</f>
        <v>0</v>
      </c>
      <c r="BE61" s="145">
        <f>IF(AZ61=5,G61,0)</f>
        <v>0</v>
      </c>
      <c r="CA61" s="174">
        <v>12</v>
      </c>
      <c r="CB61" s="174">
        <v>0</v>
      </c>
      <c r="CZ61" s="145">
        <v>0.00013</v>
      </c>
    </row>
    <row r="62" spans="1:104" ht="12">
      <c r="A62" s="168">
        <v>41</v>
      </c>
      <c r="B62" s="169" t="s">
        <v>179</v>
      </c>
      <c r="C62" s="170" t="s">
        <v>180</v>
      </c>
      <c r="D62" s="171" t="s">
        <v>178</v>
      </c>
      <c r="E62" s="172">
        <v>1</v>
      </c>
      <c r="F62" s="172">
        <v>0</v>
      </c>
      <c r="G62" s="173">
        <f>E62*F62</f>
        <v>0</v>
      </c>
      <c r="O62" s="167">
        <v>2</v>
      </c>
      <c r="AA62" s="145">
        <v>12</v>
      </c>
      <c r="AB62" s="145">
        <v>0</v>
      </c>
      <c r="AC62" s="145">
        <v>63</v>
      </c>
      <c r="AZ62" s="145">
        <v>1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12</v>
      </c>
      <c r="CB62" s="174">
        <v>0</v>
      </c>
      <c r="CZ62" s="145">
        <v>0</v>
      </c>
    </row>
    <row r="63" spans="1:104" ht="12">
      <c r="A63" s="168">
        <v>42</v>
      </c>
      <c r="B63" s="169" t="s">
        <v>181</v>
      </c>
      <c r="C63" s="170" t="s">
        <v>182</v>
      </c>
      <c r="D63" s="171"/>
      <c r="E63" s="172">
        <v>1</v>
      </c>
      <c r="F63" s="172">
        <v>0</v>
      </c>
      <c r="G63" s="173">
        <f>E63*F63</f>
        <v>0</v>
      </c>
      <c r="O63" s="167">
        <v>2</v>
      </c>
      <c r="AA63" s="145">
        <v>12</v>
      </c>
      <c r="AB63" s="145">
        <v>1</v>
      </c>
      <c r="AC63" s="145">
        <v>62</v>
      </c>
      <c r="AZ63" s="145">
        <v>1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4">
        <v>12</v>
      </c>
      <c r="CB63" s="174">
        <v>1</v>
      </c>
      <c r="CZ63" s="145">
        <v>0</v>
      </c>
    </row>
    <row r="64" spans="1:57" ht="12.75">
      <c r="A64" s="175"/>
      <c r="B64" s="176" t="s">
        <v>76</v>
      </c>
      <c r="C64" s="177" t="str">
        <f>CONCATENATE(B60," ",C60)</f>
        <v>F0851 Elektroinstalace</v>
      </c>
      <c r="D64" s="178"/>
      <c r="E64" s="179"/>
      <c r="F64" s="180"/>
      <c r="G64" s="181">
        <f>SUM(G60:G63)</f>
        <v>0</v>
      </c>
      <c r="O64" s="167">
        <v>4</v>
      </c>
      <c r="BA64" s="182">
        <f>SUM(BA60:BA63)</f>
        <v>0</v>
      </c>
      <c r="BB64" s="182">
        <f>SUM(BB60:BB63)</f>
        <v>0</v>
      </c>
      <c r="BC64" s="182">
        <f>SUM(BC60:BC63)</f>
        <v>0</v>
      </c>
      <c r="BD64" s="182">
        <f>SUM(BD60:BD63)</f>
        <v>0</v>
      </c>
      <c r="BE64" s="182">
        <f>SUM(BE60:BE63)</f>
        <v>0</v>
      </c>
    </row>
    <row r="65" spans="1:15" ht="12.75">
      <c r="A65" s="160" t="s">
        <v>72</v>
      </c>
      <c r="B65" s="161" t="s">
        <v>183</v>
      </c>
      <c r="C65" s="162" t="s">
        <v>184</v>
      </c>
      <c r="D65" s="163"/>
      <c r="E65" s="164"/>
      <c r="F65" s="164"/>
      <c r="G65" s="165"/>
      <c r="H65" s="166"/>
      <c r="I65" s="166"/>
      <c r="O65" s="167">
        <v>1</v>
      </c>
    </row>
    <row r="66" spans="1:104" ht="19.5">
      <c r="A66" s="168">
        <v>43</v>
      </c>
      <c r="B66" s="169" t="s">
        <v>185</v>
      </c>
      <c r="C66" s="170" t="s">
        <v>186</v>
      </c>
      <c r="D66" s="171" t="s">
        <v>178</v>
      </c>
      <c r="E66" s="172">
        <v>1</v>
      </c>
      <c r="F66" s="172">
        <v>0</v>
      </c>
      <c r="G66" s="173">
        <f>E66*F66</f>
        <v>0</v>
      </c>
      <c r="O66" s="167">
        <v>2</v>
      </c>
      <c r="AA66" s="145">
        <v>12</v>
      </c>
      <c r="AB66" s="145">
        <v>0</v>
      </c>
      <c r="AC66" s="145">
        <v>58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12</v>
      </c>
      <c r="CB66" s="174">
        <v>0</v>
      </c>
      <c r="CZ66" s="145">
        <v>0</v>
      </c>
    </row>
    <row r="67" spans="1:104" ht="12">
      <c r="A67" s="168">
        <v>44</v>
      </c>
      <c r="B67" s="169" t="s">
        <v>187</v>
      </c>
      <c r="C67" s="170" t="s">
        <v>188</v>
      </c>
      <c r="D67" s="171" t="s">
        <v>178</v>
      </c>
      <c r="E67" s="172">
        <v>1</v>
      </c>
      <c r="F67" s="172">
        <v>0</v>
      </c>
      <c r="G67" s="173">
        <f>E67*F67</f>
        <v>0</v>
      </c>
      <c r="O67" s="167">
        <v>2</v>
      </c>
      <c r="AA67" s="145">
        <v>12</v>
      </c>
      <c r="AB67" s="145">
        <v>0</v>
      </c>
      <c r="AC67" s="145">
        <v>59</v>
      </c>
      <c r="AZ67" s="145">
        <v>1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4">
        <v>12</v>
      </c>
      <c r="CB67" s="174">
        <v>0</v>
      </c>
      <c r="CZ67" s="145">
        <v>0</v>
      </c>
    </row>
    <row r="68" spans="1:104" ht="12">
      <c r="A68" s="168">
        <v>45</v>
      </c>
      <c r="B68" s="169" t="s">
        <v>189</v>
      </c>
      <c r="C68" s="170" t="s">
        <v>190</v>
      </c>
      <c r="D68" s="171" t="s">
        <v>178</v>
      </c>
      <c r="E68" s="172">
        <v>1</v>
      </c>
      <c r="F68" s="172">
        <v>0</v>
      </c>
      <c r="G68" s="173">
        <f>E68*F68</f>
        <v>0</v>
      </c>
      <c r="O68" s="167">
        <v>2</v>
      </c>
      <c r="AA68" s="145">
        <v>12</v>
      </c>
      <c r="AB68" s="145">
        <v>0</v>
      </c>
      <c r="AC68" s="145">
        <v>60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12</v>
      </c>
      <c r="CB68" s="174">
        <v>0</v>
      </c>
      <c r="CZ68" s="145">
        <v>0</v>
      </c>
    </row>
    <row r="69" spans="1:104" ht="12">
      <c r="A69" s="168">
        <v>46</v>
      </c>
      <c r="B69" s="169" t="s">
        <v>191</v>
      </c>
      <c r="C69" s="170" t="s">
        <v>192</v>
      </c>
      <c r="D69" s="171" t="s">
        <v>178</v>
      </c>
      <c r="E69" s="172">
        <v>1</v>
      </c>
      <c r="F69" s="172">
        <v>0</v>
      </c>
      <c r="G69" s="173">
        <f>E69*F69</f>
        <v>0</v>
      </c>
      <c r="O69" s="167">
        <v>2</v>
      </c>
      <c r="AA69" s="145">
        <v>12</v>
      </c>
      <c r="AB69" s="145">
        <v>0</v>
      </c>
      <c r="AC69" s="145">
        <v>61</v>
      </c>
      <c r="AZ69" s="145">
        <v>1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4">
        <v>12</v>
      </c>
      <c r="CB69" s="174">
        <v>0</v>
      </c>
      <c r="CZ69" s="145">
        <v>0</v>
      </c>
    </row>
    <row r="70" spans="1:57" ht="12.75">
      <c r="A70" s="175"/>
      <c r="B70" s="176" t="s">
        <v>76</v>
      </c>
      <c r="C70" s="177" t="str">
        <f>CONCATENATE(B65," ",C65)</f>
        <v>F0852 Hromosvod</v>
      </c>
      <c r="D70" s="178"/>
      <c r="E70" s="179"/>
      <c r="F70" s="180"/>
      <c r="G70" s="181">
        <f>SUM(G65:G69)</f>
        <v>0</v>
      </c>
      <c r="O70" s="167">
        <v>4</v>
      </c>
      <c r="BA70" s="182">
        <f>SUM(BA65:BA69)</f>
        <v>0</v>
      </c>
      <c r="BB70" s="182">
        <f>SUM(BB65:BB69)</f>
        <v>0</v>
      </c>
      <c r="BC70" s="182">
        <f>SUM(BC65:BC69)</f>
        <v>0</v>
      </c>
      <c r="BD70" s="182">
        <f>SUM(BD65:BD69)</f>
        <v>0</v>
      </c>
      <c r="BE70" s="182">
        <f>SUM(BE65:BE69)</f>
        <v>0</v>
      </c>
    </row>
    <row r="71" spans="1:15" ht="12.75">
      <c r="A71" s="160" t="s">
        <v>72</v>
      </c>
      <c r="B71" s="161" t="s">
        <v>193</v>
      </c>
      <c r="C71" s="162" t="s">
        <v>194</v>
      </c>
      <c r="D71" s="163"/>
      <c r="E71" s="164"/>
      <c r="F71" s="164"/>
      <c r="G71" s="165"/>
      <c r="H71" s="166"/>
      <c r="I71" s="166"/>
      <c r="O71" s="167">
        <v>1</v>
      </c>
    </row>
    <row r="72" spans="1:104" ht="19.5">
      <c r="A72" s="168">
        <v>47</v>
      </c>
      <c r="B72" s="169" t="s">
        <v>195</v>
      </c>
      <c r="C72" s="170" t="s">
        <v>196</v>
      </c>
      <c r="D72" s="171" t="s">
        <v>82</v>
      </c>
      <c r="E72" s="172">
        <v>240</v>
      </c>
      <c r="F72" s="172">
        <v>0</v>
      </c>
      <c r="G72" s="173">
        <f>E72*F72</f>
        <v>0</v>
      </c>
      <c r="O72" s="167">
        <v>2</v>
      </c>
      <c r="AA72" s="145">
        <v>1</v>
      </c>
      <c r="AB72" s="145">
        <v>7</v>
      </c>
      <c r="AC72" s="145">
        <v>7</v>
      </c>
      <c r="AZ72" s="145">
        <v>2</v>
      </c>
      <c r="BA72" s="145">
        <f>IF(AZ72=1,G72,0)</f>
        <v>0</v>
      </c>
      <c r="BB72" s="145">
        <f>IF(AZ72=2,G72,0)</f>
        <v>0</v>
      </c>
      <c r="BC72" s="145">
        <f>IF(AZ72=3,G72,0)</f>
        <v>0</v>
      </c>
      <c r="BD72" s="145">
        <f>IF(AZ72=4,G72,0)</f>
        <v>0</v>
      </c>
      <c r="BE72" s="145">
        <f>IF(AZ72=5,G72,0)</f>
        <v>0</v>
      </c>
      <c r="CA72" s="174">
        <v>1</v>
      </c>
      <c r="CB72" s="174">
        <v>7</v>
      </c>
      <c r="CZ72" s="145">
        <v>0.01426</v>
      </c>
    </row>
    <row r="73" spans="1:104" ht="12">
      <c r="A73" s="168">
        <v>48</v>
      </c>
      <c r="B73" s="169" t="s">
        <v>197</v>
      </c>
      <c r="C73" s="170" t="s">
        <v>198</v>
      </c>
      <c r="D73" s="171" t="s">
        <v>82</v>
      </c>
      <c r="E73" s="172">
        <v>120</v>
      </c>
      <c r="F73" s="172">
        <v>0</v>
      </c>
      <c r="G73" s="173">
        <f>E73*F73</f>
        <v>0</v>
      </c>
      <c r="O73" s="167">
        <v>2</v>
      </c>
      <c r="AA73" s="145">
        <v>1</v>
      </c>
      <c r="AB73" s="145">
        <v>0</v>
      </c>
      <c r="AC73" s="145">
        <v>0</v>
      </c>
      <c r="AZ73" s="145">
        <v>2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1</v>
      </c>
      <c r="CB73" s="174">
        <v>0</v>
      </c>
      <c r="CZ73" s="145">
        <v>0.01131</v>
      </c>
    </row>
    <row r="74" spans="1:104" ht="12">
      <c r="A74" s="168">
        <v>49</v>
      </c>
      <c r="B74" s="169" t="s">
        <v>199</v>
      </c>
      <c r="C74" s="170" t="s">
        <v>200</v>
      </c>
      <c r="D74" s="171" t="s">
        <v>87</v>
      </c>
      <c r="E74" s="172">
        <v>3.2</v>
      </c>
      <c r="F74" s="172">
        <v>0</v>
      </c>
      <c r="G74" s="173">
        <f>E74*F74</f>
        <v>0</v>
      </c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>IF(AZ74=1,G74,0)</f>
        <v>0</v>
      </c>
      <c r="BB74" s="145">
        <f>IF(AZ74=2,G74,0)</f>
        <v>0</v>
      </c>
      <c r="BC74" s="145">
        <f>IF(AZ74=3,G74,0)</f>
        <v>0</v>
      </c>
      <c r="BD74" s="145">
        <f>IF(AZ74=4,G74,0)</f>
        <v>0</v>
      </c>
      <c r="BE74" s="145">
        <f>IF(AZ74=5,G74,0)</f>
        <v>0</v>
      </c>
      <c r="CA74" s="174">
        <v>1</v>
      </c>
      <c r="CB74" s="174">
        <v>7</v>
      </c>
      <c r="CZ74" s="145">
        <v>0.00311</v>
      </c>
    </row>
    <row r="75" spans="1:104" ht="12">
      <c r="A75" s="168">
        <v>50</v>
      </c>
      <c r="B75" s="169" t="s">
        <v>201</v>
      </c>
      <c r="C75" s="170" t="s">
        <v>202</v>
      </c>
      <c r="D75" s="171" t="s">
        <v>82</v>
      </c>
      <c r="E75" s="172">
        <v>277.38</v>
      </c>
      <c r="F75" s="172">
        <v>0</v>
      </c>
      <c r="G75" s="173">
        <f>E75*F75</f>
        <v>0</v>
      </c>
      <c r="O75" s="167">
        <v>2</v>
      </c>
      <c r="AA75" s="145">
        <v>2</v>
      </c>
      <c r="AB75" s="145">
        <v>7</v>
      </c>
      <c r="AC75" s="145">
        <v>7</v>
      </c>
      <c r="AZ75" s="145">
        <v>2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2</v>
      </c>
      <c r="CB75" s="174">
        <v>7</v>
      </c>
      <c r="CZ75" s="145">
        <v>0</v>
      </c>
    </row>
    <row r="76" spans="1:57" ht="12.75">
      <c r="A76" s="175"/>
      <c r="B76" s="176" t="s">
        <v>76</v>
      </c>
      <c r="C76" s="177" t="str">
        <f>CONCATENATE(B71," ",C71)</f>
        <v>762 Konstrukce tesařské</v>
      </c>
      <c r="D76" s="178"/>
      <c r="E76" s="179"/>
      <c r="F76" s="180"/>
      <c r="G76" s="181">
        <f>SUM(G71:G75)</f>
        <v>0</v>
      </c>
      <c r="O76" s="167">
        <v>4</v>
      </c>
      <c r="BA76" s="182">
        <f>SUM(BA71:BA75)</f>
        <v>0</v>
      </c>
      <c r="BB76" s="182">
        <f>SUM(BB71:BB75)</f>
        <v>0</v>
      </c>
      <c r="BC76" s="182">
        <f>SUM(BC71:BC75)</f>
        <v>0</v>
      </c>
      <c r="BD76" s="182">
        <f>SUM(BD71:BD75)</f>
        <v>0</v>
      </c>
      <c r="BE76" s="182">
        <f>SUM(BE71:BE75)</f>
        <v>0</v>
      </c>
    </row>
    <row r="77" spans="1:15" ht="12.75">
      <c r="A77" s="160" t="s">
        <v>72</v>
      </c>
      <c r="B77" s="161" t="s">
        <v>203</v>
      </c>
      <c r="C77" s="162" t="s">
        <v>204</v>
      </c>
      <c r="D77" s="163"/>
      <c r="E77" s="164"/>
      <c r="F77" s="164"/>
      <c r="G77" s="165"/>
      <c r="H77" s="166"/>
      <c r="I77" s="166"/>
      <c r="O77" s="167">
        <v>1</v>
      </c>
    </row>
    <row r="78" spans="1:104" ht="12">
      <c r="A78" s="168">
        <v>51</v>
      </c>
      <c r="B78" s="169" t="s">
        <v>205</v>
      </c>
      <c r="C78" s="170" t="s">
        <v>206</v>
      </c>
      <c r="D78" s="171" t="s">
        <v>207</v>
      </c>
      <c r="E78" s="172">
        <v>3</v>
      </c>
      <c r="F78" s="172">
        <v>0</v>
      </c>
      <c r="G78" s="173">
        <f aca="true" t="shared" si="18" ref="G78:G111">E78*F78</f>
        <v>0</v>
      </c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 aca="true" t="shared" si="19" ref="BA78:BA111">IF(AZ78=1,G78,0)</f>
        <v>0</v>
      </c>
      <c r="BB78" s="145">
        <f aca="true" t="shared" si="20" ref="BB78:BB111">IF(AZ78=2,G78,0)</f>
        <v>0</v>
      </c>
      <c r="BC78" s="145">
        <f aca="true" t="shared" si="21" ref="BC78:BC111">IF(AZ78=3,G78,0)</f>
        <v>0</v>
      </c>
      <c r="BD78" s="145">
        <f aca="true" t="shared" si="22" ref="BD78:BD111">IF(AZ78=4,G78,0)</f>
        <v>0</v>
      </c>
      <c r="BE78" s="145">
        <f aca="true" t="shared" si="23" ref="BE78:BE111">IF(AZ78=5,G78,0)</f>
        <v>0</v>
      </c>
      <c r="CA78" s="174">
        <v>1</v>
      </c>
      <c r="CB78" s="174">
        <v>7</v>
      </c>
      <c r="CZ78" s="145">
        <v>0.00012</v>
      </c>
    </row>
    <row r="79" spans="1:104" ht="12">
      <c r="A79" s="168">
        <v>52</v>
      </c>
      <c r="B79" s="169" t="s">
        <v>208</v>
      </c>
      <c r="C79" s="170" t="s">
        <v>209</v>
      </c>
      <c r="D79" s="171" t="s">
        <v>207</v>
      </c>
      <c r="E79" s="172">
        <v>12</v>
      </c>
      <c r="F79" s="172">
        <v>0</v>
      </c>
      <c r="G79" s="173">
        <f t="shared" si="18"/>
        <v>0</v>
      </c>
      <c r="O79" s="167">
        <v>2</v>
      </c>
      <c r="AA79" s="145">
        <v>1</v>
      </c>
      <c r="AB79" s="145">
        <v>0</v>
      </c>
      <c r="AC79" s="145">
        <v>0</v>
      </c>
      <c r="AZ79" s="145">
        <v>2</v>
      </c>
      <c r="BA79" s="145">
        <f t="shared" si="19"/>
        <v>0</v>
      </c>
      <c r="BB79" s="145">
        <f t="shared" si="20"/>
        <v>0</v>
      </c>
      <c r="BC79" s="145">
        <f t="shared" si="21"/>
        <v>0</v>
      </c>
      <c r="BD79" s="145">
        <f t="shared" si="22"/>
        <v>0</v>
      </c>
      <c r="BE79" s="145">
        <f t="shared" si="23"/>
        <v>0</v>
      </c>
      <c r="CA79" s="174">
        <v>1</v>
      </c>
      <c r="CB79" s="174">
        <v>0</v>
      </c>
      <c r="CZ79" s="145">
        <v>0.00831</v>
      </c>
    </row>
    <row r="80" spans="1:104" ht="12">
      <c r="A80" s="168">
        <v>53</v>
      </c>
      <c r="B80" s="169" t="s">
        <v>210</v>
      </c>
      <c r="C80" s="170" t="s">
        <v>211</v>
      </c>
      <c r="D80" s="171" t="s">
        <v>207</v>
      </c>
      <c r="E80" s="172">
        <v>42</v>
      </c>
      <c r="F80" s="172">
        <v>0</v>
      </c>
      <c r="G80" s="173">
        <f t="shared" si="18"/>
        <v>0</v>
      </c>
      <c r="O80" s="167">
        <v>2</v>
      </c>
      <c r="AA80" s="145">
        <v>1</v>
      </c>
      <c r="AB80" s="145">
        <v>0</v>
      </c>
      <c r="AC80" s="145">
        <v>0</v>
      </c>
      <c r="AZ80" s="145">
        <v>2</v>
      </c>
      <c r="BA80" s="145">
        <f t="shared" si="19"/>
        <v>0</v>
      </c>
      <c r="BB80" s="145">
        <f t="shared" si="20"/>
        <v>0</v>
      </c>
      <c r="BC80" s="145">
        <f t="shared" si="21"/>
        <v>0</v>
      </c>
      <c r="BD80" s="145">
        <f t="shared" si="22"/>
        <v>0</v>
      </c>
      <c r="BE80" s="145">
        <f t="shared" si="23"/>
        <v>0</v>
      </c>
      <c r="CA80" s="174">
        <v>1</v>
      </c>
      <c r="CB80" s="174">
        <v>0</v>
      </c>
      <c r="CZ80" s="145">
        <v>1E-05</v>
      </c>
    </row>
    <row r="81" spans="1:104" ht="12">
      <c r="A81" s="168">
        <v>54</v>
      </c>
      <c r="B81" s="169" t="s">
        <v>212</v>
      </c>
      <c r="C81" s="170" t="s">
        <v>213</v>
      </c>
      <c r="D81" s="171" t="s">
        <v>207</v>
      </c>
      <c r="E81" s="172">
        <v>4</v>
      </c>
      <c r="F81" s="172">
        <v>0</v>
      </c>
      <c r="G81" s="173">
        <f t="shared" si="18"/>
        <v>0</v>
      </c>
      <c r="O81" s="167">
        <v>2</v>
      </c>
      <c r="AA81" s="145">
        <v>1</v>
      </c>
      <c r="AB81" s="145">
        <v>0</v>
      </c>
      <c r="AC81" s="145">
        <v>0</v>
      </c>
      <c r="AZ81" s="145">
        <v>2</v>
      </c>
      <c r="BA81" s="145">
        <f t="shared" si="19"/>
        <v>0</v>
      </c>
      <c r="BB81" s="145">
        <f t="shared" si="20"/>
        <v>0</v>
      </c>
      <c r="BC81" s="145">
        <f t="shared" si="21"/>
        <v>0</v>
      </c>
      <c r="BD81" s="145">
        <f t="shared" si="22"/>
        <v>0</v>
      </c>
      <c r="BE81" s="145">
        <f t="shared" si="23"/>
        <v>0</v>
      </c>
      <c r="CA81" s="174">
        <v>1</v>
      </c>
      <c r="CB81" s="174">
        <v>0</v>
      </c>
      <c r="CZ81" s="145">
        <v>0.01858</v>
      </c>
    </row>
    <row r="82" spans="1:104" ht="12">
      <c r="A82" s="168">
        <v>55</v>
      </c>
      <c r="B82" s="169" t="s">
        <v>214</v>
      </c>
      <c r="C82" s="170" t="s">
        <v>215</v>
      </c>
      <c r="D82" s="171" t="s">
        <v>207</v>
      </c>
      <c r="E82" s="172">
        <v>8</v>
      </c>
      <c r="F82" s="172">
        <v>0</v>
      </c>
      <c r="G82" s="173">
        <f t="shared" si="18"/>
        <v>0</v>
      </c>
      <c r="O82" s="167">
        <v>2</v>
      </c>
      <c r="AA82" s="145">
        <v>1</v>
      </c>
      <c r="AB82" s="145">
        <v>7</v>
      </c>
      <c r="AC82" s="145">
        <v>7</v>
      </c>
      <c r="AZ82" s="145">
        <v>2</v>
      </c>
      <c r="BA82" s="145">
        <f t="shared" si="19"/>
        <v>0</v>
      </c>
      <c r="BB82" s="145">
        <f t="shared" si="20"/>
        <v>0</v>
      </c>
      <c r="BC82" s="145">
        <f t="shared" si="21"/>
        <v>0</v>
      </c>
      <c r="BD82" s="145">
        <f t="shared" si="22"/>
        <v>0</v>
      </c>
      <c r="BE82" s="145">
        <f t="shared" si="23"/>
        <v>0</v>
      </c>
      <c r="CA82" s="174">
        <v>1</v>
      </c>
      <c r="CB82" s="174">
        <v>7</v>
      </c>
      <c r="CZ82" s="145">
        <v>0.0227</v>
      </c>
    </row>
    <row r="83" spans="1:104" ht="12">
      <c r="A83" s="168">
        <v>56</v>
      </c>
      <c r="B83" s="169" t="s">
        <v>216</v>
      </c>
      <c r="C83" s="170" t="s">
        <v>217</v>
      </c>
      <c r="D83" s="171" t="s">
        <v>113</v>
      </c>
      <c r="E83" s="172">
        <v>171.6</v>
      </c>
      <c r="F83" s="172">
        <v>0</v>
      </c>
      <c r="G83" s="173">
        <f t="shared" si="18"/>
        <v>0</v>
      </c>
      <c r="O83" s="167">
        <v>2</v>
      </c>
      <c r="AA83" s="145">
        <v>1</v>
      </c>
      <c r="AB83" s="145">
        <v>7</v>
      </c>
      <c r="AC83" s="145">
        <v>7</v>
      </c>
      <c r="AZ83" s="145">
        <v>2</v>
      </c>
      <c r="BA83" s="145">
        <f t="shared" si="19"/>
        <v>0</v>
      </c>
      <c r="BB83" s="145">
        <f t="shared" si="20"/>
        <v>0</v>
      </c>
      <c r="BC83" s="145">
        <f t="shared" si="21"/>
        <v>0</v>
      </c>
      <c r="BD83" s="145">
        <f t="shared" si="22"/>
        <v>0</v>
      </c>
      <c r="BE83" s="145">
        <f t="shared" si="23"/>
        <v>0</v>
      </c>
      <c r="CA83" s="174">
        <v>1</v>
      </c>
      <c r="CB83" s="174">
        <v>7</v>
      </c>
      <c r="CZ83" s="145">
        <v>7E-05</v>
      </c>
    </row>
    <row r="84" spans="1:104" ht="19.5">
      <c r="A84" s="168">
        <v>57</v>
      </c>
      <c r="B84" s="169" t="s">
        <v>218</v>
      </c>
      <c r="C84" s="170" t="s">
        <v>219</v>
      </c>
      <c r="D84" s="171" t="s">
        <v>82</v>
      </c>
      <c r="E84" s="172">
        <v>1399.72</v>
      </c>
      <c r="F84" s="172">
        <v>0</v>
      </c>
      <c r="G84" s="173">
        <f t="shared" si="18"/>
        <v>0</v>
      </c>
      <c r="O84" s="167">
        <v>2</v>
      </c>
      <c r="AA84" s="145">
        <v>1</v>
      </c>
      <c r="AB84" s="145">
        <v>7</v>
      </c>
      <c r="AC84" s="145">
        <v>7</v>
      </c>
      <c r="AZ84" s="145">
        <v>2</v>
      </c>
      <c r="BA84" s="145">
        <f t="shared" si="19"/>
        <v>0</v>
      </c>
      <c r="BB84" s="145">
        <f t="shared" si="20"/>
        <v>0</v>
      </c>
      <c r="BC84" s="145">
        <f t="shared" si="21"/>
        <v>0</v>
      </c>
      <c r="BD84" s="145">
        <f t="shared" si="22"/>
        <v>0</v>
      </c>
      <c r="BE84" s="145">
        <f t="shared" si="23"/>
        <v>0</v>
      </c>
      <c r="CA84" s="174">
        <v>1</v>
      </c>
      <c r="CB84" s="174">
        <v>7</v>
      </c>
      <c r="CZ84" s="145">
        <v>0.01788</v>
      </c>
    </row>
    <row r="85" spans="1:104" ht="12">
      <c r="A85" s="168">
        <v>58</v>
      </c>
      <c r="B85" s="169" t="s">
        <v>220</v>
      </c>
      <c r="C85" s="170" t="s">
        <v>221</v>
      </c>
      <c r="D85" s="171" t="s">
        <v>113</v>
      </c>
      <c r="E85" s="172">
        <v>9</v>
      </c>
      <c r="F85" s="172">
        <v>0</v>
      </c>
      <c r="G85" s="173">
        <f t="shared" si="18"/>
        <v>0</v>
      </c>
      <c r="O85" s="167">
        <v>2</v>
      </c>
      <c r="AA85" s="145">
        <v>1</v>
      </c>
      <c r="AB85" s="145">
        <v>7</v>
      </c>
      <c r="AC85" s="145">
        <v>7</v>
      </c>
      <c r="AZ85" s="145">
        <v>2</v>
      </c>
      <c r="BA85" s="145">
        <f t="shared" si="19"/>
        <v>0</v>
      </c>
      <c r="BB85" s="145">
        <f t="shared" si="20"/>
        <v>0</v>
      </c>
      <c r="BC85" s="145">
        <f t="shared" si="21"/>
        <v>0</v>
      </c>
      <c r="BD85" s="145">
        <f t="shared" si="22"/>
        <v>0</v>
      </c>
      <c r="BE85" s="145">
        <f t="shared" si="23"/>
        <v>0</v>
      </c>
      <c r="CA85" s="174">
        <v>1</v>
      </c>
      <c r="CB85" s="174">
        <v>7</v>
      </c>
      <c r="CZ85" s="145">
        <v>0</v>
      </c>
    </row>
    <row r="86" spans="1:104" ht="12">
      <c r="A86" s="168">
        <v>59</v>
      </c>
      <c r="B86" s="169" t="s">
        <v>222</v>
      </c>
      <c r="C86" s="170" t="s">
        <v>223</v>
      </c>
      <c r="D86" s="171" t="s">
        <v>82</v>
      </c>
      <c r="E86" s="172">
        <v>1400</v>
      </c>
      <c r="F86" s="172">
        <v>0</v>
      </c>
      <c r="G86" s="173">
        <f t="shared" si="18"/>
        <v>0</v>
      </c>
      <c r="O86" s="167">
        <v>2</v>
      </c>
      <c r="AA86" s="145">
        <v>1</v>
      </c>
      <c r="AB86" s="145">
        <v>7</v>
      </c>
      <c r="AC86" s="145">
        <v>7</v>
      </c>
      <c r="AZ86" s="145">
        <v>2</v>
      </c>
      <c r="BA86" s="145">
        <f t="shared" si="19"/>
        <v>0</v>
      </c>
      <c r="BB86" s="145">
        <f t="shared" si="20"/>
        <v>0</v>
      </c>
      <c r="BC86" s="145">
        <f t="shared" si="21"/>
        <v>0</v>
      </c>
      <c r="BD86" s="145">
        <f t="shared" si="22"/>
        <v>0</v>
      </c>
      <c r="BE86" s="145">
        <f t="shared" si="23"/>
        <v>0</v>
      </c>
      <c r="CA86" s="174">
        <v>1</v>
      </c>
      <c r="CB86" s="174">
        <v>7</v>
      </c>
      <c r="CZ86" s="145">
        <v>0</v>
      </c>
    </row>
    <row r="87" spans="1:104" ht="12">
      <c r="A87" s="168">
        <v>60</v>
      </c>
      <c r="B87" s="169" t="s">
        <v>224</v>
      </c>
      <c r="C87" s="170" t="s">
        <v>225</v>
      </c>
      <c r="D87" s="171" t="s">
        <v>113</v>
      </c>
      <c r="E87" s="172">
        <v>43.4</v>
      </c>
      <c r="F87" s="172">
        <v>0</v>
      </c>
      <c r="G87" s="173">
        <f t="shared" si="18"/>
        <v>0</v>
      </c>
      <c r="O87" s="167">
        <v>2</v>
      </c>
      <c r="AA87" s="145">
        <v>1</v>
      </c>
      <c r="AB87" s="145">
        <v>7</v>
      </c>
      <c r="AC87" s="145">
        <v>7</v>
      </c>
      <c r="AZ87" s="145">
        <v>2</v>
      </c>
      <c r="BA87" s="145">
        <f t="shared" si="19"/>
        <v>0</v>
      </c>
      <c r="BB87" s="145">
        <f t="shared" si="20"/>
        <v>0</v>
      </c>
      <c r="BC87" s="145">
        <f t="shared" si="21"/>
        <v>0</v>
      </c>
      <c r="BD87" s="145">
        <f t="shared" si="22"/>
        <v>0</v>
      </c>
      <c r="BE87" s="145">
        <f t="shared" si="23"/>
        <v>0</v>
      </c>
      <c r="CA87" s="174">
        <v>1</v>
      </c>
      <c r="CB87" s="174">
        <v>7</v>
      </c>
      <c r="CZ87" s="145">
        <v>0.0058</v>
      </c>
    </row>
    <row r="88" spans="1:104" ht="12">
      <c r="A88" s="168">
        <v>61</v>
      </c>
      <c r="B88" s="169" t="s">
        <v>224</v>
      </c>
      <c r="C88" s="170" t="s">
        <v>225</v>
      </c>
      <c r="D88" s="171" t="s">
        <v>113</v>
      </c>
      <c r="E88" s="172">
        <v>9</v>
      </c>
      <c r="F88" s="172">
        <v>0</v>
      </c>
      <c r="G88" s="173">
        <f t="shared" si="18"/>
        <v>0</v>
      </c>
      <c r="O88" s="167">
        <v>2</v>
      </c>
      <c r="AA88" s="145">
        <v>1</v>
      </c>
      <c r="AB88" s="145">
        <v>7</v>
      </c>
      <c r="AC88" s="145">
        <v>7</v>
      </c>
      <c r="AZ88" s="145">
        <v>2</v>
      </c>
      <c r="BA88" s="145">
        <f t="shared" si="19"/>
        <v>0</v>
      </c>
      <c r="BB88" s="145">
        <f t="shared" si="20"/>
        <v>0</v>
      </c>
      <c r="BC88" s="145">
        <f t="shared" si="21"/>
        <v>0</v>
      </c>
      <c r="BD88" s="145">
        <f t="shared" si="22"/>
        <v>0</v>
      </c>
      <c r="BE88" s="145">
        <f t="shared" si="23"/>
        <v>0</v>
      </c>
      <c r="CA88" s="174">
        <v>1</v>
      </c>
      <c r="CB88" s="174">
        <v>7</v>
      </c>
      <c r="CZ88" s="145">
        <v>0.0058</v>
      </c>
    </row>
    <row r="89" spans="1:104" ht="12">
      <c r="A89" s="168">
        <v>62</v>
      </c>
      <c r="B89" s="169" t="s">
        <v>224</v>
      </c>
      <c r="C89" s="170" t="s">
        <v>225</v>
      </c>
      <c r="D89" s="171" t="s">
        <v>113</v>
      </c>
      <c r="E89" s="172">
        <v>43.4</v>
      </c>
      <c r="F89" s="172">
        <v>0</v>
      </c>
      <c r="G89" s="173">
        <f t="shared" si="18"/>
        <v>0</v>
      </c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 t="shared" si="19"/>
        <v>0</v>
      </c>
      <c r="BB89" s="145">
        <f t="shared" si="20"/>
        <v>0</v>
      </c>
      <c r="BC89" s="145">
        <f t="shared" si="21"/>
        <v>0</v>
      </c>
      <c r="BD89" s="145">
        <f t="shared" si="22"/>
        <v>0</v>
      </c>
      <c r="BE89" s="145">
        <f t="shared" si="23"/>
        <v>0</v>
      </c>
      <c r="CA89" s="174">
        <v>1</v>
      </c>
      <c r="CB89" s="174">
        <v>7</v>
      </c>
      <c r="CZ89" s="145">
        <v>0.0058</v>
      </c>
    </row>
    <row r="90" spans="1:104" ht="12">
      <c r="A90" s="168">
        <v>63</v>
      </c>
      <c r="B90" s="169" t="s">
        <v>226</v>
      </c>
      <c r="C90" s="170" t="s">
        <v>227</v>
      </c>
      <c r="D90" s="171" t="s">
        <v>113</v>
      </c>
      <c r="E90" s="172">
        <v>43.4</v>
      </c>
      <c r="F90" s="172">
        <v>0</v>
      </c>
      <c r="G90" s="173">
        <f t="shared" si="18"/>
        <v>0</v>
      </c>
      <c r="O90" s="167">
        <v>2</v>
      </c>
      <c r="AA90" s="145">
        <v>1</v>
      </c>
      <c r="AB90" s="145">
        <v>7</v>
      </c>
      <c r="AC90" s="145">
        <v>7</v>
      </c>
      <c r="AZ90" s="145">
        <v>2</v>
      </c>
      <c r="BA90" s="145">
        <f t="shared" si="19"/>
        <v>0</v>
      </c>
      <c r="BB90" s="145">
        <f t="shared" si="20"/>
        <v>0</v>
      </c>
      <c r="BC90" s="145">
        <f t="shared" si="21"/>
        <v>0</v>
      </c>
      <c r="BD90" s="145">
        <f t="shared" si="22"/>
        <v>0</v>
      </c>
      <c r="BE90" s="145">
        <f t="shared" si="23"/>
        <v>0</v>
      </c>
      <c r="CA90" s="174">
        <v>1</v>
      </c>
      <c r="CB90" s="174">
        <v>7</v>
      </c>
      <c r="CZ90" s="145">
        <v>0.00676</v>
      </c>
    </row>
    <row r="91" spans="1:104" ht="12">
      <c r="A91" s="168">
        <v>64</v>
      </c>
      <c r="B91" s="169" t="s">
        <v>228</v>
      </c>
      <c r="C91" s="170" t="s">
        <v>229</v>
      </c>
      <c r="D91" s="171" t="s">
        <v>113</v>
      </c>
      <c r="E91" s="172">
        <v>43.4</v>
      </c>
      <c r="F91" s="172">
        <v>0</v>
      </c>
      <c r="G91" s="173">
        <f t="shared" si="18"/>
        <v>0</v>
      </c>
      <c r="O91" s="167">
        <v>2</v>
      </c>
      <c r="AA91" s="145">
        <v>1</v>
      </c>
      <c r="AB91" s="145">
        <v>7</v>
      </c>
      <c r="AC91" s="145">
        <v>7</v>
      </c>
      <c r="AZ91" s="145">
        <v>2</v>
      </c>
      <c r="BA91" s="145">
        <f t="shared" si="19"/>
        <v>0</v>
      </c>
      <c r="BB91" s="145">
        <f t="shared" si="20"/>
        <v>0</v>
      </c>
      <c r="BC91" s="145">
        <f t="shared" si="21"/>
        <v>0</v>
      </c>
      <c r="BD91" s="145">
        <f t="shared" si="22"/>
        <v>0</v>
      </c>
      <c r="BE91" s="145">
        <f t="shared" si="23"/>
        <v>0</v>
      </c>
      <c r="CA91" s="174">
        <v>1</v>
      </c>
      <c r="CB91" s="174">
        <v>7</v>
      </c>
      <c r="CZ91" s="145">
        <v>0</v>
      </c>
    </row>
    <row r="92" spans="1:104" ht="12">
      <c r="A92" s="168">
        <v>65</v>
      </c>
      <c r="B92" s="169" t="s">
        <v>230</v>
      </c>
      <c r="C92" s="170" t="s">
        <v>231</v>
      </c>
      <c r="D92" s="171" t="s">
        <v>113</v>
      </c>
      <c r="E92" s="172">
        <v>6.1</v>
      </c>
      <c r="F92" s="172">
        <v>0</v>
      </c>
      <c r="G92" s="173">
        <f t="shared" si="18"/>
        <v>0</v>
      </c>
      <c r="O92" s="167">
        <v>2</v>
      </c>
      <c r="AA92" s="145">
        <v>1</v>
      </c>
      <c r="AB92" s="145">
        <v>7</v>
      </c>
      <c r="AC92" s="145">
        <v>7</v>
      </c>
      <c r="AZ92" s="145">
        <v>2</v>
      </c>
      <c r="BA92" s="145">
        <f t="shared" si="19"/>
        <v>0</v>
      </c>
      <c r="BB92" s="145">
        <f t="shared" si="20"/>
        <v>0</v>
      </c>
      <c r="BC92" s="145">
        <f t="shared" si="21"/>
        <v>0</v>
      </c>
      <c r="BD92" s="145">
        <f t="shared" si="22"/>
        <v>0</v>
      </c>
      <c r="BE92" s="145">
        <f t="shared" si="23"/>
        <v>0</v>
      </c>
      <c r="CA92" s="174">
        <v>1</v>
      </c>
      <c r="CB92" s="174">
        <v>7</v>
      </c>
      <c r="CZ92" s="145">
        <v>0</v>
      </c>
    </row>
    <row r="93" spans="1:104" ht="12">
      <c r="A93" s="168">
        <v>66</v>
      </c>
      <c r="B93" s="169" t="s">
        <v>232</v>
      </c>
      <c r="C93" s="170" t="s">
        <v>233</v>
      </c>
      <c r="D93" s="171" t="s">
        <v>113</v>
      </c>
      <c r="E93" s="172">
        <v>53.72</v>
      </c>
      <c r="F93" s="172">
        <v>0</v>
      </c>
      <c r="G93" s="173">
        <f t="shared" si="18"/>
        <v>0</v>
      </c>
      <c r="O93" s="167">
        <v>2</v>
      </c>
      <c r="AA93" s="145">
        <v>1</v>
      </c>
      <c r="AB93" s="145">
        <v>7</v>
      </c>
      <c r="AC93" s="145">
        <v>7</v>
      </c>
      <c r="AZ93" s="145">
        <v>2</v>
      </c>
      <c r="BA93" s="145">
        <f t="shared" si="19"/>
        <v>0</v>
      </c>
      <c r="BB93" s="145">
        <f t="shared" si="20"/>
        <v>0</v>
      </c>
      <c r="BC93" s="145">
        <f t="shared" si="21"/>
        <v>0</v>
      </c>
      <c r="BD93" s="145">
        <f t="shared" si="22"/>
        <v>0</v>
      </c>
      <c r="BE93" s="145">
        <f t="shared" si="23"/>
        <v>0</v>
      </c>
      <c r="CA93" s="174">
        <v>1</v>
      </c>
      <c r="CB93" s="174">
        <v>7</v>
      </c>
      <c r="CZ93" s="145">
        <v>0.00363</v>
      </c>
    </row>
    <row r="94" spans="1:104" ht="12">
      <c r="A94" s="168">
        <v>67</v>
      </c>
      <c r="B94" s="169" t="s">
        <v>234</v>
      </c>
      <c r="C94" s="170" t="s">
        <v>235</v>
      </c>
      <c r="D94" s="171" t="s">
        <v>113</v>
      </c>
      <c r="E94" s="172">
        <v>53.72</v>
      </c>
      <c r="F94" s="172">
        <v>0</v>
      </c>
      <c r="G94" s="173">
        <f t="shared" si="18"/>
        <v>0</v>
      </c>
      <c r="O94" s="167">
        <v>2</v>
      </c>
      <c r="AA94" s="145">
        <v>1</v>
      </c>
      <c r="AB94" s="145">
        <v>7</v>
      </c>
      <c r="AC94" s="145">
        <v>7</v>
      </c>
      <c r="AZ94" s="145">
        <v>2</v>
      </c>
      <c r="BA94" s="145">
        <f t="shared" si="19"/>
        <v>0</v>
      </c>
      <c r="BB94" s="145">
        <f t="shared" si="20"/>
        <v>0</v>
      </c>
      <c r="BC94" s="145">
        <f t="shared" si="21"/>
        <v>0</v>
      </c>
      <c r="BD94" s="145">
        <f t="shared" si="22"/>
        <v>0</v>
      </c>
      <c r="BE94" s="145">
        <f t="shared" si="23"/>
        <v>0</v>
      </c>
      <c r="CA94" s="174">
        <v>1</v>
      </c>
      <c r="CB94" s="174">
        <v>7</v>
      </c>
      <c r="CZ94" s="145">
        <v>0</v>
      </c>
    </row>
    <row r="95" spans="1:104" ht="12">
      <c r="A95" s="168">
        <v>68</v>
      </c>
      <c r="B95" s="169" t="s">
        <v>236</v>
      </c>
      <c r="C95" s="170" t="s">
        <v>237</v>
      </c>
      <c r="D95" s="171" t="s">
        <v>113</v>
      </c>
      <c r="E95" s="172">
        <v>16</v>
      </c>
      <c r="F95" s="172">
        <v>0</v>
      </c>
      <c r="G95" s="173">
        <f t="shared" si="18"/>
        <v>0</v>
      </c>
      <c r="O95" s="167">
        <v>2</v>
      </c>
      <c r="AA95" s="145">
        <v>1</v>
      </c>
      <c r="AB95" s="145">
        <v>7</v>
      </c>
      <c r="AC95" s="145">
        <v>7</v>
      </c>
      <c r="AZ95" s="145">
        <v>2</v>
      </c>
      <c r="BA95" s="145">
        <f t="shared" si="19"/>
        <v>0</v>
      </c>
      <c r="BB95" s="145">
        <f t="shared" si="20"/>
        <v>0</v>
      </c>
      <c r="BC95" s="145">
        <f t="shared" si="21"/>
        <v>0</v>
      </c>
      <c r="BD95" s="145">
        <f t="shared" si="22"/>
        <v>0</v>
      </c>
      <c r="BE95" s="145">
        <f t="shared" si="23"/>
        <v>0</v>
      </c>
      <c r="CA95" s="174">
        <v>1</v>
      </c>
      <c r="CB95" s="174">
        <v>7</v>
      </c>
      <c r="CZ95" s="145">
        <v>0</v>
      </c>
    </row>
    <row r="96" spans="1:104" ht="12">
      <c r="A96" s="168">
        <v>69</v>
      </c>
      <c r="B96" s="169" t="s">
        <v>238</v>
      </c>
      <c r="C96" s="170" t="s">
        <v>239</v>
      </c>
      <c r="D96" s="171" t="s">
        <v>207</v>
      </c>
      <c r="E96" s="172">
        <v>3</v>
      </c>
      <c r="F96" s="172">
        <v>0</v>
      </c>
      <c r="G96" s="173">
        <f t="shared" si="18"/>
        <v>0</v>
      </c>
      <c r="O96" s="167">
        <v>2</v>
      </c>
      <c r="AA96" s="145">
        <v>1</v>
      </c>
      <c r="AB96" s="145">
        <v>7</v>
      </c>
      <c r="AC96" s="145">
        <v>7</v>
      </c>
      <c r="AZ96" s="145">
        <v>2</v>
      </c>
      <c r="BA96" s="145">
        <f t="shared" si="19"/>
        <v>0</v>
      </c>
      <c r="BB96" s="145">
        <f t="shared" si="20"/>
        <v>0</v>
      </c>
      <c r="BC96" s="145">
        <f t="shared" si="21"/>
        <v>0</v>
      </c>
      <c r="BD96" s="145">
        <f t="shared" si="22"/>
        <v>0</v>
      </c>
      <c r="BE96" s="145">
        <f t="shared" si="23"/>
        <v>0</v>
      </c>
      <c r="CA96" s="174">
        <v>1</v>
      </c>
      <c r="CB96" s="174">
        <v>7</v>
      </c>
      <c r="CZ96" s="145">
        <v>0</v>
      </c>
    </row>
    <row r="97" spans="1:104" ht="12">
      <c r="A97" s="168">
        <v>70</v>
      </c>
      <c r="B97" s="169" t="s">
        <v>240</v>
      </c>
      <c r="C97" s="170" t="s">
        <v>241</v>
      </c>
      <c r="D97" s="171" t="s">
        <v>113</v>
      </c>
      <c r="E97" s="172">
        <v>171.6</v>
      </c>
      <c r="F97" s="172">
        <v>0</v>
      </c>
      <c r="G97" s="173">
        <f t="shared" si="18"/>
        <v>0</v>
      </c>
      <c r="O97" s="167">
        <v>2</v>
      </c>
      <c r="AA97" s="145">
        <v>1</v>
      </c>
      <c r="AB97" s="145">
        <v>7</v>
      </c>
      <c r="AC97" s="145">
        <v>7</v>
      </c>
      <c r="AZ97" s="145">
        <v>2</v>
      </c>
      <c r="BA97" s="145">
        <f t="shared" si="19"/>
        <v>0</v>
      </c>
      <c r="BB97" s="145">
        <f t="shared" si="20"/>
        <v>0</v>
      </c>
      <c r="BC97" s="145">
        <f t="shared" si="21"/>
        <v>0</v>
      </c>
      <c r="BD97" s="145">
        <f t="shared" si="22"/>
        <v>0</v>
      </c>
      <c r="BE97" s="145">
        <f t="shared" si="23"/>
        <v>0</v>
      </c>
      <c r="CA97" s="174">
        <v>1</v>
      </c>
      <c r="CB97" s="174">
        <v>7</v>
      </c>
      <c r="CZ97" s="145">
        <v>0</v>
      </c>
    </row>
    <row r="98" spans="1:104" ht="12">
      <c r="A98" s="168">
        <v>71</v>
      </c>
      <c r="B98" s="169" t="s">
        <v>242</v>
      </c>
      <c r="C98" s="170" t="s">
        <v>243</v>
      </c>
      <c r="D98" s="171" t="s">
        <v>113</v>
      </c>
      <c r="E98" s="172">
        <v>87</v>
      </c>
      <c r="F98" s="172">
        <v>0</v>
      </c>
      <c r="G98" s="173">
        <f t="shared" si="18"/>
        <v>0</v>
      </c>
      <c r="O98" s="167">
        <v>2</v>
      </c>
      <c r="AA98" s="145">
        <v>1</v>
      </c>
      <c r="AB98" s="145">
        <v>7</v>
      </c>
      <c r="AC98" s="145">
        <v>7</v>
      </c>
      <c r="AZ98" s="145">
        <v>2</v>
      </c>
      <c r="BA98" s="145">
        <f t="shared" si="19"/>
        <v>0</v>
      </c>
      <c r="BB98" s="145">
        <f t="shared" si="20"/>
        <v>0</v>
      </c>
      <c r="BC98" s="145">
        <f t="shared" si="21"/>
        <v>0</v>
      </c>
      <c r="BD98" s="145">
        <f t="shared" si="22"/>
        <v>0</v>
      </c>
      <c r="BE98" s="145">
        <f t="shared" si="23"/>
        <v>0</v>
      </c>
      <c r="CA98" s="174">
        <v>1</v>
      </c>
      <c r="CB98" s="174">
        <v>7</v>
      </c>
      <c r="CZ98" s="145">
        <v>0</v>
      </c>
    </row>
    <row r="99" spans="1:104" ht="12">
      <c r="A99" s="168">
        <v>72</v>
      </c>
      <c r="B99" s="169" t="s">
        <v>244</v>
      </c>
      <c r="C99" s="170" t="s">
        <v>245</v>
      </c>
      <c r="D99" s="171" t="s">
        <v>113</v>
      </c>
      <c r="E99" s="172">
        <v>43.4</v>
      </c>
      <c r="F99" s="172">
        <v>0</v>
      </c>
      <c r="G99" s="173">
        <f t="shared" si="18"/>
        <v>0</v>
      </c>
      <c r="O99" s="167">
        <v>2</v>
      </c>
      <c r="AA99" s="145">
        <v>1</v>
      </c>
      <c r="AB99" s="145">
        <v>7</v>
      </c>
      <c r="AC99" s="145">
        <v>7</v>
      </c>
      <c r="AZ99" s="145">
        <v>2</v>
      </c>
      <c r="BA99" s="145">
        <f t="shared" si="19"/>
        <v>0</v>
      </c>
      <c r="BB99" s="145">
        <f t="shared" si="20"/>
        <v>0</v>
      </c>
      <c r="BC99" s="145">
        <f t="shared" si="21"/>
        <v>0</v>
      </c>
      <c r="BD99" s="145">
        <f t="shared" si="22"/>
        <v>0</v>
      </c>
      <c r="BE99" s="145">
        <f t="shared" si="23"/>
        <v>0</v>
      </c>
      <c r="CA99" s="174">
        <v>1</v>
      </c>
      <c r="CB99" s="174">
        <v>7</v>
      </c>
      <c r="CZ99" s="145">
        <v>0</v>
      </c>
    </row>
    <row r="100" spans="1:104" ht="12">
      <c r="A100" s="168">
        <v>73</v>
      </c>
      <c r="B100" s="169" t="s">
        <v>246</v>
      </c>
      <c r="C100" s="170" t="s">
        <v>247</v>
      </c>
      <c r="D100" s="171" t="s">
        <v>113</v>
      </c>
      <c r="E100" s="172">
        <v>58</v>
      </c>
      <c r="F100" s="172">
        <v>0</v>
      </c>
      <c r="G100" s="173">
        <f t="shared" si="18"/>
        <v>0</v>
      </c>
      <c r="O100" s="167">
        <v>2</v>
      </c>
      <c r="AA100" s="145">
        <v>1</v>
      </c>
      <c r="AB100" s="145">
        <v>7</v>
      </c>
      <c r="AC100" s="145">
        <v>7</v>
      </c>
      <c r="AZ100" s="145">
        <v>2</v>
      </c>
      <c r="BA100" s="145">
        <f t="shared" si="19"/>
        <v>0</v>
      </c>
      <c r="BB100" s="145">
        <f t="shared" si="20"/>
        <v>0</v>
      </c>
      <c r="BC100" s="145">
        <f t="shared" si="21"/>
        <v>0</v>
      </c>
      <c r="BD100" s="145">
        <f t="shared" si="22"/>
        <v>0</v>
      </c>
      <c r="BE100" s="145">
        <f t="shared" si="23"/>
        <v>0</v>
      </c>
      <c r="CA100" s="174">
        <v>1</v>
      </c>
      <c r="CB100" s="174">
        <v>7</v>
      </c>
      <c r="CZ100" s="145">
        <v>0.00469</v>
      </c>
    </row>
    <row r="101" spans="1:104" ht="12">
      <c r="A101" s="168">
        <v>74</v>
      </c>
      <c r="B101" s="169" t="s">
        <v>246</v>
      </c>
      <c r="C101" s="170" t="s">
        <v>247</v>
      </c>
      <c r="D101" s="171" t="s">
        <v>113</v>
      </c>
      <c r="E101" s="172">
        <v>16</v>
      </c>
      <c r="F101" s="172">
        <v>0</v>
      </c>
      <c r="G101" s="173">
        <f t="shared" si="18"/>
        <v>0</v>
      </c>
      <c r="O101" s="167">
        <v>2</v>
      </c>
      <c r="AA101" s="145">
        <v>1</v>
      </c>
      <c r="AB101" s="145">
        <v>7</v>
      </c>
      <c r="AC101" s="145">
        <v>7</v>
      </c>
      <c r="AZ101" s="145">
        <v>2</v>
      </c>
      <c r="BA101" s="145">
        <f t="shared" si="19"/>
        <v>0</v>
      </c>
      <c r="BB101" s="145">
        <f t="shared" si="20"/>
        <v>0</v>
      </c>
      <c r="BC101" s="145">
        <f t="shared" si="21"/>
        <v>0</v>
      </c>
      <c r="BD101" s="145">
        <f t="shared" si="22"/>
        <v>0</v>
      </c>
      <c r="BE101" s="145">
        <f t="shared" si="23"/>
        <v>0</v>
      </c>
      <c r="CA101" s="174">
        <v>1</v>
      </c>
      <c r="CB101" s="174">
        <v>7</v>
      </c>
      <c r="CZ101" s="145">
        <v>0.00469</v>
      </c>
    </row>
    <row r="102" spans="1:104" ht="12">
      <c r="A102" s="168">
        <v>75</v>
      </c>
      <c r="B102" s="169" t="s">
        <v>248</v>
      </c>
      <c r="C102" s="170" t="s">
        <v>249</v>
      </c>
      <c r="D102" s="171" t="s">
        <v>207</v>
      </c>
      <c r="E102" s="172">
        <v>87</v>
      </c>
      <c r="F102" s="172">
        <v>0</v>
      </c>
      <c r="G102" s="173">
        <f t="shared" si="18"/>
        <v>0</v>
      </c>
      <c r="O102" s="167">
        <v>2</v>
      </c>
      <c r="AA102" s="145">
        <v>1</v>
      </c>
      <c r="AB102" s="145">
        <v>7</v>
      </c>
      <c r="AC102" s="145">
        <v>7</v>
      </c>
      <c r="AZ102" s="145">
        <v>2</v>
      </c>
      <c r="BA102" s="145">
        <f t="shared" si="19"/>
        <v>0</v>
      </c>
      <c r="BB102" s="145">
        <f t="shared" si="20"/>
        <v>0</v>
      </c>
      <c r="BC102" s="145">
        <f t="shared" si="21"/>
        <v>0</v>
      </c>
      <c r="BD102" s="145">
        <f t="shared" si="22"/>
        <v>0</v>
      </c>
      <c r="BE102" s="145">
        <f t="shared" si="23"/>
        <v>0</v>
      </c>
      <c r="CA102" s="174">
        <v>1</v>
      </c>
      <c r="CB102" s="174">
        <v>7</v>
      </c>
      <c r="CZ102" s="145">
        <v>7E-05</v>
      </c>
    </row>
    <row r="103" spans="1:104" ht="12">
      <c r="A103" s="168">
        <v>76</v>
      </c>
      <c r="B103" s="169" t="s">
        <v>250</v>
      </c>
      <c r="C103" s="170" t="s">
        <v>251</v>
      </c>
      <c r="D103" s="171" t="s">
        <v>178</v>
      </c>
      <c r="E103" s="172">
        <v>1</v>
      </c>
      <c r="F103" s="172">
        <v>0</v>
      </c>
      <c r="G103" s="173">
        <f t="shared" si="18"/>
        <v>0</v>
      </c>
      <c r="O103" s="167">
        <v>2</v>
      </c>
      <c r="AA103" s="145">
        <v>1</v>
      </c>
      <c r="AB103" s="145">
        <v>0</v>
      </c>
      <c r="AC103" s="145">
        <v>0</v>
      </c>
      <c r="AZ103" s="145">
        <v>2</v>
      </c>
      <c r="BA103" s="145">
        <f t="shared" si="19"/>
        <v>0</v>
      </c>
      <c r="BB103" s="145">
        <f t="shared" si="20"/>
        <v>0</v>
      </c>
      <c r="BC103" s="145">
        <f t="shared" si="21"/>
        <v>0</v>
      </c>
      <c r="BD103" s="145">
        <f t="shared" si="22"/>
        <v>0</v>
      </c>
      <c r="BE103" s="145">
        <f t="shared" si="23"/>
        <v>0</v>
      </c>
      <c r="CA103" s="174">
        <v>1</v>
      </c>
      <c r="CB103" s="174">
        <v>0</v>
      </c>
      <c r="CZ103" s="145">
        <v>0.00334</v>
      </c>
    </row>
    <row r="104" spans="1:104" ht="12">
      <c r="A104" s="168">
        <v>77</v>
      </c>
      <c r="B104" s="169" t="s">
        <v>252</v>
      </c>
      <c r="C104" s="170" t="s">
        <v>253</v>
      </c>
      <c r="D104" s="171" t="s">
        <v>207</v>
      </c>
      <c r="E104" s="172">
        <v>6</v>
      </c>
      <c r="F104" s="172">
        <v>0</v>
      </c>
      <c r="G104" s="173">
        <f t="shared" si="18"/>
        <v>0</v>
      </c>
      <c r="O104" s="167">
        <v>2</v>
      </c>
      <c r="AA104" s="145">
        <v>1</v>
      </c>
      <c r="AB104" s="145">
        <v>0</v>
      </c>
      <c r="AC104" s="145">
        <v>0</v>
      </c>
      <c r="AZ104" s="145">
        <v>2</v>
      </c>
      <c r="BA104" s="145">
        <f t="shared" si="19"/>
        <v>0</v>
      </c>
      <c r="BB104" s="145">
        <f t="shared" si="20"/>
        <v>0</v>
      </c>
      <c r="BC104" s="145">
        <f t="shared" si="21"/>
        <v>0</v>
      </c>
      <c r="BD104" s="145">
        <f t="shared" si="22"/>
        <v>0</v>
      </c>
      <c r="BE104" s="145">
        <f t="shared" si="23"/>
        <v>0</v>
      </c>
      <c r="CA104" s="174">
        <v>1</v>
      </c>
      <c r="CB104" s="174">
        <v>0</v>
      </c>
      <c r="CZ104" s="145">
        <v>0.00011</v>
      </c>
    </row>
    <row r="105" spans="1:104" ht="12">
      <c r="A105" s="168">
        <v>78</v>
      </c>
      <c r="B105" s="169" t="s">
        <v>254</v>
      </c>
      <c r="C105" s="170" t="s">
        <v>255</v>
      </c>
      <c r="D105" s="171" t="s">
        <v>207</v>
      </c>
      <c r="E105" s="172">
        <v>2</v>
      </c>
      <c r="F105" s="172">
        <v>0</v>
      </c>
      <c r="G105" s="173">
        <f t="shared" si="18"/>
        <v>0</v>
      </c>
      <c r="O105" s="167">
        <v>2</v>
      </c>
      <c r="AA105" s="145">
        <v>1</v>
      </c>
      <c r="AB105" s="145">
        <v>7</v>
      </c>
      <c r="AC105" s="145">
        <v>7</v>
      </c>
      <c r="AZ105" s="145">
        <v>2</v>
      </c>
      <c r="BA105" s="145">
        <f t="shared" si="19"/>
        <v>0</v>
      </c>
      <c r="BB105" s="145">
        <f t="shared" si="20"/>
        <v>0</v>
      </c>
      <c r="BC105" s="145">
        <f t="shared" si="21"/>
        <v>0</v>
      </c>
      <c r="BD105" s="145">
        <f t="shared" si="22"/>
        <v>0</v>
      </c>
      <c r="BE105" s="145">
        <f t="shared" si="23"/>
        <v>0</v>
      </c>
      <c r="CA105" s="174">
        <v>1</v>
      </c>
      <c r="CB105" s="174">
        <v>7</v>
      </c>
      <c r="CZ105" s="145">
        <v>2E-05</v>
      </c>
    </row>
    <row r="106" spans="1:104" ht="12">
      <c r="A106" s="168">
        <v>79</v>
      </c>
      <c r="B106" s="169" t="s">
        <v>256</v>
      </c>
      <c r="C106" s="170" t="s">
        <v>257</v>
      </c>
      <c r="D106" s="171" t="s">
        <v>207</v>
      </c>
      <c r="E106" s="172">
        <v>6</v>
      </c>
      <c r="F106" s="172">
        <v>0</v>
      </c>
      <c r="G106" s="173">
        <f t="shared" si="18"/>
        <v>0</v>
      </c>
      <c r="O106" s="167">
        <v>2</v>
      </c>
      <c r="AA106" s="145">
        <v>1</v>
      </c>
      <c r="AB106" s="145">
        <v>0</v>
      </c>
      <c r="AC106" s="145">
        <v>0</v>
      </c>
      <c r="AZ106" s="145">
        <v>2</v>
      </c>
      <c r="BA106" s="145">
        <f t="shared" si="19"/>
        <v>0</v>
      </c>
      <c r="BB106" s="145">
        <f t="shared" si="20"/>
        <v>0</v>
      </c>
      <c r="BC106" s="145">
        <f t="shared" si="21"/>
        <v>0</v>
      </c>
      <c r="BD106" s="145">
        <f t="shared" si="22"/>
        <v>0</v>
      </c>
      <c r="BE106" s="145">
        <f t="shared" si="23"/>
        <v>0</v>
      </c>
      <c r="CA106" s="174">
        <v>1</v>
      </c>
      <c r="CB106" s="174">
        <v>0</v>
      </c>
      <c r="CZ106" s="145">
        <v>0.00012</v>
      </c>
    </row>
    <row r="107" spans="1:104" ht="12">
      <c r="A107" s="168">
        <v>80</v>
      </c>
      <c r="B107" s="169" t="s">
        <v>258</v>
      </c>
      <c r="C107" s="170" t="s">
        <v>259</v>
      </c>
      <c r="D107" s="171" t="s">
        <v>82</v>
      </c>
      <c r="E107" s="172">
        <v>1399.72</v>
      </c>
      <c r="F107" s="172">
        <v>0</v>
      </c>
      <c r="G107" s="173">
        <f t="shared" si="18"/>
        <v>0</v>
      </c>
      <c r="O107" s="167">
        <v>2</v>
      </c>
      <c r="AA107" s="145">
        <v>2</v>
      </c>
      <c r="AB107" s="145">
        <v>7</v>
      </c>
      <c r="AC107" s="145">
        <v>7</v>
      </c>
      <c r="AZ107" s="145">
        <v>2</v>
      </c>
      <c r="BA107" s="145">
        <f t="shared" si="19"/>
        <v>0</v>
      </c>
      <c r="BB107" s="145">
        <f t="shared" si="20"/>
        <v>0</v>
      </c>
      <c r="BC107" s="145">
        <f t="shared" si="21"/>
        <v>0</v>
      </c>
      <c r="BD107" s="145">
        <f t="shared" si="22"/>
        <v>0</v>
      </c>
      <c r="BE107" s="145">
        <f t="shared" si="23"/>
        <v>0</v>
      </c>
      <c r="CA107" s="174">
        <v>2</v>
      </c>
      <c r="CB107" s="174">
        <v>7</v>
      </c>
      <c r="CZ107" s="145">
        <v>0</v>
      </c>
    </row>
    <row r="108" spans="1:104" ht="12">
      <c r="A108" s="168">
        <v>81</v>
      </c>
      <c r="B108" s="169" t="s">
        <v>260</v>
      </c>
      <c r="C108" s="170" t="s">
        <v>261</v>
      </c>
      <c r="D108" s="171" t="s">
        <v>75</v>
      </c>
      <c r="E108" s="172">
        <v>8</v>
      </c>
      <c r="F108" s="172">
        <v>0</v>
      </c>
      <c r="G108" s="173">
        <f t="shared" si="18"/>
        <v>0</v>
      </c>
      <c r="O108" s="167">
        <v>2</v>
      </c>
      <c r="AA108" s="145">
        <v>2</v>
      </c>
      <c r="AB108" s="145">
        <v>7</v>
      </c>
      <c r="AC108" s="145">
        <v>7</v>
      </c>
      <c r="AZ108" s="145">
        <v>2</v>
      </c>
      <c r="BA108" s="145">
        <f t="shared" si="19"/>
        <v>0</v>
      </c>
      <c r="BB108" s="145">
        <f t="shared" si="20"/>
        <v>0</v>
      </c>
      <c r="BC108" s="145">
        <f t="shared" si="21"/>
        <v>0</v>
      </c>
      <c r="BD108" s="145">
        <f t="shared" si="22"/>
        <v>0</v>
      </c>
      <c r="BE108" s="145">
        <f t="shared" si="23"/>
        <v>0</v>
      </c>
      <c r="CA108" s="174">
        <v>2</v>
      </c>
      <c r="CB108" s="174">
        <v>7</v>
      </c>
      <c r="CZ108" s="145">
        <v>0</v>
      </c>
    </row>
    <row r="109" spans="1:104" ht="12">
      <c r="A109" s="168">
        <v>82</v>
      </c>
      <c r="B109" s="169" t="s">
        <v>262</v>
      </c>
      <c r="C109" s="170" t="s">
        <v>263</v>
      </c>
      <c r="D109" s="171" t="s">
        <v>82</v>
      </c>
      <c r="E109" s="172">
        <v>1399.72</v>
      </c>
      <c r="F109" s="172">
        <v>0</v>
      </c>
      <c r="G109" s="173">
        <f t="shared" si="18"/>
        <v>0</v>
      </c>
      <c r="O109" s="167">
        <v>2</v>
      </c>
      <c r="AA109" s="145">
        <v>3</v>
      </c>
      <c r="AB109" s="145">
        <v>7</v>
      </c>
      <c r="AC109" s="145">
        <v>2600401110</v>
      </c>
      <c r="AZ109" s="145">
        <v>2</v>
      </c>
      <c r="BA109" s="145">
        <f t="shared" si="19"/>
        <v>0</v>
      </c>
      <c r="BB109" s="145">
        <f t="shared" si="20"/>
        <v>0</v>
      </c>
      <c r="BC109" s="145">
        <f t="shared" si="21"/>
        <v>0</v>
      </c>
      <c r="BD109" s="145">
        <f t="shared" si="22"/>
        <v>0</v>
      </c>
      <c r="BE109" s="145">
        <f t="shared" si="23"/>
        <v>0</v>
      </c>
      <c r="CA109" s="174">
        <v>3</v>
      </c>
      <c r="CB109" s="174">
        <v>7</v>
      </c>
      <c r="CZ109" s="145">
        <v>0</v>
      </c>
    </row>
    <row r="110" spans="1:104" ht="12">
      <c r="A110" s="168">
        <v>83</v>
      </c>
      <c r="B110" s="169" t="s">
        <v>264</v>
      </c>
      <c r="C110" s="170" t="s">
        <v>265</v>
      </c>
      <c r="D110" s="171" t="s">
        <v>75</v>
      </c>
      <c r="E110" s="172">
        <v>3640</v>
      </c>
      <c r="F110" s="172">
        <v>0</v>
      </c>
      <c r="G110" s="173">
        <f t="shared" si="18"/>
        <v>0</v>
      </c>
      <c r="O110" s="167">
        <v>2</v>
      </c>
      <c r="AA110" s="145">
        <v>3</v>
      </c>
      <c r="AB110" s="145">
        <v>1</v>
      </c>
      <c r="AC110" s="145" t="s">
        <v>264</v>
      </c>
      <c r="AZ110" s="145">
        <v>2</v>
      </c>
      <c r="BA110" s="145">
        <f t="shared" si="19"/>
        <v>0</v>
      </c>
      <c r="BB110" s="145">
        <f t="shared" si="20"/>
        <v>0</v>
      </c>
      <c r="BC110" s="145">
        <f t="shared" si="21"/>
        <v>0</v>
      </c>
      <c r="BD110" s="145">
        <f t="shared" si="22"/>
        <v>0</v>
      </c>
      <c r="BE110" s="145">
        <f t="shared" si="23"/>
        <v>0</v>
      </c>
      <c r="CA110" s="174">
        <v>3</v>
      </c>
      <c r="CB110" s="174">
        <v>1</v>
      </c>
      <c r="CZ110" s="145">
        <v>0.00084</v>
      </c>
    </row>
    <row r="111" spans="1:104" ht="12">
      <c r="A111" s="168">
        <v>84</v>
      </c>
      <c r="B111" s="169" t="s">
        <v>266</v>
      </c>
      <c r="C111" s="170" t="s">
        <v>267</v>
      </c>
      <c r="D111" s="171" t="s">
        <v>96</v>
      </c>
      <c r="E111" s="172">
        <v>29.8549632</v>
      </c>
      <c r="F111" s="172">
        <v>0</v>
      </c>
      <c r="G111" s="173">
        <f t="shared" si="18"/>
        <v>0</v>
      </c>
      <c r="O111" s="167">
        <v>2</v>
      </c>
      <c r="AA111" s="145">
        <v>7</v>
      </c>
      <c r="AB111" s="145">
        <v>1001</v>
      </c>
      <c r="AC111" s="145">
        <v>5</v>
      </c>
      <c r="AZ111" s="145">
        <v>2</v>
      </c>
      <c r="BA111" s="145">
        <f t="shared" si="19"/>
        <v>0</v>
      </c>
      <c r="BB111" s="145">
        <f t="shared" si="20"/>
        <v>0</v>
      </c>
      <c r="BC111" s="145">
        <f t="shared" si="21"/>
        <v>0</v>
      </c>
      <c r="BD111" s="145">
        <f t="shared" si="22"/>
        <v>0</v>
      </c>
      <c r="BE111" s="145">
        <f t="shared" si="23"/>
        <v>0</v>
      </c>
      <c r="CA111" s="174">
        <v>7</v>
      </c>
      <c r="CB111" s="174">
        <v>1001</v>
      </c>
      <c r="CZ111" s="145">
        <v>0</v>
      </c>
    </row>
    <row r="112" spans="1:57" ht="12.75">
      <c r="A112" s="175"/>
      <c r="B112" s="176" t="s">
        <v>76</v>
      </c>
      <c r="C112" s="177" t="str">
        <f>CONCATENATE(B77," ",C77)</f>
        <v>764 Konstrukce klempířské</v>
      </c>
      <c r="D112" s="178"/>
      <c r="E112" s="179"/>
      <c r="F112" s="180"/>
      <c r="G112" s="181">
        <f>SUM(G77:G111)</f>
        <v>0</v>
      </c>
      <c r="O112" s="167">
        <v>4</v>
      </c>
      <c r="BA112" s="182">
        <f>SUM(BA77:BA111)</f>
        <v>0</v>
      </c>
      <c r="BB112" s="182">
        <f>SUM(BB77:BB111)</f>
        <v>0</v>
      </c>
      <c r="BC112" s="182">
        <f>SUM(BC77:BC111)</f>
        <v>0</v>
      </c>
      <c r="BD112" s="182">
        <f>SUM(BD77:BD111)</f>
        <v>0</v>
      </c>
      <c r="BE112" s="182">
        <f>SUM(BE77:BE111)</f>
        <v>0</v>
      </c>
    </row>
    <row r="113" spans="1:15" ht="12.75">
      <c r="A113" s="160" t="s">
        <v>72</v>
      </c>
      <c r="B113" s="161" t="s">
        <v>268</v>
      </c>
      <c r="C113" s="162" t="s">
        <v>269</v>
      </c>
      <c r="D113" s="163"/>
      <c r="E113" s="164"/>
      <c r="F113" s="164"/>
      <c r="G113" s="165"/>
      <c r="H113" s="166"/>
      <c r="I113" s="166"/>
      <c r="O113" s="167">
        <v>1</v>
      </c>
    </row>
    <row r="114" spans="1:104" ht="12">
      <c r="A114" s="168">
        <v>85</v>
      </c>
      <c r="B114" s="169" t="s">
        <v>270</v>
      </c>
      <c r="C114" s="170" t="s">
        <v>271</v>
      </c>
      <c r="D114" s="171" t="s">
        <v>82</v>
      </c>
      <c r="E114" s="172">
        <v>1399.72</v>
      </c>
      <c r="F114" s="172">
        <v>0</v>
      </c>
      <c r="G114" s="173">
        <f>E114*F114</f>
        <v>0</v>
      </c>
      <c r="O114" s="167">
        <v>2</v>
      </c>
      <c r="AA114" s="145">
        <v>1</v>
      </c>
      <c r="AB114" s="145">
        <v>7</v>
      </c>
      <c r="AC114" s="145">
        <v>7</v>
      </c>
      <c r="AZ114" s="145">
        <v>2</v>
      </c>
      <c r="BA114" s="145">
        <f>IF(AZ114=1,G114,0)</f>
        <v>0</v>
      </c>
      <c r="BB114" s="145">
        <f>IF(AZ114=2,G114,0)</f>
        <v>0</v>
      </c>
      <c r="BC114" s="145">
        <f>IF(AZ114=3,G114,0)</f>
        <v>0</v>
      </c>
      <c r="BD114" s="145">
        <f>IF(AZ114=4,G114,0)</f>
        <v>0</v>
      </c>
      <c r="BE114" s="145">
        <f>IF(AZ114=5,G114,0)</f>
        <v>0</v>
      </c>
      <c r="CA114" s="174">
        <v>1</v>
      </c>
      <c r="CB114" s="174">
        <v>7</v>
      </c>
      <c r="CZ114" s="145">
        <v>0.00019</v>
      </c>
    </row>
    <row r="115" spans="1:57" ht="12.75">
      <c r="A115" s="175"/>
      <c r="B115" s="176" t="s">
        <v>76</v>
      </c>
      <c r="C115" s="177" t="str">
        <f>CONCATENATE(B113," ",C113)</f>
        <v>765 Krytiny tvrdé</v>
      </c>
      <c r="D115" s="178"/>
      <c r="E115" s="179"/>
      <c r="F115" s="180"/>
      <c r="G115" s="181">
        <f>SUM(G113:G114)</f>
        <v>0</v>
      </c>
      <c r="O115" s="167">
        <v>4</v>
      </c>
      <c r="BA115" s="182">
        <f>SUM(BA113:BA114)</f>
        <v>0</v>
      </c>
      <c r="BB115" s="182">
        <f>SUM(BB113:BB114)</f>
        <v>0</v>
      </c>
      <c r="BC115" s="182">
        <f>SUM(BC113:BC114)</f>
        <v>0</v>
      </c>
      <c r="BD115" s="182">
        <f>SUM(BD113:BD114)</f>
        <v>0</v>
      </c>
      <c r="BE115" s="182">
        <f>SUM(BE113:BE114)</f>
        <v>0</v>
      </c>
    </row>
    <row r="116" spans="1:15" ht="12.75">
      <c r="A116" s="160" t="s">
        <v>72</v>
      </c>
      <c r="B116" s="161" t="s">
        <v>272</v>
      </c>
      <c r="C116" s="162" t="s">
        <v>273</v>
      </c>
      <c r="D116" s="163"/>
      <c r="E116" s="164"/>
      <c r="F116" s="164"/>
      <c r="G116" s="165"/>
      <c r="H116" s="166"/>
      <c r="I116" s="166"/>
      <c r="O116" s="167">
        <v>1</v>
      </c>
    </row>
    <row r="117" spans="1:104" ht="12">
      <c r="A117" s="168">
        <v>86</v>
      </c>
      <c r="B117" s="169" t="s">
        <v>274</v>
      </c>
      <c r="C117" s="170" t="s">
        <v>275</v>
      </c>
      <c r="D117" s="171" t="s">
        <v>113</v>
      </c>
      <c r="E117" s="172">
        <v>87</v>
      </c>
      <c r="F117" s="172">
        <v>0</v>
      </c>
      <c r="G117" s="173">
        <f>E117*F117</f>
        <v>0</v>
      </c>
      <c r="O117" s="167">
        <v>2</v>
      </c>
      <c r="AA117" s="145">
        <v>1</v>
      </c>
      <c r="AB117" s="145">
        <v>5</v>
      </c>
      <c r="AC117" s="145">
        <v>5</v>
      </c>
      <c r="AZ117" s="145">
        <v>2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4">
        <v>1</v>
      </c>
      <c r="CB117" s="174">
        <v>5</v>
      </c>
      <c r="CZ117" s="145">
        <v>0</v>
      </c>
    </row>
    <row r="118" spans="1:104" ht="12">
      <c r="A118" s="168">
        <v>87</v>
      </c>
      <c r="B118" s="169" t="s">
        <v>276</v>
      </c>
      <c r="C118" s="170" t="s">
        <v>277</v>
      </c>
      <c r="D118" s="171" t="s">
        <v>82</v>
      </c>
      <c r="E118" s="172">
        <v>210.2</v>
      </c>
      <c r="F118" s="172">
        <v>0</v>
      </c>
      <c r="G118" s="173">
        <f>E118*F118</f>
        <v>0</v>
      </c>
      <c r="O118" s="167">
        <v>2</v>
      </c>
      <c r="AA118" s="145">
        <v>1</v>
      </c>
      <c r="AB118" s="145">
        <v>7</v>
      </c>
      <c r="AC118" s="145">
        <v>7</v>
      </c>
      <c r="AZ118" s="145">
        <v>2</v>
      </c>
      <c r="BA118" s="145">
        <f>IF(AZ118=1,G118,0)</f>
        <v>0</v>
      </c>
      <c r="BB118" s="145">
        <f>IF(AZ118=2,G118,0)</f>
        <v>0</v>
      </c>
      <c r="BC118" s="145">
        <f>IF(AZ118=3,G118,0)</f>
        <v>0</v>
      </c>
      <c r="BD118" s="145">
        <f>IF(AZ118=4,G118,0)</f>
        <v>0</v>
      </c>
      <c r="BE118" s="145">
        <f>IF(AZ118=5,G118,0)</f>
        <v>0</v>
      </c>
      <c r="CA118" s="174">
        <v>1</v>
      </c>
      <c r="CB118" s="174">
        <v>7</v>
      </c>
      <c r="CZ118" s="145">
        <v>0</v>
      </c>
    </row>
    <row r="119" spans="1:104" ht="12">
      <c r="A119" s="168">
        <v>88</v>
      </c>
      <c r="B119" s="169" t="s">
        <v>278</v>
      </c>
      <c r="C119" s="170" t="s">
        <v>279</v>
      </c>
      <c r="D119" s="171" t="s">
        <v>82</v>
      </c>
      <c r="E119" s="172">
        <v>210.2</v>
      </c>
      <c r="F119" s="172">
        <v>0</v>
      </c>
      <c r="G119" s="173">
        <f>E119*F119</f>
        <v>0</v>
      </c>
      <c r="O119" s="167">
        <v>2</v>
      </c>
      <c r="AA119" s="145">
        <v>1</v>
      </c>
      <c r="AB119" s="145">
        <v>7</v>
      </c>
      <c r="AC119" s="145">
        <v>7</v>
      </c>
      <c r="AZ119" s="145">
        <v>2</v>
      </c>
      <c r="BA119" s="145">
        <f>IF(AZ119=1,G119,0)</f>
        <v>0</v>
      </c>
      <c r="BB119" s="145">
        <f>IF(AZ119=2,G119,0)</f>
        <v>0</v>
      </c>
      <c r="BC119" s="145">
        <f>IF(AZ119=3,G119,0)</f>
        <v>0</v>
      </c>
      <c r="BD119" s="145">
        <f>IF(AZ119=4,G119,0)</f>
        <v>0</v>
      </c>
      <c r="BE119" s="145">
        <f>IF(AZ119=5,G119,0)</f>
        <v>0</v>
      </c>
      <c r="CA119" s="174">
        <v>1</v>
      </c>
      <c r="CB119" s="174">
        <v>7</v>
      </c>
      <c r="CZ119" s="145">
        <v>0</v>
      </c>
    </row>
    <row r="120" spans="1:57" ht="12.75">
      <c r="A120" s="175"/>
      <c r="B120" s="176" t="s">
        <v>76</v>
      </c>
      <c r="C120" s="177" t="str">
        <f>CONCATENATE(B116," ",C116)</f>
        <v>766 Konstrukce truhlářské</v>
      </c>
      <c r="D120" s="178"/>
      <c r="E120" s="179"/>
      <c r="F120" s="180"/>
      <c r="G120" s="181">
        <f>SUM(G116:G119)</f>
        <v>0</v>
      </c>
      <c r="O120" s="167">
        <v>4</v>
      </c>
      <c r="BA120" s="182">
        <f>SUM(BA116:BA119)</f>
        <v>0</v>
      </c>
      <c r="BB120" s="182">
        <f>SUM(BB116:BB119)</f>
        <v>0</v>
      </c>
      <c r="BC120" s="182">
        <f>SUM(BC116:BC119)</f>
        <v>0</v>
      </c>
      <c r="BD120" s="182">
        <f>SUM(BD116:BD119)</f>
        <v>0</v>
      </c>
      <c r="BE120" s="182">
        <f>SUM(BE116:BE119)</f>
        <v>0</v>
      </c>
    </row>
    <row r="121" spans="1:15" ht="12.75">
      <c r="A121" s="160" t="s">
        <v>72</v>
      </c>
      <c r="B121" s="161" t="s">
        <v>280</v>
      </c>
      <c r="C121" s="162" t="s">
        <v>281</v>
      </c>
      <c r="D121" s="163"/>
      <c r="E121" s="164"/>
      <c r="F121" s="164"/>
      <c r="G121" s="165"/>
      <c r="H121" s="166"/>
      <c r="I121" s="166"/>
      <c r="O121" s="167">
        <v>1</v>
      </c>
    </row>
    <row r="122" spans="1:104" ht="12">
      <c r="A122" s="168">
        <v>89</v>
      </c>
      <c r="B122" s="169" t="s">
        <v>282</v>
      </c>
      <c r="C122" s="170" t="s">
        <v>283</v>
      </c>
      <c r="D122" s="171" t="s">
        <v>284</v>
      </c>
      <c r="E122" s="172">
        <v>1420</v>
      </c>
      <c r="F122" s="172">
        <v>0</v>
      </c>
      <c r="G122" s="173">
        <f>E122*F122</f>
        <v>0</v>
      </c>
      <c r="O122" s="167">
        <v>2</v>
      </c>
      <c r="AA122" s="145">
        <v>1</v>
      </c>
      <c r="AB122" s="145">
        <v>7</v>
      </c>
      <c r="AC122" s="145">
        <v>7</v>
      </c>
      <c r="AZ122" s="145">
        <v>2</v>
      </c>
      <c r="BA122" s="145">
        <f>IF(AZ122=1,G122,0)</f>
        <v>0</v>
      </c>
      <c r="BB122" s="145">
        <f>IF(AZ122=2,G122,0)</f>
        <v>0</v>
      </c>
      <c r="BC122" s="145">
        <f>IF(AZ122=3,G122,0)</f>
        <v>0</v>
      </c>
      <c r="BD122" s="145">
        <f>IF(AZ122=4,G122,0)</f>
        <v>0</v>
      </c>
      <c r="BE122" s="145">
        <f>IF(AZ122=5,G122,0)</f>
        <v>0</v>
      </c>
      <c r="CA122" s="174">
        <v>1</v>
      </c>
      <c r="CB122" s="174">
        <v>7</v>
      </c>
      <c r="CZ122" s="145">
        <v>6E-05</v>
      </c>
    </row>
    <row r="123" spans="1:57" ht="12.75">
      <c r="A123" s="175"/>
      <c r="B123" s="176" t="s">
        <v>76</v>
      </c>
      <c r="C123" s="177" t="str">
        <f>CONCATENATE(B121," ",C121)</f>
        <v>767 Konstrukce zámečnické</v>
      </c>
      <c r="D123" s="178"/>
      <c r="E123" s="179"/>
      <c r="F123" s="180"/>
      <c r="G123" s="181">
        <f>SUM(G121:G122)</f>
        <v>0</v>
      </c>
      <c r="O123" s="167">
        <v>4</v>
      </c>
      <c r="BA123" s="182">
        <f>SUM(BA121:BA122)</f>
        <v>0</v>
      </c>
      <c r="BB123" s="182">
        <f>SUM(BB121:BB122)</f>
        <v>0</v>
      </c>
      <c r="BC123" s="182">
        <f>SUM(BC121:BC122)</f>
        <v>0</v>
      </c>
      <c r="BD123" s="182">
        <f>SUM(BD121:BD122)</f>
        <v>0</v>
      </c>
      <c r="BE123" s="182">
        <f>SUM(BE121:BE122)</f>
        <v>0</v>
      </c>
    </row>
    <row r="124" spans="1:15" ht="12.75">
      <c r="A124" s="160" t="s">
        <v>72</v>
      </c>
      <c r="B124" s="161" t="s">
        <v>285</v>
      </c>
      <c r="C124" s="162" t="s">
        <v>286</v>
      </c>
      <c r="D124" s="163"/>
      <c r="E124" s="164"/>
      <c r="F124" s="164"/>
      <c r="G124" s="165"/>
      <c r="H124" s="166"/>
      <c r="I124" s="166"/>
      <c r="O124" s="167">
        <v>1</v>
      </c>
    </row>
    <row r="125" spans="1:104" ht="12">
      <c r="A125" s="168">
        <v>90</v>
      </c>
      <c r="B125" s="169" t="s">
        <v>287</v>
      </c>
      <c r="C125" s="170" t="s">
        <v>288</v>
      </c>
      <c r="D125" s="171" t="s">
        <v>75</v>
      </c>
      <c r="E125" s="172">
        <v>130</v>
      </c>
      <c r="F125" s="172">
        <v>0</v>
      </c>
      <c r="G125" s="173">
        <f aca="true" t="shared" si="24" ref="G125:G133">E125*F125</f>
        <v>0</v>
      </c>
      <c r="O125" s="167">
        <v>2</v>
      </c>
      <c r="AA125" s="145">
        <v>1</v>
      </c>
      <c r="AB125" s="145">
        <v>7</v>
      </c>
      <c r="AC125" s="145">
        <v>7</v>
      </c>
      <c r="AZ125" s="145">
        <v>2</v>
      </c>
      <c r="BA125" s="145">
        <f aca="true" t="shared" si="25" ref="BA125:BA133">IF(AZ125=1,G125,0)</f>
        <v>0</v>
      </c>
      <c r="BB125" s="145">
        <f aca="true" t="shared" si="26" ref="BB125:BB133">IF(AZ125=2,G125,0)</f>
        <v>0</v>
      </c>
      <c r="BC125" s="145">
        <f aca="true" t="shared" si="27" ref="BC125:BC133">IF(AZ125=3,G125,0)</f>
        <v>0</v>
      </c>
      <c r="BD125" s="145">
        <f aca="true" t="shared" si="28" ref="BD125:BD133">IF(AZ125=4,G125,0)</f>
        <v>0</v>
      </c>
      <c r="BE125" s="145">
        <f aca="true" t="shared" si="29" ref="BE125:BE133">IF(AZ125=5,G125,0)</f>
        <v>0</v>
      </c>
      <c r="CA125" s="174">
        <v>1</v>
      </c>
      <c r="CB125" s="174">
        <v>7</v>
      </c>
      <c r="CZ125" s="145">
        <v>0</v>
      </c>
    </row>
    <row r="126" spans="1:104" ht="19.5">
      <c r="A126" s="168">
        <v>91</v>
      </c>
      <c r="B126" s="169" t="s">
        <v>289</v>
      </c>
      <c r="C126" s="170" t="s">
        <v>290</v>
      </c>
      <c r="D126" s="171" t="s">
        <v>75</v>
      </c>
      <c r="E126" s="172">
        <v>10</v>
      </c>
      <c r="F126" s="172">
        <v>0</v>
      </c>
      <c r="G126" s="173">
        <f t="shared" si="24"/>
        <v>0</v>
      </c>
      <c r="O126" s="167">
        <v>2</v>
      </c>
      <c r="AA126" s="145">
        <v>1</v>
      </c>
      <c r="AB126" s="145">
        <v>7</v>
      </c>
      <c r="AC126" s="145">
        <v>7</v>
      </c>
      <c r="AZ126" s="145">
        <v>2</v>
      </c>
      <c r="BA126" s="145">
        <f t="shared" si="25"/>
        <v>0</v>
      </c>
      <c r="BB126" s="145">
        <f t="shared" si="26"/>
        <v>0</v>
      </c>
      <c r="BC126" s="145">
        <f t="shared" si="27"/>
        <v>0</v>
      </c>
      <c r="BD126" s="145">
        <f t="shared" si="28"/>
        <v>0</v>
      </c>
      <c r="BE126" s="145">
        <f t="shared" si="29"/>
        <v>0</v>
      </c>
      <c r="CA126" s="174">
        <v>1</v>
      </c>
      <c r="CB126" s="174">
        <v>7</v>
      </c>
      <c r="CZ126" s="145">
        <v>0</v>
      </c>
    </row>
    <row r="127" spans="1:104" ht="12">
      <c r="A127" s="168">
        <v>92</v>
      </c>
      <c r="B127" s="169" t="s">
        <v>291</v>
      </c>
      <c r="C127" s="170" t="s">
        <v>292</v>
      </c>
      <c r="D127" s="171" t="s">
        <v>207</v>
      </c>
      <c r="E127" s="172">
        <v>130</v>
      </c>
      <c r="F127" s="172">
        <v>0</v>
      </c>
      <c r="G127" s="173">
        <f t="shared" si="24"/>
        <v>0</v>
      </c>
      <c r="O127" s="167">
        <v>2</v>
      </c>
      <c r="AA127" s="145">
        <v>1</v>
      </c>
      <c r="AB127" s="145">
        <v>7</v>
      </c>
      <c r="AC127" s="145">
        <v>7</v>
      </c>
      <c r="AZ127" s="145">
        <v>2</v>
      </c>
      <c r="BA127" s="145">
        <f t="shared" si="25"/>
        <v>0</v>
      </c>
      <c r="BB127" s="145">
        <f t="shared" si="26"/>
        <v>0</v>
      </c>
      <c r="BC127" s="145">
        <f t="shared" si="27"/>
        <v>0</v>
      </c>
      <c r="BD127" s="145">
        <f t="shared" si="28"/>
        <v>0</v>
      </c>
      <c r="BE127" s="145">
        <f t="shared" si="29"/>
        <v>0</v>
      </c>
      <c r="CA127" s="174">
        <v>1</v>
      </c>
      <c r="CB127" s="174">
        <v>7</v>
      </c>
      <c r="CZ127" s="145">
        <v>0.00026</v>
      </c>
    </row>
    <row r="128" spans="1:104" ht="12">
      <c r="A128" s="168">
        <v>93</v>
      </c>
      <c r="B128" s="169" t="s">
        <v>293</v>
      </c>
      <c r="C128" s="170" t="s">
        <v>294</v>
      </c>
      <c r="D128" s="171" t="s">
        <v>82</v>
      </c>
      <c r="E128" s="172">
        <v>36.98</v>
      </c>
      <c r="F128" s="172">
        <v>0</v>
      </c>
      <c r="G128" s="173">
        <f t="shared" si="24"/>
        <v>0</v>
      </c>
      <c r="O128" s="167">
        <v>2</v>
      </c>
      <c r="AA128" s="145">
        <v>1</v>
      </c>
      <c r="AB128" s="145">
        <v>7</v>
      </c>
      <c r="AC128" s="145">
        <v>7</v>
      </c>
      <c r="AZ128" s="145">
        <v>2</v>
      </c>
      <c r="BA128" s="145">
        <f t="shared" si="25"/>
        <v>0</v>
      </c>
      <c r="BB128" s="145">
        <f t="shared" si="26"/>
        <v>0</v>
      </c>
      <c r="BC128" s="145">
        <f t="shared" si="27"/>
        <v>0</v>
      </c>
      <c r="BD128" s="145">
        <f t="shared" si="28"/>
        <v>0</v>
      </c>
      <c r="BE128" s="145">
        <f t="shared" si="29"/>
        <v>0</v>
      </c>
      <c r="CA128" s="174">
        <v>1</v>
      </c>
      <c r="CB128" s="174">
        <v>7</v>
      </c>
      <c r="CZ128" s="145">
        <v>0.00049</v>
      </c>
    </row>
    <row r="129" spans="1:104" ht="12">
      <c r="A129" s="168">
        <v>94</v>
      </c>
      <c r="B129" s="169" t="s">
        <v>203</v>
      </c>
      <c r="C129" s="170" t="s">
        <v>295</v>
      </c>
      <c r="D129" s="171" t="s">
        <v>113</v>
      </c>
      <c r="E129" s="172">
        <v>86</v>
      </c>
      <c r="F129" s="172">
        <v>0</v>
      </c>
      <c r="G129" s="173">
        <f t="shared" si="24"/>
        <v>0</v>
      </c>
      <c r="O129" s="167">
        <v>2</v>
      </c>
      <c r="AA129" s="145">
        <v>2</v>
      </c>
      <c r="AB129" s="145">
        <v>7</v>
      </c>
      <c r="AC129" s="145">
        <v>7</v>
      </c>
      <c r="AZ129" s="145">
        <v>2</v>
      </c>
      <c r="BA129" s="145">
        <f t="shared" si="25"/>
        <v>0</v>
      </c>
      <c r="BB129" s="145">
        <f t="shared" si="26"/>
        <v>0</v>
      </c>
      <c r="BC129" s="145">
        <f t="shared" si="27"/>
        <v>0</v>
      </c>
      <c r="BD129" s="145">
        <f t="shared" si="28"/>
        <v>0</v>
      </c>
      <c r="BE129" s="145">
        <f t="shared" si="29"/>
        <v>0</v>
      </c>
      <c r="CA129" s="174">
        <v>2</v>
      </c>
      <c r="CB129" s="174">
        <v>7</v>
      </c>
      <c r="CZ129" s="145">
        <v>0</v>
      </c>
    </row>
    <row r="130" spans="1:104" ht="12">
      <c r="A130" s="168">
        <v>95</v>
      </c>
      <c r="B130" s="169" t="s">
        <v>296</v>
      </c>
      <c r="C130" s="170" t="s">
        <v>297</v>
      </c>
      <c r="D130" s="171" t="s">
        <v>75</v>
      </c>
      <c r="E130" s="172">
        <v>130</v>
      </c>
      <c r="F130" s="172">
        <v>0</v>
      </c>
      <c r="G130" s="173">
        <f t="shared" si="24"/>
        <v>0</v>
      </c>
      <c r="O130" s="167">
        <v>2</v>
      </c>
      <c r="AA130" s="145">
        <v>2</v>
      </c>
      <c r="AB130" s="145">
        <v>7</v>
      </c>
      <c r="AC130" s="145">
        <v>7</v>
      </c>
      <c r="AZ130" s="145">
        <v>2</v>
      </c>
      <c r="BA130" s="145">
        <f t="shared" si="25"/>
        <v>0</v>
      </c>
      <c r="BB130" s="145">
        <f t="shared" si="26"/>
        <v>0</v>
      </c>
      <c r="BC130" s="145">
        <f t="shared" si="27"/>
        <v>0</v>
      </c>
      <c r="BD130" s="145">
        <f t="shared" si="28"/>
        <v>0</v>
      </c>
      <c r="BE130" s="145">
        <f t="shared" si="29"/>
        <v>0</v>
      </c>
      <c r="CA130" s="174">
        <v>2</v>
      </c>
      <c r="CB130" s="174">
        <v>7</v>
      </c>
      <c r="CZ130" s="145">
        <v>6E-05</v>
      </c>
    </row>
    <row r="131" spans="1:104" ht="12">
      <c r="A131" s="168">
        <v>96</v>
      </c>
      <c r="B131" s="169" t="s">
        <v>298</v>
      </c>
      <c r="C131" s="170" t="s">
        <v>299</v>
      </c>
      <c r="D131" s="171" t="s">
        <v>178</v>
      </c>
      <c r="E131" s="172">
        <v>1</v>
      </c>
      <c r="F131" s="172">
        <v>0</v>
      </c>
      <c r="G131" s="173">
        <f t="shared" si="24"/>
        <v>0</v>
      </c>
      <c r="O131" s="167">
        <v>2</v>
      </c>
      <c r="AA131" s="145">
        <v>2</v>
      </c>
      <c r="AB131" s="145">
        <v>7</v>
      </c>
      <c r="AC131" s="145">
        <v>7</v>
      </c>
      <c r="AZ131" s="145">
        <v>2</v>
      </c>
      <c r="BA131" s="145">
        <f t="shared" si="25"/>
        <v>0</v>
      </c>
      <c r="BB131" s="145">
        <f t="shared" si="26"/>
        <v>0</v>
      </c>
      <c r="BC131" s="145">
        <f t="shared" si="27"/>
        <v>0</v>
      </c>
      <c r="BD131" s="145">
        <f t="shared" si="28"/>
        <v>0</v>
      </c>
      <c r="BE131" s="145">
        <f t="shared" si="29"/>
        <v>0</v>
      </c>
      <c r="CA131" s="174">
        <v>2</v>
      </c>
      <c r="CB131" s="174">
        <v>7</v>
      </c>
      <c r="CZ131" s="145">
        <v>0</v>
      </c>
    </row>
    <row r="132" spans="1:104" ht="19.5">
      <c r="A132" s="168">
        <v>97</v>
      </c>
      <c r="B132" s="169" t="s">
        <v>300</v>
      </c>
      <c r="C132" s="170" t="s">
        <v>301</v>
      </c>
      <c r="D132" s="171" t="s">
        <v>178</v>
      </c>
      <c r="E132" s="172">
        <v>1</v>
      </c>
      <c r="F132" s="172">
        <v>0</v>
      </c>
      <c r="G132" s="173">
        <f t="shared" si="24"/>
        <v>0</v>
      </c>
      <c r="O132" s="167">
        <v>2</v>
      </c>
      <c r="AA132" s="145">
        <v>2</v>
      </c>
      <c r="AB132" s="145">
        <v>7</v>
      </c>
      <c r="AC132" s="145">
        <v>7</v>
      </c>
      <c r="AZ132" s="145">
        <v>2</v>
      </c>
      <c r="BA132" s="145">
        <f t="shared" si="25"/>
        <v>0</v>
      </c>
      <c r="BB132" s="145">
        <f t="shared" si="26"/>
        <v>0</v>
      </c>
      <c r="BC132" s="145">
        <f t="shared" si="27"/>
        <v>0</v>
      </c>
      <c r="BD132" s="145">
        <f t="shared" si="28"/>
        <v>0</v>
      </c>
      <c r="BE132" s="145">
        <f t="shared" si="29"/>
        <v>0</v>
      </c>
      <c r="CA132" s="174">
        <v>2</v>
      </c>
      <c r="CB132" s="174">
        <v>7</v>
      </c>
      <c r="CZ132" s="145">
        <v>0</v>
      </c>
    </row>
    <row r="133" spans="1:104" ht="12">
      <c r="A133" s="168">
        <v>98</v>
      </c>
      <c r="B133" s="169" t="s">
        <v>302</v>
      </c>
      <c r="C133" s="170" t="s">
        <v>303</v>
      </c>
      <c r="D133" s="171" t="s">
        <v>178</v>
      </c>
      <c r="E133" s="172">
        <v>1</v>
      </c>
      <c r="F133" s="172">
        <v>0</v>
      </c>
      <c r="G133" s="173">
        <f t="shared" si="24"/>
        <v>0</v>
      </c>
      <c r="O133" s="167">
        <v>2</v>
      </c>
      <c r="AA133" s="145">
        <v>2</v>
      </c>
      <c r="AB133" s="145">
        <v>7</v>
      </c>
      <c r="AC133" s="145">
        <v>7</v>
      </c>
      <c r="AZ133" s="145">
        <v>2</v>
      </c>
      <c r="BA133" s="145">
        <f t="shared" si="25"/>
        <v>0</v>
      </c>
      <c r="BB133" s="145">
        <f t="shared" si="26"/>
        <v>0</v>
      </c>
      <c r="BC133" s="145">
        <f t="shared" si="27"/>
        <v>0</v>
      </c>
      <c r="BD133" s="145">
        <f t="shared" si="28"/>
        <v>0</v>
      </c>
      <c r="BE133" s="145">
        <f t="shared" si="29"/>
        <v>0</v>
      </c>
      <c r="CA133" s="174">
        <v>2</v>
      </c>
      <c r="CB133" s="174">
        <v>7</v>
      </c>
      <c r="CZ133" s="145">
        <v>0</v>
      </c>
    </row>
    <row r="134" spans="1:57" ht="12.75">
      <c r="A134" s="175"/>
      <c r="B134" s="176" t="s">
        <v>76</v>
      </c>
      <c r="C134" s="177" t="str">
        <f>CONCATENATE(B124," ",C124)</f>
        <v>769 Otvorové prvky z plastu</v>
      </c>
      <c r="D134" s="178"/>
      <c r="E134" s="179"/>
      <c r="F134" s="180"/>
      <c r="G134" s="181">
        <f>SUM(G124:G133)</f>
        <v>0</v>
      </c>
      <c r="O134" s="167">
        <v>4</v>
      </c>
      <c r="BA134" s="182">
        <f>SUM(BA124:BA133)</f>
        <v>0</v>
      </c>
      <c r="BB134" s="182">
        <f>SUM(BB124:BB133)</f>
        <v>0</v>
      </c>
      <c r="BC134" s="182">
        <f>SUM(BC124:BC133)</f>
        <v>0</v>
      </c>
      <c r="BD134" s="182">
        <f>SUM(BD124:BD133)</f>
        <v>0</v>
      </c>
      <c r="BE134" s="182">
        <f>SUM(BE124:BE133)</f>
        <v>0</v>
      </c>
    </row>
    <row r="135" spans="1:15" ht="12.75">
      <c r="A135" s="160" t="s">
        <v>72</v>
      </c>
      <c r="B135" s="161" t="s">
        <v>304</v>
      </c>
      <c r="C135" s="162" t="s">
        <v>305</v>
      </c>
      <c r="D135" s="163"/>
      <c r="E135" s="164"/>
      <c r="F135" s="164"/>
      <c r="G135" s="165"/>
      <c r="H135" s="166"/>
      <c r="I135" s="166"/>
      <c r="O135" s="167">
        <v>1</v>
      </c>
    </row>
    <row r="136" spans="1:104" ht="19.5">
      <c r="A136" s="168">
        <v>99</v>
      </c>
      <c r="B136" s="169" t="s">
        <v>306</v>
      </c>
      <c r="C136" s="170" t="s">
        <v>307</v>
      </c>
      <c r="D136" s="171" t="s">
        <v>82</v>
      </c>
      <c r="E136" s="172">
        <v>210.3</v>
      </c>
      <c r="F136" s="172">
        <v>0</v>
      </c>
      <c r="G136" s="173">
        <f>E136*F136</f>
        <v>0</v>
      </c>
      <c r="O136" s="167">
        <v>2</v>
      </c>
      <c r="AA136" s="145">
        <v>2</v>
      </c>
      <c r="AB136" s="145">
        <v>7</v>
      </c>
      <c r="AC136" s="145">
        <v>7</v>
      </c>
      <c r="AZ136" s="145">
        <v>2</v>
      </c>
      <c r="BA136" s="145">
        <f>IF(AZ136=1,G136,0)</f>
        <v>0</v>
      </c>
      <c r="BB136" s="145">
        <f>IF(AZ136=2,G136,0)</f>
        <v>0</v>
      </c>
      <c r="BC136" s="145">
        <f>IF(AZ136=3,G136,0)</f>
        <v>0</v>
      </c>
      <c r="BD136" s="145">
        <f>IF(AZ136=4,G136,0)</f>
        <v>0</v>
      </c>
      <c r="BE136" s="145">
        <f>IF(AZ136=5,G136,0)</f>
        <v>0</v>
      </c>
      <c r="CA136" s="174">
        <v>2</v>
      </c>
      <c r="CB136" s="174">
        <v>7</v>
      </c>
      <c r="CZ136" s="145">
        <v>0</v>
      </c>
    </row>
    <row r="137" spans="1:104" ht="19.5">
      <c r="A137" s="168">
        <v>100</v>
      </c>
      <c r="B137" s="169" t="s">
        <v>308</v>
      </c>
      <c r="C137" s="170" t="s">
        <v>309</v>
      </c>
      <c r="D137" s="171" t="s">
        <v>310</v>
      </c>
      <c r="E137" s="172">
        <v>146.96</v>
      </c>
      <c r="F137" s="172">
        <v>0</v>
      </c>
      <c r="G137" s="173">
        <f>E137*F137</f>
        <v>0</v>
      </c>
      <c r="O137" s="167">
        <v>2</v>
      </c>
      <c r="AA137" s="145">
        <v>2</v>
      </c>
      <c r="AB137" s="145">
        <v>7</v>
      </c>
      <c r="AC137" s="145">
        <v>7</v>
      </c>
      <c r="AZ137" s="145">
        <v>2</v>
      </c>
      <c r="BA137" s="145">
        <f>IF(AZ137=1,G137,0)</f>
        <v>0</v>
      </c>
      <c r="BB137" s="145">
        <f>IF(AZ137=2,G137,0)</f>
        <v>0</v>
      </c>
      <c r="BC137" s="145">
        <f>IF(AZ137=3,G137,0)</f>
        <v>0</v>
      </c>
      <c r="BD137" s="145">
        <f>IF(AZ137=4,G137,0)</f>
        <v>0</v>
      </c>
      <c r="BE137" s="145">
        <f>IF(AZ137=5,G137,0)</f>
        <v>0</v>
      </c>
      <c r="CA137" s="174">
        <v>2</v>
      </c>
      <c r="CB137" s="174">
        <v>7</v>
      </c>
      <c r="CZ137" s="145">
        <v>0</v>
      </c>
    </row>
    <row r="138" spans="1:104" ht="19.5">
      <c r="A138" s="168">
        <v>101</v>
      </c>
      <c r="B138" s="169" t="s">
        <v>311</v>
      </c>
      <c r="C138" s="170" t="s">
        <v>312</v>
      </c>
      <c r="D138" s="171" t="s">
        <v>82</v>
      </c>
      <c r="E138" s="172">
        <v>210.2</v>
      </c>
      <c r="F138" s="172">
        <v>0</v>
      </c>
      <c r="G138" s="173">
        <f>E138*F138</f>
        <v>0</v>
      </c>
      <c r="O138" s="167">
        <v>2</v>
      </c>
      <c r="AA138" s="145">
        <v>2</v>
      </c>
      <c r="AB138" s="145">
        <v>7</v>
      </c>
      <c r="AC138" s="145">
        <v>7</v>
      </c>
      <c r="AZ138" s="145">
        <v>2</v>
      </c>
      <c r="BA138" s="145">
        <f>IF(AZ138=1,G138,0)</f>
        <v>0</v>
      </c>
      <c r="BB138" s="145">
        <f>IF(AZ138=2,G138,0)</f>
        <v>0</v>
      </c>
      <c r="BC138" s="145">
        <f>IF(AZ138=3,G138,0)</f>
        <v>0</v>
      </c>
      <c r="BD138" s="145">
        <f>IF(AZ138=4,G138,0)</f>
        <v>0</v>
      </c>
      <c r="BE138" s="145">
        <f>IF(AZ138=5,G138,0)</f>
        <v>0</v>
      </c>
      <c r="CA138" s="174">
        <v>2</v>
      </c>
      <c r="CB138" s="174">
        <v>7</v>
      </c>
      <c r="CZ138" s="145">
        <v>0</v>
      </c>
    </row>
    <row r="139" spans="1:57" ht="12.75">
      <c r="A139" s="175"/>
      <c r="B139" s="176" t="s">
        <v>76</v>
      </c>
      <c r="C139" s="177" t="str">
        <f>CONCATENATE(B135," ",C135)</f>
        <v>775 Podlahy vlysové a parketové</v>
      </c>
      <c r="D139" s="178"/>
      <c r="E139" s="179"/>
      <c r="F139" s="180"/>
      <c r="G139" s="181">
        <f>SUM(G135:G138)</f>
        <v>0</v>
      </c>
      <c r="O139" s="167">
        <v>4</v>
      </c>
      <c r="BA139" s="182">
        <f>SUM(BA135:BA138)</f>
        <v>0</v>
      </c>
      <c r="BB139" s="182">
        <f>SUM(BB135:BB138)</f>
        <v>0</v>
      </c>
      <c r="BC139" s="182">
        <f>SUM(BC135:BC138)</f>
        <v>0</v>
      </c>
      <c r="BD139" s="182">
        <f>SUM(BD135:BD138)</f>
        <v>0</v>
      </c>
      <c r="BE139" s="182">
        <f>SUM(BE135:BE138)</f>
        <v>0</v>
      </c>
    </row>
    <row r="140" spans="1:15" ht="12.75">
      <c r="A140" s="160" t="s">
        <v>72</v>
      </c>
      <c r="B140" s="161" t="s">
        <v>313</v>
      </c>
      <c r="C140" s="162" t="s">
        <v>314</v>
      </c>
      <c r="D140" s="163"/>
      <c r="E140" s="164"/>
      <c r="F140" s="164"/>
      <c r="G140" s="165"/>
      <c r="H140" s="166"/>
      <c r="I140" s="166"/>
      <c r="O140" s="167">
        <v>1</v>
      </c>
    </row>
    <row r="141" spans="1:104" ht="12">
      <c r="A141" s="168">
        <v>102</v>
      </c>
      <c r="B141" s="169" t="s">
        <v>315</v>
      </c>
      <c r="C141" s="170" t="s">
        <v>316</v>
      </c>
      <c r="D141" s="171" t="s">
        <v>82</v>
      </c>
      <c r="E141" s="172">
        <v>340</v>
      </c>
      <c r="F141" s="172">
        <v>0</v>
      </c>
      <c r="G141" s="173">
        <f>E141*F141</f>
        <v>0</v>
      </c>
      <c r="O141" s="167">
        <v>2</v>
      </c>
      <c r="AA141" s="145">
        <v>1</v>
      </c>
      <c r="AB141" s="145">
        <v>7</v>
      </c>
      <c r="AC141" s="145">
        <v>7</v>
      </c>
      <c r="AZ141" s="145">
        <v>2</v>
      </c>
      <c r="BA141" s="145">
        <f>IF(AZ141=1,G141,0)</f>
        <v>0</v>
      </c>
      <c r="BB141" s="145">
        <f>IF(AZ141=2,G141,0)</f>
        <v>0</v>
      </c>
      <c r="BC141" s="145">
        <f>IF(AZ141=3,G141,0)</f>
        <v>0</v>
      </c>
      <c r="BD141" s="145">
        <f>IF(AZ141=4,G141,0)</f>
        <v>0</v>
      </c>
      <c r="BE141" s="145">
        <f>IF(AZ141=5,G141,0)</f>
        <v>0</v>
      </c>
      <c r="CA141" s="174">
        <v>1</v>
      </c>
      <c r="CB141" s="174">
        <v>7</v>
      </c>
      <c r="CZ141" s="145">
        <v>0.00014</v>
      </c>
    </row>
    <row r="142" spans="1:57" ht="12.75">
      <c r="A142" s="175"/>
      <c r="B142" s="176" t="s">
        <v>76</v>
      </c>
      <c r="C142" s="177" t="str">
        <f>CONCATENATE(B140," ",C140)</f>
        <v>784 Malby</v>
      </c>
      <c r="D142" s="178"/>
      <c r="E142" s="179"/>
      <c r="F142" s="180"/>
      <c r="G142" s="181">
        <f>SUM(G140:G141)</f>
        <v>0</v>
      </c>
      <c r="O142" s="167">
        <v>4</v>
      </c>
      <c r="BA142" s="182">
        <f>SUM(BA140:BA141)</f>
        <v>0</v>
      </c>
      <c r="BB142" s="182">
        <f>SUM(BB140:BB141)</f>
        <v>0</v>
      </c>
      <c r="BC142" s="182">
        <f>SUM(BC140:BC141)</f>
        <v>0</v>
      </c>
      <c r="BD142" s="182">
        <f>SUM(BD140:BD141)</f>
        <v>0</v>
      </c>
      <c r="BE142" s="182">
        <f>SUM(BE140:BE141)</f>
        <v>0</v>
      </c>
    </row>
    <row r="143" spans="1:15" ht="12.75">
      <c r="A143" s="160" t="s">
        <v>72</v>
      </c>
      <c r="B143" s="161" t="s">
        <v>317</v>
      </c>
      <c r="C143" s="162" t="s">
        <v>318</v>
      </c>
      <c r="D143" s="163"/>
      <c r="E143" s="164"/>
      <c r="F143" s="164"/>
      <c r="G143" s="165"/>
      <c r="H143" s="166"/>
      <c r="I143" s="166"/>
      <c r="O143" s="167">
        <v>1</v>
      </c>
    </row>
    <row r="144" spans="1:104" ht="12">
      <c r="A144" s="168">
        <v>103</v>
      </c>
      <c r="B144" s="169" t="s">
        <v>319</v>
      </c>
      <c r="C144" s="170" t="s">
        <v>320</v>
      </c>
      <c r="D144" s="171" t="s">
        <v>96</v>
      </c>
      <c r="E144" s="172">
        <v>32.282231</v>
      </c>
      <c r="F144" s="172">
        <v>0</v>
      </c>
      <c r="G144" s="173">
        <f aca="true" t="shared" si="30" ref="G144:G150">E144*F144</f>
        <v>0</v>
      </c>
      <c r="O144" s="167">
        <v>2</v>
      </c>
      <c r="AA144" s="145">
        <v>8</v>
      </c>
      <c r="AB144" s="145">
        <v>0</v>
      </c>
      <c r="AC144" s="145">
        <v>3</v>
      </c>
      <c r="AZ144" s="145">
        <v>1</v>
      </c>
      <c r="BA144" s="145">
        <f aca="true" t="shared" si="31" ref="BA144:BA150">IF(AZ144=1,G144,0)</f>
        <v>0</v>
      </c>
      <c r="BB144" s="145">
        <f aca="true" t="shared" si="32" ref="BB144:BB150">IF(AZ144=2,G144,0)</f>
        <v>0</v>
      </c>
      <c r="BC144" s="145">
        <f aca="true" t="shared" si="33" ref="BC144:BC150">IF(AZ144=3,G144,0)</f>
        <v>0</v>
      </c>
      <c r="BD144" s="145">
        <f aca="true" t="shared" si="34" ref="BD144:BD150">IF(AZ144=4,G144,0)</f>
        <v>0</v>
      </c>
      <c r="BE144" s="145">
        <f aca="true" t="shared" si="35" ref="BE144:BE150">IF(AZ144=5,G144,0)</f>
        <v>0</v>
      </c>
      <c r="CA144" s="174">
        <v>8</v>
      </c>
      <c r="CB144" s="174">
        <v>0</v>
      </c>
      <c r="CZ144" s="145">
        <v>0</v>
      </c>
    </row>
    <row r="145" spans="1:104" ht="12">
      <c r="A145" s="168">
        <v>104</v>
      </c>
      <c r="B145" s="169" t="s">
        <v>321</v>
      </c>
      <c r="C145" s="170" t="s">
        <v>322</v>
      </c>
      <c r="D145" s="171" t="s">
        <v>96</v>
      </c>
      <c r="E145" s="172">
        <v>32.282231</v>
      </c>
      <c r="F145" s="172">
        <v>0</v>
      </c>
      <c r="G145" s="173">
        <f t="shared" si="30"/>
        <v>0</v>
      </c>
      <c r="O145" s="167">
        <v>2</v>
      </c>
      <c r="AA145" s="145">
        <v>8</v>
      </c>
      <c r="AB145" s="145">
        <v>0</v>
      </c>
      <c r="AC145" s="145">
        <v>3</v>
      </c>
      <c r="AZ145" s="145">
        <v>1</v>
      </c>
      <c r="BA145" s="145">
        <f t="shared" si="31"/>
        <v>0</v>
      </c>
      <c r="BB145" s="145">
        <f t="shared" si="32"/>
        <v>0</v>
      </c>
      <c r="BC145" s="145">
        <f t="shared" si="33"/>
        <v>0</v>
      </c>
      <c r="BD145" s="145">
        <f t="shared" si="34"/>
        <v>0</v>
      </c>
      <c r="BE145" s="145">
        <f t="shared" si="35"/>
        <v>0</v>
      </c>
      <c r="CA145" s="174">
        <v>8</v>
      </c>
      <c r="CB145" s="174">
        <v>0</v>
      </c>
      <c r="CZ145" s="145">
        <v>0</v>
      </c>
    </row>
    <row r="146" spans="1:104" ht="12">
      <c r="A146" s="168">
        <v>105</v>
      </c>
      <c r="B146" s="169" t="s">
        <v>323</v>
      </c>
      <c r="C146" s="170" t="s">
        <v>324</v>
      </c>
      <c r="D146" s="171" t="s">
        <v>96</v>
      </c>
      <c r="E146" s="172">
        <v>32.282231</v>
      </c>
      <c r="F146" s="172">
        <v>0</v>
      </c>
      <c r="G146" s="173">
        <f t="shared" si="30"/>
        <v>0</v>
      </c>
      <c r="O146" s="167">
        <v>2</v>
      </c>
      <c r="AA146" s="145">
        <v>8</v>
      </c>
      <c r="AB146" s="145">
        <v>0</v>
      </c>
      <c r="AC146" s="145">
        <v>3</v>
      </c>
      <c r="AZ146" s="145">
        <v>1</v>
      </c>
      <c r="BA146" s="145">
        <f t="shared" si="31"/>
        <v>0</v>
      </c>
      <c r="BB146" s="145">
        <f t="shared" si="32"/>
        <v>0</v>
      </c>
      <c r="BC146" s="145">
        <f t="shared" si="33"/>
        <v>0</v>
      </c>
      <c r="BD146" s="145">
        <f t="shared" si="34"/>
        <v>0</v>
      </c>
      <c r="BE146" s="145">
        <f t="shared" si="35"/>
        <v>0</v>
      </c>
      <c r="CA146" s="174">
        <v>8</v>
      </c>
      <c r="CB146" s="174">
        <v>0</v>
      </c>
      <c r="CZ146" s="145">
        <v>0</v>
      </c>
    </row>
    <row r="147" spans="1:104" ht="12">
      <c r="A147" s="168">
        <v>106</v>
      </c>
      <c r="B147" s="169" t="s">
        <v>325</v>
      </c>
      <c r="C147" s="170" t="s">
        <v>326</v>
      </c>
      <c r="D147" s="171" t="s">
        <v>96</v>
      </c>
      <c r="E147" s="172">
        <v>32.282231</v>
      </c>
      <c r="F147" s="172">
        <v>0</v>
      </c>
      <c r="G147" s="173">
        <f t="shared" si="30"/>
        <v>0</v>
      </c>
      <c r="O147" s="167">
        <v>2</v>
      </c>
      <c r="AA147" s="145">
        <v>8</v>
      </c>
      <c r="AB147" s="145">
        <v>0</v>
      </c>
      <c r="AC147" s="145">
        <v>3</v>
      </c>
      <c r="AZ147" s="145">
        <v>1</v>
      </c>
      <c r="BA147" s="145">
        <f t="shared" si="31"/>
        <v>0</v>
      </c>
      <c r="BB147" s="145">
        <f t="shared" si="32"/>
        <v>0</v>
      </c>
      <c r="BC147" s="145">
        <f t="shared" si="33"/>
        <v>0</v>
      </c>
      <c r="BD147" s="145">
        <f t="shared" si="34"/>
        <v>0</v>
      </c>
      <c r="BE147" s="145">
        <f t="shared" si="35"/>
        <v>0</v>
      </c>
      <c r="CA147" s="174">
        <v>8</v>
      </c>
      <c r="CB147" s="174">
        <v>0</v>
      </c>
      <c r="CZ147" s="145">
        <v>0</v>
      </c>
    </row>
    <row r="148" spans="1:104" ht="12">
      <c r="A148" s="168">
        <v>107</v>
      </c>
      <c r="B148" s="169" t="s">
        <v>327</v>
      </c>
      <c r="C148" s="170" t="s">
        <v>328</v>
      </c>
      <c r="D148" s="171" t="s">
        <v>96</v>
      </c>
      <c r="E148" s="172">
        <v>32.282231</v>
      </c>
      <c r="F148" s="172">
        <v>0</v>
      </c>
      <c r="G148" s="173">
        <f t="shared" si="30"/>
        <v>0</v>
      </c>
      <c r="O148" s="167">
        <v>2</v>
      </c>
      <c r="AA148" s="145">
        <v>8</v>
      </c>
      <c r="AB148" s="145">
        <v>0</v>
      </c>
      <c r="AC148" s="145">
        <v>3</v>
      </c>
      <c r="AZ148" s="145">
        <v>1</v>
      </c>
      <c r="BA148" s="145">
        <f t="shared" si="31"/>
        <v>0</v>
      </c>
      <c r="BB148" s="145">
        <f t="shared" si="32"/>
        <v>0</v>
      </c>
      <c r="BC148" s="145">
        <f t="shared" si="33"/>
        <v>0</v>
      </c>
      <c r="BD148" s="145">
        <f t="shared" si="34"/>
        <v>0</v>
      </c>
      <c r="BE148" s="145">
        <f t="shared" si="35"/>
        <v>0</v>
      </c>
      <c r="CA148" s="174">
        <v>8</v>
      </c>
      <c r="CB148" s="174">
        <v>0</v>
      </c>
      <c r="CZ148" s="145">
        <v>0</v>
      </c>
    </row>
    <row r="149" spans="1:104" ht="12">
      <c r="A149" s="168">
        <v>108</v>
      </c>
      <c r="B149" s="169" t="s">
        <v>329</v>
      </c>
      <c r="C149" s="170" t="s">
        <v>330</v>
      </c>
      <c r="D149" s="171" t="s">
        <v>96</v>
      </c>
      <c r="E149" s="172">
        <v>32.282231</v>
      </c>
      <c r="F149" s="172">
        <v>0</v>
      </c>
      <c r="G149" s="173">
        <f t="shared" si="30"/>
        <v>0</v>
      </c>
      <c r="O149" s="167">
        <v>2</v>
      </c>
      <c r="AA149" s="145">
        <v>8</v>
      </c>
      <c r="AB149" s="145">
        <v>0</v>
      </c>
      <c r="AC149" s="145">
        <v>3</v>
      </c>
      <c r="AZ149" s="145">
        <v>1</v>
      </c>
      <c r="BA149" s="145">
        <f t="shared" si="31"/>
        <v>0</v>
      </c>
      <c r="BB149" s="145">
        <f t="shared" si="32"/>
        <v>0</v>
      </c>
      <c r="BC149" s="145">
        <f t="shared" si="33"/>
        <v>0</v>
      </c>
      <c r="BD149" s="145">
        <f t="shared" si="34"/>
        <v>0</v>
      </c>
      <c r="BE149" s="145">
        <f t="shared" si="35"/>
        <v>0</v>
      </c>
      <c r="CA149" s="174">
        <v>8</v>
      </c>
      <c r="CB149" s="174">
        <v>0</v>
      </c>
      <c r="CZ149" s="145">
        <v>0</v>
      </c>
    </row>
    <row r="150" spans="1:104" ht="12">
      <c r="A150" s="168">
        <v>109</v>
      </c>
      <c r="B150" s="169" t="s">
        <v>331</v>
      </c>
      <c r="C150" s="170" t="s">
        <v>332</v>
      </c>
      <c r="D150" s="171" t="s">
        <v>96</v>
      </c>
      <c r="E150" s="172">
        <v>32.282231</v>
      </c>
      <c r="F150" s="172">
        <v>0</v>
      </c>
      <c r="G150" s="173">
        <f t="shared" si="30"/>
        <v>0</v>
      </c>
      <c r="O150" s="167">
        <v>2</v>
      </c>
      <c r="AA150" s="145">
        <v>8</v>
      </c>
      <c r="AB150" s="145">
        <v>0</v>
      </c>
      <c r="AC150" s="145">
        <v>3</v>
      </c>
      <c r="AZ150" s="145">
        <v>1</v>
      </c>
      <c r="BA150" s="145">
        <f t="shared" si="31"/>
        <v>0</v>
      </c>
      <c r="BB150" s="145">
        <f t="shared" si="32"/>
        <v>0</v>
      </c>
      <c r="BC150" s="145">
        <f t="shared" si="33"/>
        <v>0</v>
      </c>
      <c r="BD150" s="145">
        <f t="shared" si="34"/>
        <v>0</v>
      </c>
      <c r="BE150" s="145">
        <f t="shared" si="35"/>
        <v>0</v>
      </c>
      <c r="CA150" s="174">
        <v>8</v>
      </c>
      <c r="CB150" s="174">
        <v>0</v>
      </c>
      <c r="CZ150" s="145">
        <v>0</v>
      </c>
    </row>
    <row r="151" spans="1:57" ht="12.75">
      <c r="A151" s="175"/>
      <c r="B151" s="176" t="s">
        <v>76</v>
      </c>
      <c r="C151" s="177" t="str">
        <f>CONCATENATE(B143," ",C143)</f>
        <v>D96 Přesuny suti a vybouraných hmot</v>
      </c>
      <c r="D151" s="178"/>
      <c r="E151" s="179"/>
      <c r="F151" s="180"/>
      <c r="G151" s="181">
        <f>SUM(G143:G150)</f>
        <v>0</v>
      </c>
      <c r="O151" s="167">
        <v>4</v>
      </c>
      <c r="BA151" s="182">
        <f>SUM(BA143:BA150)</f>
        <v>0</v>
      </c>
      <c r="BB151" s="182">
        <f>SUM(BB143:BB150)</f>
        <v>0</v>
      </c>
      <c r="BC151" s="182">
        <f>SUM(BC143:BC150)</f>
        <v>0</v>
      </c>
      <c r="BD151" s="182">
        <f>SUM(BD143:BD150)</f>
        <v>0</v>
      </c>
      <c r="BE151" s="182">
        <f>SUM(BE143:BE150)</f>
        <v>0</v>
      </c>
    </row>
    <row r="152" ht="12">
      <c r="E152" s="145"/>
    </row>
    <row r="153" ht="12">
      <c r="E153" s="145"/>
    </row>
    <row r="154" ht="12">
      <c r="E154" s="145"/>
    </row>
    <row r="155" ht="12">
      <c r="E155" s="145"/>
    </row>
    <row r="156" ht="12">
      <c r="E156" s="145"/>
    </row>
    <row r="157" ht="12">
      <c r="E157" s="145"/>
    </row>
    <row r="158" ht="12">
      <c r="E158" s="145"/>
    </row>
    <row r="159" ht="12">
      <c r="E159" s="145"/>
    </row>
    <row r="160" ht="12">
      <c r="E160" s="145"/>
    </row>
    <row r="161" ht="12">
      <c r="E161" s="145"/>
    </row>
    <row r="162" ht="12">
      <c r="E162" s="145"/>
    </row>
    <row r="163" ht="12">
      <c r="E163" s="145"/>
    </row>
    <row r="164" ht="12">
      <c r="E164" s="145"/>
    </row>
    <row r="165" ht="12">
      <c r="E165" s="145"/>
    </row>
    <row r="166" ht="12">
      <c r="E166" s="145"/>
    </row>
    <row r="167" ht="12">
      <c r="E167" s="145"/>
    </row>
    <row r="168" ht="12">
      <c r="E168" s="145"/>
    </row>
    <row r="169" ht="12">
      <c r="E169" s="145"/>
    </row>
    <row r="170" ht="12">
      <c r="E170" s="145"/>
    </row>
    <row r="171" ht="12">
      <c r="E171" s="145"/>
    </row>
    <row r="172" ht="12">
      <c r="E172" s="145"/>
    </row>
    <row r="173" ht="12">
      <c r="E173" s="145"/>
    </row>
    <row r="174" ht="12">
      <c r="E174" s="145"/>
    </row>
    <row r="175" spans="1:7" ht="12">
      <c r="A175" s="183"/>
      <c r="B175" s="183"/>
      <c r="C175" s="183"/>
      <c r="D175" s="183"/>
      <c r="E175" s="183"/>
      <c r="F175" s="183"/>
      <c r="G175" s="183"/>
    </row>
    <row r="176" spans="1:7" ht="12">
      <c r="A176" s="183"/>
      <c r="B176" s="183"/>
      <c r="C176" s="183"/>
      <c r="D176" s="183"/>
      <c r="E176" s="183"/>
      <c r="F176" s="183"/>
      <c r="G176" s="183"/>
    </row>
    <row r="177" spans="1:7" ht="12">
      <c r="A177" s="183"/>
      <c r="B177" s="183"/>
      <c r="C177" s="183"/>
      <c r="D177" s="183"/>
      <c r="E177" s="183"/>
      <c r="F177" s="183"/>
      <c r="G177" s="183"/>
    </row>
    <row r="178" spans="1:7" ht="12">
      <c r="A178" s="183"/>
      <c r="B178" s="183"/>
      <c r="C178" s="183"/>
      <c r="D178" s="183"/>
      <c r="E178" s="183"/>
      <c r="F178" s="183"/>
      <c r="G178" s="183"/>
    </row>
    <row r="179" ht="12">
      <c r="E179" s="145"/>
    </row>
    <row r="180" ht="12">
      <c r="E180" s="145"/>
    </row>
    <row r="181" ht="12">
      <c r="E181" s="145"/>
    </row>
    <row r="182" ht="12">
      <c r="E182" s="145"/>
    </row>
    <row r="183" ht="12">
      <c r="E183" s="145"/>
    </row>
    <row r="184" ht="12">
      <c r="E184" s="145"/>
    </row>
    <row r="185" ht="12">
      <c r="E185" s="145"/>
    </row>
    <row r="186" ht="12">
      <c r="E186" s="145"/>
    </row>
    <row r="187" ht="12">
      <c r="E187" s="145"/>
    </row>
    <row r="188" ht="12">
      <c r="E188" s="145"/>
    </row>
    <row r="189" ht="12">
      <c r="E189" s="145"/>
    </row>
    <row r="190" ht="12">
      <c r="E190" s="145"/>
    </row>
    <row r="191" ht="12">
      <c r="E191" s="145"/>
    </row>
    <row r="192" ht="12">
      <c r="E192" s="145"/>
    </row>
    <row r="193" ht="12">
      <c r="E193" s="145"/>
    </row>
    <row r="194" ht="12">
      <c r="E194" s="145"/>
    </row>
    <row r="195" ht="12">
      <c r="E195" s="145"/>
    </row>
    <row r="196" ht="12">
      <c r="E196" s="145"/>
    </row>
    <row r="197" ht="12">
      <c r="E197" s="145"/>
    </row>
    <row r="198" ht="12">
      <c r="E198" s="145"/>
    </row>
    <row r="199" ht="12">
      <c r="E199" s="145"/>
    </row>
    <row r="200" ht="12">
      <c r="E200" s="145"/>
    </row>
    <row r="201" ht="12">
      <c r="E201" s="145"/>
    </row>
    <row r="202" ht="12">
      <c r="E202" s="145"/>
    </row>
    <row r="203" ht="12">
      <c r="E203" s="145"/>
    </row>
    <row r="204" ht="12">
      <c r="E204" s="145"/>
    </row>
    <row r="205" ht="12">
      <c r="E205" s="145"/>
    </row>
    <row r="206" ht="12">
      <c r="E206" s="145"/>
    </row>
    <row r="207" ht="12">
      <c r="E207" s="145"/>
    </row>
    <row r="208" ht="12">
      <c r="E208" s="145"/>
    </row>
    <row r="209" ht="12">
      <c r="E209" s="145"/>
    </row>
    <row r="210" spans="1:2" ht="12">
      <c r="A210" s="184"/>
      <c r="B210" s="184"/>
    </row>
    <row r="211" spans="1:7" ht="12.75">
      <c r="A211" s="183"/>
      <c r="B211" s="183"/>
      <c r="C211" s="186"/>
      <c r="D211" s="186"/>
      <c r="E211" s="187"/>
      <c r="F211" s="186"/>
      <c r="G211" s="188"/>
    </row>
    <row r="212" spans="1:7" ht="12">
      <c r="A212" s="189"/>
      <c r="B212" s="189"/>
      <c r="C212" s="183"/>
      <c r="D212" s="183"/>
      <c r="E212" s="190"/>
      <c r="F212" s="183"/>
      <c r="G212" s="183"/>
    </row>
    <row r="213" spans="1:7" ht="12">
      <c r="A213" s="183"/>
      <c r="B213" s="183"/>
      <c r="C213" s="183"/>
      <c r="D213" s="183"/>
      <c r="E213" s="190"/>
      <c r="F213" s="183"/>
      <c r="G213" s="183"/>
    </row>
    <row r="214" spans="1:7" ht="12">
      <c r="A214" s="183"/>
      <c r="B214" s="183"/>
      <c r="C214" s="183"/>
      <c r="D214" s="183"/>
      <c r="E214" s="190"/>
      <c r="F214" s="183"/>
      <c r="G214" s="183"/>
    </row>
    <row r="215" spans="1:7" ht="12">
      <c r="A215" s="183"/>
      <c r="B215" s="183"/>
      <c r="C215" s="183"/>
      <c r="D215" s="183"/>
      <c r="E215" s="190"/>
      <c r="F215" s="183"/>
      <c r="G215" s="183"/>
    </row>
    <row r="216" spans="1:7" ht="12">
      <c r="A216" s="183"/>
      <c r="B216" s="183"/>
      <c r="C216" s="183"/>
      <c r="D216" s="183"/>
      <c r="E216" s="190"/>
      <c r="F216" s="183"/>
      <c r="G216" s="183"/>
    </row>
    <row r="217" spans="1:7" ht="12">
      <c r="A217" s="183"/>
      <c r="B217" s="183"/>
      <c r="C217" s="183"/>
      <c r="D217" s="183"/>
      <c r="E217" s="190"/>
      <c r="F217" s="183"/>
      <c r="G217" s="183"/>
    </row>
    <row r="218" spans="1:7" ht="12">
      <c r="A218" s="183"/>
      <c r="B218" s="183"/>
      <c r="C218" s="183"/>
      <c r="D218" s="183"/>
      <c r="E218" s="190"/>
      <c r="F218" s="183"/>
      <c r="G218" s="183"/>
    </row>
    <row r="219" spans="1:7" ht="12">
      <c r="A219" s="183"/>
      <c r="B219" s="183"/>
      <c r="C219" s="183"/>
      <c r="D219" s="183"/>
      <c r="E219" s="190"/>
      <c r="F219" s="183"/>
      <c r="G219" s="183"/>
    </row>
    <row r="220" spans="1:7" ht="12">
      <c r="A220" s="183"/>
      <c r="B220" s="183"/>
      <c r="C220" s="183"/>
      <c r="D220" s="183"/>
      <c r="E220" s="190"/>
      <c r="F220" s="183"/>
      <c r="G220" s="183"/>
    </row>
    <row r="221" spans="1:7" ht="12">
      <c r="A221" s="183"/>
      <c r="B221" s="183"/>
      <c r="C221" s="183"/>
      <c r="D221" s="183"/>
      <c r="E221" s="190"/>
      <c r="F221" s="183"/>
      <c r="G221" s="183"/>
    </row>
    <row r="222" spans="1:7" ht="12">
      <c r="A222" s="183"/>
      <c r="B222" s="183"/>
      <c r="C222" s="183"/>
      <c r="D222" s="183"/>
      <c r="E222" s="190"/>
      <c r="F222" s="183"/>
      <c r="G222" s="183"/>
    </row>
    <row r="223" spans="1:7" ht="12">
      <c r="A223" s="183"/>
      <c r="B223" s="183"/>
      <c r="C223" s="183"/>
      <c r="D223" s="183"/>
      <c r="E223" s="190"/>
      <c r="F223" s="183"/>
      <c r="G223" s="183"/>
    </row>
    <row r="224" spans="1:7" ht="12">
      <c r="A224" s="183"/>
      <c r="B224" s="183"/>
      <c r="C224" s="183"/>
      <c r="D224" s="183"/>
      <c r="E224" s="190"/>
      <c r="F224" s="183"/>
      <c r="G224" s="183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Janoušek</dc:creator>
  <cp:keywords/>
  <dc:description/>
  <cp:lastModifiedBy>Michaela Slavíková</cp:lastModifiedBy>
  <dcterms:created xsi:type="dcterms:W3CDTF">2019-10-14T10:48:48Z</dcterms:created>
  <dcterms:modified xsi:type="dcterms:W3CDTF">2020-02-26T14:37:38Z</dcterms:modified>
  <cp:category/>
  <cp:version/>
  <cp:contentType/>
  <cp:contentStatus/>
</cp:coreProperties>
</file>