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7425" activeTab="2"/>
  </bookViews>
  <sheets>
    <sheet name="Parametry" sheetId="1" r:id="rId1"/>
    <sheet name="Rekapitulace" sheetId="3" r:id="rId2"/>
    <sheet name="Výkaz" sheetId="2" r:id="rId3"/>
  </sheets>
  <definedNames>
    <definedName name="_xlnm.Print_Area" localSheetId="0">Parametry!$A$1:$B$33</definedName>
    <definedName name="_xlnm.Print_Area" localSheetId="1">Rekapitulace!$A$1:$C$26</definedName>
    <definedName name="_xlnm.Print_Area" localSheetId="2">Výkaz!$A$1:$I$25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3" l="1"/>
  <c r="C9" i="3"/>
  <c r="C11" i="3" s="1"/>
  <c r="I25" i="2"/>
  <c r="H25" i="2"/>
  <c r="H23" i="2"/>
  <c r="H22" i="2"/>
  <c r="G22" i="2"/>
  <c r="E22" i="2"/>
  <c r="H19" i="2"/>
  <c r="G19" i="2"/>
  <c r="E19" i="2"/>
  <c r="H16" i="2"/>
  <c r="G16" i="2"/>
  <c r="E16" i="2"/>
  <c r="H14" i="2"/>
  <c r="G14" i="2"/>
  <c r="E14" i="2"/>
  <c r="H13" i="2"/>
  <c r="G13" i="2"/>
  <c r="E13" i="2"/>
  <c r="H12" i="2"/>
  <c r="G12" i="2"/>
  <c r="E12" i="2"/>
  <c r="H11" i="2"/>
  <c r="G11" i="2"/>
  <c r="E11" i="2"/>
  <c r="H9" i="2"/>
  <c r="G9" i="2"/>
  <c r="E9" i="2"/>
  <c r="H7" i="2"/>
  <c r="G7" i="2"/>
  <c r="E7" i="2"/>
  <c r="H5" i="2"/>
  <c r="G5" i="2"/>
  <c r="E5" i="2"/>
  <c r="H3" i="2"/>
  <c r="G3" i="2"/>
  <c r="E3" i="2"/>
  <c r="I5" i="2" l="1"/>
  <c r="I9" i="2"/>
  <c r="I7" i="2"/>
  <c r="I12" i="2"/>
  <c r="I13" i="2"/>
  <c r="I3" i="2"/>
  <c r="I19" i="2"/>
  <c r="I22" i="2"/>
  <c r="I11" i="2"/>
  <c r="I14" i="2"/>
  <c r="I16" i="2"/>
  <c r="G24" i="2"/>
  <c r="C6" i="3" s="1"/>
  <c r="L1" i="2"/>
  <c r="E24" i="2" s="1"/>
  <c r="C5" i="3" s="1"/>
  <c r="C8" i="3" l="1"/>
  <c r="I23" i="2"/>
  <c r="I24" i="2" s="1"/>
  <c r="C4" i="3" l="1"/>
  <c r="C7" i="3" s="1"/>
  <c r="C12" i="3" s="1"/>
  <c r="B4" i="3"/>
  <c r="B7" i="3" s="1"/>
  <c r="B12" i="3" l="1"/>
  <c r="C15" i="3"/>
  <c r="C19" i="3"/>
  <c r="C20" i="3"/>
  <c r="C21" i="3" l="1"/>
  <c r="C14" i="3"/>
  <c r="C13" i="3"/>
  <c r="C16" i="3" l="1"/>
  <c r="C22" i="3" s="1"/>
  <c r="C24" i="3" s="1"/>
  <c r="B25" i="3" l="1"/>
  <c r="C25" i="3" s="1"/>
  <c r="C26" i="3" s="1"/>
</calcChain>
</file>

<file path=xl/sharedStrings.xml><?xml version="1.0" encoding="utf-8"?>
<sst xmlns="http://schemas.openxmlformats.org/spreadsheetml/2006/main" count="150" uniqueCount="109">
  <si>
    <t>Název</t>
  </si>
  <si>
    <t>Hodnota</t>
  </si>
  <si>
    <t>Nadpis rekapitulace</t>
  </si>
  <si>
    <t>Seznam prací a dodávek elektrotechnických zařízení</t>
  </si>
  <si>
    <t>Akce</t>
  </si>
  <si>
    <t>Projekt</t>
  </si>
  <si>
    <t>Investor</t>
  </si>
  <si>
    <t>Z. č.</t>
  </si>
  <si>
    <t/>
  </si>
  <si>
    <t>A. č.</t>
  </si>
  <si>
    <t>Smlouva</t>
  </si>
  <si>
    <t>Vypracoval</t>
  </si>
  <si>
    <t>Lutonský Tomáš, Chelčického 826,763 02 Malenovice</t>
  </si>
  <si>
    <t>Kontroloval</t>
  </si>
  <si>
    <t>Datum</t>
  </si>
  <si>
    <t>30.12.2016</t>
  </si>
  <si>
    <t>Zpracovatel</t>
  </si>
  <si>
    <t>ing. Tomáš Foltýn, Husova 1660, 763 61 Napajedla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</si>
  <si>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</si>
  <si>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</si>
  <si>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</si>
  <si>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</si>
  <si>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</si>
  <si>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</si>
  <si>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</si>
  <si>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</si>
  <si>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</si>
  <si>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</si>
  <si>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</si>
  <si>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</si>
  <si>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</si>
  <si>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</si>
  <si>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</si>
  <si>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</si>
  <si>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</si>
  <si>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</si>
  <si>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</si>
  <si>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</si>
  <si>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</si>
  <si>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</si>
  <si>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</si>
  <si>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</si>
  <si>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</si>
  <si>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</si>
  <si>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</si>
  <si>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</si>
  <si>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</si>
  <si>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</si>
  <si>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</si>
  <si>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</si>
  <si>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</si>
  <si>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</si>
  <si>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</si>
  <si>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</si>
  <si>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</si>
  <si>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ks</t>
  </si>
  <si>
    <t>Elektromontáže</t>
  </si>
  <si>
    <t>SPÍNAČ, PŘEPÍNAČ KOMPLETNÍ</t>
  </si>
  <si>
    <t>KABEL SILOVÝ,IZOLACE PVC BEZ VODIČE PE</t>
  </si>
  <si>
    <t>CYKY-O 3x1.5 mm2 , pevně</t>
  </si>
  <si>
    <t>m</t>
  </si>
  <si>
    <t>KABEL SILOVÝ,IZOLACE PVC S VODIČEM PE</t>
  </si>
  <si>
    <t>CYKY-J 3x1.5 mm2 , pevně</t>
  </si>
  <si>
    <t>SVORKOVNICE KRABICOVÁ</t>
  </si>
  <si>
    <t>273-112 2x1-2,5mm2</t>
  </si>
  <si>
    <t>273-104 3x1-2,5mm2</t>
  </si>
  <si>
    <t>273-105 5x1-2,5mm2</t>
  </si>
  <si>
    <t>KP 68/2 KRABICE PŘÍSTROJOVÁ</t>
  </si>
  <si>
    <t>HODINOVE ZUCTOVACI SAZBY</t>
  </si>
  <si>
    <t>hod</t>
  </si>
  <si>
    <t xml:space="preserve"> Demontaz stavajiciho zarizeni</t>
  </si>
  <si>
    <t>PROVEDENI REVIZNICH ZKOUSEK</t>
  </si>
  <si>
    <t>DLE CSN 331500</t>
  </si>
  <si>
    <t xml:space="preserve"> Revizni technik</t>
  </si>
  <si>
    <t>VYSEKANI RYH</t>
  </si>
  <si>
    <t>HLOUBKA 50mm</t>
  </si>
  <si>
    <t xml:space="preserve"> Sire 100 mm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</si>
  <si>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</si>
  <si>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</si>
  <si>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</si>
  <si>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</si>
  <si>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</si>
  <si>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</si>
  <si>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</si>
  <si>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</si>
  <si>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</si>
  <si>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</si>
  <si>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</si>
  <si>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</si>
  <si>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</si>
  <si>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</si>
  <si>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</si>
  <si>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</si>
  <si>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</si>
  <si>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</si>
  <si>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</si>
  <si>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</si>
  <si>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</si>
  <si>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</si>
  <si>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</si>
  <si>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</si>
  <si>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</si>
  <si>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</si>
  <si>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Náklady celkem s DPH</t>
  </si>
  <si>
    <t>A - Svítidlo LED 18W, kruhové přisazené, IP41, světelný tok 1210lm, průměr 345mm</t>
  </si>
  <si>
    <t>Spínač řazení 1;  b. jasně bílá, komplet</t>
  </si>
  <si>
    <t>Modernizace učeben základních škol města Uherský Brod</t>
  </si>
  <si>
    <t>město Uherský Brod, Masarykovo náměstí 100, 688 01 Uherský Brod</t>
  </si>
  <si>
    <t>ZŠ Uherský Brod - Pod Vinohrady 1420 - 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</si>
</sst>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ᬀ噪㞰W☸+_x0008_"/>
      <charset val="238"/>
    </font>
    <font>
      <b/>
      <sz val="11"/>
      <color rgb="FF000000"/>
      <name val="敓潧⁥䥕ᬀ噪㞰W☸+_x0008_"/>
      <charset val="238"/>
    </font>
    <font>
      <b/>
      <sz val="10"/>
      <color rgb="FF000000"/>
      <name val="敓潧⁥䥕ᬀ噪㞰W☸+_x0008_"/>
      <charset val="238"/>
    </font>
    <font>
      <b/>
      <sz val="9"/>
      <color rgb="FF000000"/>
      <name val="敓潧⁥䥕ᬀ噪㞰W☸+_x0008_"/>
      <charset val="238"/>
    </font>
    <font>
      <i/>
      <sz val="10"/>
      <color rgb="FF000000"/>
      <name val="敓潧⁥䥕ᬀ噪㞰W☸+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9" sqref="B9"/>
    </sheetView>
  </sheetViews>
  <sheetFormatPr defaultRowHeight="15"/>
  <cols>
    <col min="1" max="1" width="28.42578125" style="1" bestFit="1" customWidth="1"/>
    <col min="2" max="2" width="68.42578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106</v>
      </c>
      <c r="C3" s="3"/>
    </row>
    <row r="4" spans="1:3">
      <c r="A4" s="2" t="s">
        <v>5</v>
      </c>
      <c r="B4" s="5" t="s">
        <v>108</v>
      </c>
      <c r="C4" s="3"/>
    </row>
    <row r="5" spans="1:3">
      <c r="A5" s="2" t="s">
        <v>6</v>
      </c>
      <c r="B5" s="5" t="s">
        <v>107</v>
      </c>
      <c r="C5" s="3"/>
    </row>
    <row r="6" spans="1:3">
      <c r="A6" s="2" t="s">
        <v>7</v>
      </c>
      <c r="B6" s="5" t="s">
        <v>8</v>
      </c>
      <c r="C6" s="3"/>
    </row>
    <row r="7" spans="1:3">
      <c r="A7" s="2" t="s">
        <v>9</v>
      </c>
      <c r="B7" s="5" t="s">
        <v>8</v>
      </c>
      <c r="C7" s="3"/>
    </row>
    <row r="8" spans="1:3">
      <c r="A8" s="2" t="s">
        <v>10</v>
      </c>
      <c r="B8" s="5" t="s">
        <v>8</v>
      </c>
      <c r="C8" s="3"/>
    </row>
    <row r="9" spans="1:3">
      <c r="A9" s="2" t="s">
        <v>11</v>
      </c>
      <c r="B9" s="5" t="s">
        <v>12</v>
      </c>
      <c r="C9" s="3"/>
    </row>
    <row r="10" spans="1:3">
      <c r="A10" s="2" t="s">
        <v>13</v>
      </c>
      <c r="B10" s="5" t="s">
        <v>8</v>
      </c>
      <c r="C10" s="3"/>
    </row>
    <row r="11" spans="1:3">
      <c r="A11" s="2" t="s">
        <v>14</v>
      </c>
      <c r="B11" s="5" t="s">
        <v>15</v>
      </c>
      <c r="C11" s="3"/>
    </row>
    <row r="12" spans="1:3">
      <c r="A12" s="2" t="s">
        <v>16</v>
      </c>
      <c r="B12" s="5" t="s">
        <v>17</v>
      </c>
      <c r="C12" s="3"/>
    </row>
    <row r="13" spans="1:3">
      <c r="A13" s="2" t="s">
        <v>18</v>
      </c>
      <c r="B13" s="5" t="s">
        <v>19</v>
      </c>
      <c r="C13" s="3"/>
    </row>
    <row r="14" spans="1:3">
      <c r="A14" s="2" t="s">
        <v>20</v>
      </c>
      <c r="B14" s="5" t="s">
        <v>21</v>
      </c>
      <c r="C14" s="3"/>
    </row>
    <row r="15" spans="1:3">
      <c r="A15" s="2" t="s">
        <v>8</v>
      </c>
      <c r="B15" s="6" t="s">
        <v>8</v>
      </c>
      <c r="C15" s="3"/>
    </row>
    <row r="16" spans="1:3">
      <c r="A16" s="2" t="s">
        <v>22</v>
      </c>
      <c r="B16" s="7" t="s">
        <v>23</v>
      </c>
      <c r="C16" s="3"/>
    </row>
    <row r="17" spans="1:3">
      <c r="A17" s="2" t="s">
        <v>24</v>
      </c>
      <c r="B17" s="7" t="s">
        <v>25</v>
      </c>
      <c r="C17" s="3"/>
    </row>
    <row r="18" spans="1:3">
      <c r="A18" s="2" t="s">
        <v>26</v>
      </c>
      <c r="B18" s="7" t="s">
        <v>27</v>
      </c>
      <c r="C18" s="3"/>
    </row>
    <row r="19" spans="1:3">
      <c r="A19" s="2" t="s">
        <v>28</v>
      </c>
      <c r="B19" s="7" t="s">
        <v>29</v>
      </c>
      <c r="C19" s="3"/>
    </row>
    <row r="20" spans="1:3">
      <c r="A20" s="2" t="s">
        <v>30</v>
      </c>
      <c r="B20" s="7" t="s">
        <v>29</v>
      </c>
      <c r="C20" s="3"/>
    </row>
    <row r="21" spans="1:3">
      <c r="A21" s="2" t="s">
        <v>31</v>
      </c>
      <c r="B21" s="7" t="s">
        <v>29</v>
      </c>
      <c r="C21" s="3"/>
    </row>
    <row r="22" spans="1:3">
      <c r="A22" s="2" t="s">
        <v>32</v>
      </c>
      <c r="B22" s="7" t="s">
        <v>29</v>
      </c>
      <c r="C22" s="3"/>
    </row>
    <row r="23" spans="1:3">
      <c r="A23" s="2" t="s">
        <v>33</v>
      </c>
      <c r="B23" s="7" t="s">
        <v>29</v>
      </c>
      <c r="C23" s="3"/>
    </row>
    <row r="24" spans="1:3">
      <c r="A24" s="2" t="s">
        <v>34</v>
      </c>
      <c r="B24" s="7" t="s">
        <v>29</v>
      </c>
      <c r="C24" s="3"/>
    </row>
    <row r="25" spans="1:3">
      <c r="A25" s="2" t="s">
        <v>35</v>
      </c>
      <c r="B25" s="7" t="s">
        <v>29</v>
      </c>
      <c r="C25" s="3"/>
    </row>
    <row r="26" spans="1:3">
      <c r="A26" s="2" t="s">
        <v>36</v>
      </c>
      <c r="B26" s="7" t="s">
        <v>37</v>
      </c>
      <c r="C26" s="3"/>
    </row>
    <row r="27" spans="1:3">
      <c r="A27" s="2" t="s">
        <v>38</v>
      </c>
      <c r="B27" s="7" t="s">
        <v>29</v>
      </c>
      <c r="C27" s="3"/>
    </row>
    <row r="28" spans="1:3">
      <c r="A28" s="2" t="s">
        <v>39</v>
      </c>
      <c r="B28" s="7" t="s">
        <v>29</v>
      </c>
      <c r="C28" s="3"/>
    </row>
    <row r="29" spans="1:3">
      <c r="A29" s="2" t="s">
        <v>40</v>
      </c>
      <c r="B29" s="7" t="s">
        <v>29</v>
      </c>
      <c r="C29" s="3"/>
    </row>
    <row r="30" spans="1:3">
      <c r="A30" s="2" t="s">
        <v>41</v>
      </c>
      <c r="B30" s="7" t="s">
        <v>29</v>
      </c>
      <c r="C30" s="3"/>
    </row>
    <row r="31" spans="1:3" ht="24.75">
      <c r="A31" s="8" t="s">
        <v>42</v>
      </c>
      <c r="B31" s="7" t="s">
        <v>43</v>
      </c>
      <c r="C31" s="3"/>
    </row>
    <row r="32" spans="1:3">
      <c r="A32" s="2" t="s">
        <v>44</v>
      </c>
      <c r="B32" s="7" t="s">
        <v>45</v>
      </c>
      <c r="C32" s="3"/>
    </row>
    <row r="33" spans="1:2">
      <c r="A33" s="1" t="s">
        <v>46</v>
      </c>
      <c r="B33" s="1">
        <v>5</v>
      </c>
    </row>
  </sheetData>
  <pageMargins left="0.7" right="0.7" top="0.78740157499999996" bottom="0.78740157499999996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C4" sqref="C4"/>
    </sheetView>
  </sheetViews>
  <sheetFormatPr defaultRowHeight="15"/>
  <cols>
    <col min="1" max="1" width="39.28515625" style="1" bestFit="1" customWidth="1"/>
    <col min="2" max="2" width="15" style="10" bestFit="1" customWidth="1"/>
    <col min="3" max="3" width="11.28515625" style="10" bestFit="1" customWidth="1"/>
    <col min="6" max="6" width="0" style="9" hidden="1" customWidth="1"/>
  </cols>
  <sheetData>
    <row r="1" spans="1:4">
      <c r="A1" s="2" t="s">
        <v>0</v>
      </c>
      <c r="B1" s="11" t="s">
        <v>79</v>
      </c>
      <c r="C1" s="11" t="s">
        <v>80</v>
      </c>
      <c r="D1" s="3"/>
    </row>
    <row r="2" spans="1:4">
      <c r="A2" s="5" t="s">
        <v>81</v>
      </c>
      <c r="B2" s="16"/>
      <c r="C2" s="16"/>
      <c r="D2" s="3"/>
    </row>
    <row r="3" spans="1:4">
      <c r="A3" s="6" t="s">
        <v>82</v>
      </c>
      <c r="B3" s="15"/>
      <c r="C3" s="15"/>
      <c r="D3" s="3"/>
    </row>
    <row r="4" spans="1:4">
      <c r="A4" s="6" t="s">
        <v>83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6" t="s">
        <v>84</v>
      </c>
      <c r="B5" s="15"/>
      <c r="C5" s="15">
        <f>(Výkaz!E24) + 0</f>
        <v>0</v>
      </c>
      <c r="D5" s="3"/>
    </row>
    <row r="6" spans="1:4">
      <c r="A6" s="6" t="s">
        <v>85</v>
      </c>
      <c r="B6" s="15"/>
      <c r="C6" s="15">
        <f xml:space="preserve"> (Výkaz!G24) + 0</f>
        <v>0</v>
      </c>
      <c r="D6" s="3"/>
    </row>
    <row r="7" spans="1:4">
      <c r="A7" s="7" t="s">
        <v>86</v>
      </c>
      <c r="B7" s="17">
        <f>B3 + B4</f>
        <v>0</v>
      </c>
      <c r="C7" s="17">
        <f>C3 + C4 + C5 + C6</f>
        <v>0</v>
      </c>
      <c r="D7" s="3"/>
    </row>
    <row r="8" spans="1:4">
      <c r="A8" s="6" t="s">
        <v>87</v>
      </c>
      <c r="B8" s="15"/>
      <c r="C8" s="15">
        <f>(C5 + C6) * Parametry!B18 / 100</f>
        <v>0</v>
      </c>
      <c r="D8" s="3"/>
    </row>
    <row r="9" spans="1:4">
      <c r="A9" s="6" t="s">
        <v>88</v>
      </c>
      <c r="B9" s="15"/>
      <c r="C9" s="15">
        <f>0 + 0</f>
        <v>0</v>
      </c>
      <c r="D9" s="3"/>
    </row>
    <row r="10" spans="1:4">
      <c r="A10" s="6" t="s">
        <v>89</v>
      </c>
      <c r="B10" s="15"/>
      <c r="C10" s="15">
        <f>0 + 0</f>
        <v>0</v>
      </c>
      <c r="D10" s="3"/>
    </row>
    <row r="11" spans="1:4">
      <c r="A11" s="6" t="s">
        <v>90</v>
      </c>
      <c r="B11" s="15"/>
      <c r="C11" s="15">
        <f>(C9 + C10) * Parametry!B19 / 100</f>
        <v>0</v>
      </c>
      <c r="D11" s="3"/>
    </row>
    <row r="12" spans="1:4">
      <c r="A12" s="7" t="s">
        <v>91</v>
      </c>
      <c r="B12" s="17">
        <f>B7</f>
        <v>0</v>
      </c>
      <c r="C12" s="17">
        <f>C7 + C8 + C9 + C10 + C11</f>
        <v>0</v>
      </c>
      <c r="D12" s="3"/>
    </row>
    <row r="13" spans="1:4">
      <c r="A13" s="6" t="s">
        <v>92</v>
      </c>
      <c r="B13" s="15"/>
      <c r="C13" s="15">
        <f>(B12 + C12) * Parametry!B20 / 100</f>
        <v>0</v>
      </c>
      <c r="D13" s="3"/>
    </row>
    <row r="14" spans="1:4">
      <c r="A14" s="6" t="s">
        <v>93</v>
      </c>
      <c r="B14" s="15"/>
      <c r="C14" s="15">
        <f>(B12 + C12) * Parametry!B21 / 100</f>
        <v>0</v>
      </c>
      <c r="D14" s="3"/>
    </row>
    <row r="15" spans="1:4">
      <c r="A15" s="6" t="s">
        <v>94</v>
      </c>
      <c r="B15" s="15"/>
      <c r="C15" s="15">
        <f>(B7 + C7) * Parametry!B22 / 100</f>
        <v>0</v>
      </c>
      <c r="D15" s="3"/>
    </row>
    <row r="16" spans="1:4">
      <c r="A16" s="5" t="s">
        <v>95</v>
      </c>
      <c r="B16" s="16"/>
      <c r="C16" s="16">
        <f>B12 + C12 + C13 + C14 + C15</f>
        <v>0</v>
      </c>
      <c r="D16" s="3"/>
    </row>
    <row r="17" spans="1:4">
      <c r="A17" s="6" t="s">
        <v>8</v>
      </c>
      <c r="B17" s="15"/>
      <c r="C17" s="15"/>
      <c r="D17" s="3"/>
    </row>
    <row r="18" spans="1:4">
      <c r="A18" s="5" t="s">
        <v>96</v>
      </c>
      <c r="B18" s="16"/>
      <c r="C18" s="16"/>
      <c r="D18" s="3"/>
    </row>
    <row r="19" spans="1:4">
      <c r="A19" s="6" t="s">
        <v>97</v>
      </c>
      <c r="B19" s="15"/>
      <c r="C19" s="15">
        <f>C12 * Parametry!B23 / 100</f>
        <v>0</v>
      </c>
      <c r="D19" s="3"/>
    </row>
    <row r="20" spans="1:4">
      <c r="A20" s="6" t="s">
        <v>98</v>
      </c>
      <c r="B20" s="15"/>
      <c r="C20" s="15">
        <f>C12 * Parametry!B24 / 100</f>
        <v>0</v>
      </c>
      <c r="D20" s="3"/>
    </row>
    <row r="21" spans="1:4">
      <c r="A21" s="5" t="s">
        <v>99</v>
      </c>
      <c r="B21" s="16"/>
      <c r="C21" s="16">
        <f>C19 + C20</f>
        <v>0</v>
      </c>
      <c r="D21" s="3"/>
    </row>
    <row r="22" spans="1:4">
      <c r="A22" s="6" t="s">
        <v>100</v>
      </c>
      <c r="B22" s="15"/>
      <c r="C22" s="15">
        <f>Parametry!B25 * Parametry!B28 * (C16 * Parametry!B27)^Parametry!B26</f>
        <v>0</v>
      </c>
      <c r="D22" s="3"/>
    </row>
    <row r="23" spans="1:4">
      <c r="A23" s="6" t="s">
        <v>8</v>
      </c>
      <c r="B23" s="15"/>
      <c r="C23" s="15"/>
      <c r="D23" s="3"/>
    </row>
    <row r="24" spans="1:4">
      <c r="A24" s="4" t="s">
        <v>101</v>
      </c>
      <c r="B24" s="12"/>
      <c r="C24" s="12">
        <f>C16 + C21 + C22</f>
        <v>0</v>
      </c>
      <c r="D24" s="3"/>
    </row>
    <row r="25" spans="1:4">
      <c r="A25" s="6" t="s">
        <v>102</v>
      </c>
      <c r="B25" s="15">
        <f>C24</f>
        <v>0</v>
      </c>
      <c r="C25" s="15">
        <f>B25 * Parametry!B31 / 100</f>
        <v>0</v>
      </c>
      <c r="D25" s="3"/>
    </row>
    <row r="26" spans="1:4">
      <c r="A26" s="4" t="s">
        <v>103</v>
      </c>
      <c r="B26" s="12"/>
      <c r="C26" s="12">
        <f>C24 + C25</f>
        <v>0</v>
      </c>
      <c r="D26" s="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A22" sqref="A22"/>
    </sheetView>
  </sheetViews>
  <sheetFormatPr defaultRowHeight="15"/>
  <cols>
    <col min="1" max="1" width="88.42578125" style="1" bestFit="1" customWidth="1"/>
    <col min="2" max="2" width="4" style="1" bestFit="1" customWidth="1"/>
    <col min="3" max="3" width="6.42578125" style="10" bestFit="1" customWidth="1"/>
    <col min="4" max="4" width="8.85546875" style="10" bestFit="1" customWidth="1"/>
    <col min="5" max="5" width="13.42578125" style="10" bestFit="1" customWidth="1"/>
    <col min="6" max="6" width="6.42578125" style="10" bestFit="1" customWidth="1"/>
    <col min="7" max="7" width="12.5703125" style="10" bestFit="1" customWidth="1"/>
    <col min="8" max="8" width="8.85546875" style="10" bestFit="1" customWidth="1"/>
    <col min="9" max="9" width="11.42578125" style="10" bestFit="1" customWidth="1"/>
    <col min="12" max="12" width="9" style="9" hidden="1" customWidth="1"/>
  </cols>
  <sheetData>
    <row r="1" spans="1:12">
      <c r="A1" s="2" t="s">
        <v>0</v>
      </c>
      <c r="B1" s="2" t="s">
        <v>47</v>
      </c>
      <c r="C1" s="11" t="s">
        <v>48</v>
      </c>
      <c r="D1" s="11" t="s">
        <v>49</v>
      </c>
      <c r="E1" s="11" t="s">
        <v>50</v>
      </c>
      <c r="F1" s="11" t="s">
        <v>51</v>
      </c>
      <c r="G1" s="11" t="s">
        <v>52</v>
      </c>
      <c r="H1" s="11" t="s">
        <v>53</v>
      </c>
      <c r="I1" s="11" t="s">
        <v>54</v>
      </c>
      <c r="J1" s="3"/>
      <c r="K1" s="3"/>
      <c r="L1" s="9" t="e">
        <f>Parametry!B33/100*E3+Parametry!B33/100*#REF!+Parametry!B33/100*#REF!+Parametry!B33/100*#REF!+Parametry!B33/100*#REF!+Parametry!B33/100*#REF!+Parametry!B33/100*#REF!+Parametry!B33/100*E5+Parametry!B33/100*#REF!+Parametry!B33/100*#REF!+Parametry!B33/100*#REF!+Parametry!B33/100*E7+Parametry!B33/100*E9+Parametry!B33/100*#REF!+Parametry!B33/100*#REF!+Parametry!B33/100*E11+Parametry!B33/100*E12+Parametry!B33/100*E13+Parametry!B33/100*E14+Parametry!B33/100*#REF!+Parametry!B33/100*#REF!+Parametry!B33/100*#REF!+Parametry!B33/100*#REF!</f>
        <v>#REF!</v>
      </c>
    </row>
    <row r="2" spans="1:12">
      <c r="A2" s="4" t="s">
        <v>56</v>
      </c>
      <c r="B2" s="4" t="s">
        <v>8</v>
      </c>
      <c r="C2" s="12"/>
      <c r="D2" s="12"/>
      <c r="E2" s="12"/>
      <c r="F2" s="12"/>
      <c r="G2" s="12"/>
      <c r="H2" s="12"/>
      <c r="I2" s="12"/>
      <c r="J2" s="3"/>
      <c r="K2" s="3"/>
    </row>
    <row r="3" spans="1:12">
      <c r="A3" s="6" t="s">
        <v>104</v>
      </c>
      <c r="B3" s="6" t="s">
        <v>55</v>
      </c>
      <c r="C3" s="15">
        <v>12</v>
      </c>
      <c r="D3" s="15"/>
      <c r="E3" s="15">
        <f>C3*D3</f>
        <v>0</v>
      </c>
      <c r="F3" s="15"/>
      <c r="G3" s="15">
        <f>C3*F3</f>
        <v>0</v>
      </c>
      <c r="H3" s="15">
        <f t="shared" ref="H3:I3" si="0">D3+F3</f>
        <v>0</v>
      </c>
      <c r="I3" s="15">
        <f t="shared" si="0"/>
        <v>0</v>
      </c>
      <c r="J3" s="3"/>
      <c r="K3" s="3"/>
    </row>
    <row r="4" spans="1:12">
      <c r="A4" s="13" t="s">
        <v>57</v>
      </c>
      <c r="B4" s="13" t="s">
        <v>8</v>
      </c>
      <c r="C4" s="14"/>
      <c r="D4" s="14"/>
      <c r="E4" s="14"/>
      <c r="F4" s="14"/>
      <c r="G4" s="14"/>
      <c r="H4" s="14"/>
      <c r="I4" s="14"/>
      <c r="J4" s="3"/>
      <c r="K4" s="3"/>
    </row>
    <row r="5" spans="1:12">
      <c r="A5" s="6" t="s">
        <v>105</v>
      </c>
      <c r="B5" s="6" t="s">
        <v>55</v>
      </c>
      <c r="C5" s="15">
        <v>8</v>
      </c>
      <c r="D5" s="15"/>
      <c r="E5" s="15">
        <f>C5*D5</f>
        <v>0</v>
      </c>
      <c r="F5" s="15"/>
      <c r="G5" s="15">
        <f>C5*F5</f>
        <v>0</v>
      </c>
      <c r="H5" s="15">
        <f>D5+F5</f>
        <v>0</v>
      </c>
      <c r="I5" s="15">
        <f>E5+G5</f>
        <v>0</v>
      </c>
      <c r="J5" s="3"/>
      <c r="K5" s="3"/>
    </row>
    <row r="6" spans="1:12">
      <c r="A6" s="13" t="s">
        <v>58</v>
      </c>
      <c r="B6" s="13" t="s">
        <v>8</v>
      </c>
      <c r="C6" s="14"/>
      <c r="D6" s="14"/>
      <c r="E6" s="14"/>
      <c r="F6" s="14"/>
      <c r="G6" s="14"/>
      <c r="H6" s="14"/>
      <c r="I6" s="14"/>
      <c r="J6" s="3"/>
      <c r="K6" s="3"/>
    </row>
    <row r="7" spans="1:12">
      <c r="A7" s="6" t="s">
        <v>59</v>
      </c>
      <c r="B7" s="6" t="s">
        <v>60</v>
      </c>
      <c r="C7" s="15">
        <v>40</v>
      </c>
      <c r="D7" s="15"/>
      <c r="E7" s="15">
        <f>C7*D7</f>
        <v>0</v>
      </c>
      <c r="F7" s="15"/>
      <c r="G7" s="15">
        <f>C7*F7</f>
        <v>0</v>
      </c>
      <c r="H7" s="15">
        <f>D7+F7</f>
        <v>0</v>
      </c>
      <c r="I7" s="15">
        <f>E7+G7</f>
        <v>0</v>
      </c>
      <c r="J7" s="3"/>
      <c r="K7" s="3"/>
    </row>
    <row r="8" spans="1:12">
      <c r="A8" s="13" t="s">
        <v>61</v>
      </c>
      <c r="B8" s="13" t="s">
        <v>8</v>
      </c>
      <c r="C8" s="14"/>
      <c r="D8" s="14"/>
      <c r="E8" s="14"/>
      <c r="F8" s="14"/>
      <c r="G8" s="14"/>
      <c r="H8" s="14"/>
      <c r="I8" s="14"/>
      <c r="J8" s="3"/>
      <c r="K8" s="3"/>
    </row>
    <row r="9" spans="1:12">
      <c r="A9" s="6" t="s">
        <v>62</v>
      </c>
      <c r="B9" s="6" t="s">
        <v>60</v>
      </c>
      <c r="C9" s="15">
        <v>130</v>
      </c>
      <c r="D9" s="15"/>
      <c r="E9" s="15">
        <f>C9*D9</f>
        <v>0</v>
      </c>
      <c r="F9" s="15"/>
      <c r="G9" s="15">
        <f>C9*F9</f>
        <v>0</v>
      </c>
      <c r="H9" s="15">
        <f t="shared" ref="H9:I9" si="1">D9+F9</f>
        <v>0</v>
      </c>
      <c r="I9" s="15">
        <f t="shared" si="1"/>
        <v>0</v>
      </c>
      <c r="J9" s="3"/>
      <c r="K9" s="3"/>
    </row>
    <row r="10" spans="1:12">
      <c r="A10" s="13" t="s">
        <v>63</v>
      </c>
      <c r="B10" s="13" t="s">
        <v>8</v>
      </c>
      <c r="C10" s="14"/>
      <c r="D10" s="14"/>
      <c r="E10" s="14"/>
      <c r="F10" s="14"/>
      <c r="G10" s="14"/>
      <c r="H10" s="14"/>
      <c r="I10" s="14"/>
      <c r="J10" s="3"/>
      <c r="K10" s="3"/>
    </row>
    <row r="11" spans="1:12">
      <c r="A11" s="6" t="s">
        <v>64</v>
      </c>
      <c r="B11" s="6" t="s">
        <v>55</v>
      </c>
      <c r="C11" s="15">
        <v>35</v>
      </c>
      <c r="D11" s="15"/>
      <c r="E11" s="15">
        <f>C11*D11</f>
        <v>0</v>
      </c>
      <c r="F11" s="15"/>
      <c r="G11" s="15">
        <f>C11*F11</f>
        <v>0</v>
      </c>
      <c r="H11" s="15">
        <f t="shared" ref="H11:I14" si="2">D11+F11</f>
        <v>0</v>
      </c>
      <c r="I11" s="15">
        <f t="shared" si="2"/>
        <v>0</v>
      </c>
      <c r="J11" s="3"/>
      <c r="K11" s="3"/>
    </row>
    <row r="12" spans="1:12">
      <c r="A12" s="6" t="s">
        <v>65</v>
      </c>
      <c r="B12" s="6" t="s">
        <v>55</v>
      </c>
      <c r="C12" s="15">
        <v>35</v>
      </c>
      <c r="D12" s="15"/>
      <c r="E12" s="15">
        <f>C12*D12</f>
        <v>0</v>
      </c>
      <c r="F12" s="15"/>
      <c r="G12" s="15">
        <f>C12*F12</f>
        <v>0</v>
      </c>
      <c r="H12" s="15">
        <f t="shared" si="2"/>
        <v>0</v>
      </c>
      <c r="I12" s="15">
        <f t="shared" si="2"/>
        <v>0</v>
      </c>
      <c r="J12" s="3"/>
      <c r="K12" s="3"/>
    </row>
    <row r="13" spans="1:12">
      <c r="A13" s="6" t="s">
        <v>66</v>
      </c>
      <c r="B13" s="6" t="s">
        <v>55</v>
      </c>
      <c r="C13" s="15">
        <v>35</v>
      </c>
      <c r="D13" s="15"/>
      <c r="E13" s="15">
        <f>C13*D13</f>
        <v>0</v>
      </c>
      <c r="F13" s="15"/>
      <c r="G13" s="15">
        <f>C13*F13</f>
        <v>0</v>
      </c>
      <c r="H13" s="15">
        <f t="shared" si="2"/>
        <v>0</v>
      </c>
      <c r="I13" s="15">
        <f t="shared" si="2"/>
        <v>0</v>
      </c>
      <c r="J13" s="3"/>
      <c r="K13" s="3"/>
    </row>
    <row r="14" spans="1:12">
      <c r="A14" s="6" t="s">
        <v>67</v>
      </c>
      <c r="B14" s="6" t="s">
        <v>55</v>
      </c>
      <c r="C14" s="15">
        <v>8</v>
      </c>
      <c r="D14" s="15"/>
      <c r="E14" s="15">
        <f>C14*D14</f>
        <v>0</v>
      </c>
      <c r="F14" s="15"/>
      <c r="G14" s="15">
        <f>C14*F14</f>
        <v>0</v>
      </c>
      <c r="H14" s="15">
        <f t="shared" si="2"/>
        <v>0</v>
      </c>
      <c r="I14" s="15">
        <f t="shared" si="2"/>
        <v>0</v>
      </c>
      <c r="J14" s="3"/>
      <c r="K14" s="3"/>
    </row>
    <row r="15" spans="1:12">
      <c r="A15" s="13" t="s">
        <v>68</v>
      </c>
      <c r="B15" s="13" t="s">
        <v>8</v>
      </c>
      <c r="C15" s="14"/>
      <c r="D15" s="14"/>
      <c r="E15" s="14"/>
      <c r="F15" s="14"/>
      <c r="G15" s="14"/>
      <c r="H15" s="14"/>
      <c r="I15" s="14"/>
      <c r="J15" s="3"/>
      <c r="K15" s="3"/>
    </row>
    <row r="16" spans="1:12">
      <c r="A16" s="6" t="s">
        <v>70</v>
      </c>
      <c r="B16" s="6" t="s">
        <v>69</v>
      </c>
      <c r="C16" s="15">
        <v>8</v>
      </c>
      <c r="D16" s="15"/>
      <c r="E16" s="15">
        <f>C16*D16</f>
        <v>0</v>
      </c>
      <c r="F16" s="15"/>
      <c r="G16" s="15">
        <f>C16*F16</f>
        <v>0</v>
      </c>
      <c r="H16" s="15">
        <f t="shared" ref="H16:I16" si="3">D16+F16</f>
        <v>0</v>
      </c>
      <c r="I16" s="15">
        <f t="shared" si="3"/>
        <v>0</v>
      </c>
      <c r="J16" s="3"/>
      <c r="K16" s="3"/>
    </row>
    <row r="17" spans="1:11">
      <c r="A17" s="13" t="s">
        <v>71</v>
      </c>
      <c r="B17" s="13" t="s">
        <v>8</v>
      </c>
      <c r="C17" s="14"/>
      <c r="D17" s="14"/>
      <c r="E17" s="14"/>
      <c r="F17" s="14"/>
      <c r="G17" s="14"/>
      <c r="H17" s="14"/>
      <c r="I17" s="14"/>
      <c r="J17" s="3"/>
      <c r="K17" s="3"/>
    </row>
    <row r="18" spans="1:11">
      <c r="A18" s="13" t="s">
        <v>72</v>
      </c>
      <c r="B18" s="13" t="s">
        <v>8</v>
      </c>
      <c r="C18" s="14"/>
      <c r="D18" s="14"/>
      <c r="E18" s="14"/>
      <c r="F18" s="14"/>
      <c r="G18" s="14"/>
      <c r="H18" s="14"/>
      <c r="I18" s="14"/>
      <c r="J18" s="3"/>
      <c r="K18" s="3"/>
    </row>
    <row r="19" spans="1:11">
      <c r="A19" s="6" t="s">
        <v>73</v>
      </c>
      <c r="B19" s="6" t="s">
        <v>69</v>
      </c>
      <c r="C19" s="15">
        <v>4</v>
      </c>
      <c r="D19" s="15"/>
      <c r="E19" s="15">
        <f>C19*D19</f>
        <v>0</v>
      </c>
      <c r="F19" s="15"/>
      <c r="G19" s="15">
        <f>C19*F19</f>
        <v>0</v>
      </c>
      <c r="H19" s="15">
        <f>D19+F19</f>
        <v>0</v>
      </c>
      <c r="I19" s="15">
        <f>E19+G19</f>
        <v>0</v>
      </c>
      <c r="J19" s="3"/>
      <c r="K19" s="3"/>
    </row>
    <row r="20" spans="1:11">
      <c r="A20" s="13" t="s">
        <v>74</v>
      </c>
      <c r="B20" s="13" t="s">
        <v>8</v>
      </c>
      <c r="C20" s="14"/>
      <c r="D20" s="14"/>
      <c r="E20" s="14"/>
      <c r="F20" s="14"/>
      <c r="G20" s="14"/>
      <c r="H20" s="14"/>
      <c r="I20" s="14"/>
      <c r="J20" s="3"/>
      <c r="K20" s="3"/>
    </row>
    <row r="21" spans="1:11">
      <c r="A21" s="13" t="s">
        <v>75</v>
      </c>
      <c r="B21" s="13" t="s">
        <v>8</v>
      </c>
      <c r="C21" s="14"/>
      <c r="D21" s="14"/>
      <c r="E21" s="14"/>
      <c r="F21" s="14"/>
      <c r="G21" s="14"/>
      <c r="H21" s="14"/>
      <c r="I21" s="14"/>
      <c r="J21" s="3"/>
      <c r="K21" s="3"/>
    </row>
    <row r="22" spans="1:11">
      <c r="A22" s="6" t="s">
        <v>76</v>
      </c>
      <c r="B22" s="6" t="s">
        <v>60</v>
      </c>
      <c r="C22" s="15">
        <v>30</v>
      </c>
      <c r="D22" s="15"/>
      <c r="E22" s="15">
        <f>C22*D22</f>
        <v>0</v>
      </c>
      <c r="F22" s="15"/>
      <c r="G22" s="15">
        <f>C22*F22</f>
        <v>0</v>
      </c>
      <c r="H22" s="15">
        <f>D22+F22</f>
        <v>0</v>
      </c>
      <c r="I22" s="15">
        <f>E22+G22</f>
        <v>0</v>
      </c>
      <c r="J22" s="3"/>
      <c r="K22" s="3"/>
    </row>
    <row r="23" spans="1:11">
      <c r="A23" s="6" t="s">
        <v>77</v>
      </c>
      <c r="B23" s="6" t="s">
        <v>8</v>
      </c>
      <c r="C23" s="15"/>
      <c r="D23" s="15"/>
      <c r="E23" s="15"/>
      <c r="F23" s="15"/>
      <c r="G23" s="15"/>
      <c r="H23" s="15">
        <f>D23+F23</f>
        <v>0</v>
      </c>
      <c r="I23" s="15">
        <f>E23+G23</f>
        <v>0</v>
      </c>
      <c r="J23" s="3"/>
      <c r="K23" s="3"/>
    </row>
    <row r="24" spans="1:11">
      <c r="A24" s="4" t="s">
        <v>78</v>
      </c>
      <c r="B24" s="4" t="s">
        <v>8</v>
      </c>
      <c r="C24" s="12"/>
      <c r="D24" s="12"/>
      <c r="E24" s="12">
        <f>SUM(E3:E23)</f>
        <v>0</v>
      </c>
      <c r="F24" s="12"/>
      <c r="G24" s="12">
        <f>SUM(G3:G23)</f>
        <v>0</v>
      </c>
      <c r="H24" s="12"/>
      <c r="I24" s="12">
        <f>SUM(I3:I23)</f>
        <v>0</v>
      </c>
      <c r="J24" s="3"/>
      <c r="K24" s="3"/>
    </row>
    <row r="25" spans="1:11">
      <c r="A25" s="6" t="s">
        <v>8</v>
      </c>
      <c r="B25" s="6" t="s">
        <v>8</v>
      </c>
      <c r="C25" s="15"/>
      <c r="D25" s="15"/>
      <c r="E25" s="15"/>
      <c r="F25" s="15"/>
      <c r="G25" s="15"/>
      <c r="H25" s="15">
        <f>D25+F25</f>
        <v>0</v>
      </c>
      <c r="I25" s="15">
        <f>E25+G25</f>
        <v>0</v>
      </c>
      <c r="J25" s="3"/>
      <c r="K25" s="3"/>
    </row>
  </sheetData>
  <pageMargins left="0.70866141732283472" right="0.70866141732283472" top="0.78740157480314965" bottom="0.78740157480314965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Výkaz</vt:lpstr>
      <vt:lpstr>Parametry!Oblast_tisku</vt:lpstr>
      <vt:lpstr>Rekapitulace!Oblast_tisku</vt:lpstr>
      <vt:lpstr>Výkaz!Oblast_tisku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Braunerová Dagmar, Ing.</cp:lastModifiedBy>
  <cp:lastPrinted>2016-12-30T11:37:17Z</cp:lastPrinted>
  <dcterms:created xsi:type="dcterms:W3CDTF">2016-12-30T11:34:33Z</dcterms:created>
  <dcterms:modified xsi:type="dcterms:W3CDTF">2020-02-18T15:44:15Z</dcterms:modified>
</cp:coreProperties>
</file>