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 - Krycí list rozpočtu" sheetId="1" r:id="rId1"/>
    <sheet name="20 - Rekapitulace objektů stavb" sheetId="2" r:id="rId2"/>
    <sheet name="SO 01 - Krycí list rozpočtu" sheetId="3" r:id="rId3"/>
    <sheet name="SO 01 - Rozpočet" sheetId="4" r:id="rId4"/>
    <sheet name="SO 02 - Krycí list rozpočtu" sheetId="5" r:id="rId5"/>
    <sheet name="SO 02 - Rozpočet" sheetId="6" r:id="rId6"/>
  </sheets>
  <definedNames>
    <definedName name="_xlnm.Print_Titles" localSheetId="0">'20 - Krycí list rozpočtu'!$1:$3</definedName>
    <definedName name="_xlnm.Print_Titles" localSheetId="1">'20 - Rekapitulace objektů stavb'!$1:$10</definedName>
    <definedName name="_xlnm.Print_Titles" localSheetId="2">'SO 01 - Krycí list rozpočtu'!$1:$3</definedName>
    <definedName name="_xlnm.Print_Titles" localSheetId="3">'SO 01 - Rozpočet'!$1:$12</definedName>
    <definedName name="_xlnm.Print_Titles" localSheetId="4">'SO 02 - Krycí list rozpočtu'!$1:$3</definedName>
    <definedName name="_xlnm.Print_Titles" localSheetId="5">'SO 02 - Rozpočet'!$1:$12</definedName>
  </definedNames>
  <calcPr fullCalcOnLoad="1"/>
</workbook>
</file>

<file path=xl/sharedStrings.xml><?xml version="1.0" encoding="utf-8"?>
<sst xmlns="http://schemas.openxmlformats.org/spreadsheetml/2006/main" count="791" uniqueCount="381">
  <si>
    <t>KRYCÍ LIST ROZPOČTU</t>
  </si>
  <si>
    <t>Název stavby</t>
  </si>
  <si>
    <t xml:space="preserve">Oprava vstupních konstrukcí hřbitova v Ostravě Kunčičkách   </t>
  </si>
  <si>
    <t>JKSO</t>
  </si>
  <si>
    <t>EČO</t>
  </si>
  <si>
    <t>Místo</t>
  </si>
  <si>
    <t>parc. č. 1116, k.ú. Kunčičky</t>
  </si>
  <si>
    <t>IČ</t>
  </si>
  <si>
    <t>DIČ</t>
  </si>
  <si>
    <t>Objednatel</t>
  </si>
  <si>
    <t xml:space="preserve">Městský obvod Slezská Ostrava   </t>
  </si>
  <si>
    <t>Projektant</t>
  </si>
  <si>
    <t xml:space="preserve">Ing. Zdeněk Kutra   </t>
  </si>
  <si>
    <t>Zhotovitel</t>
  </si>
  <si>
    <t xml:space="preserve">   </t>
  </si>
  <si>
    <t>Zpracoval</t>
  </si>
  <si>
    <t>Rozpočet číslo</t>
  </si>
  <si>
    <t>Dne</t>
  </si>
  <si>
    <t>CZ-CPV</t>
  </si>
  <si>
    <t>5. 1. 2019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</si>
  <si>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</si>
  <si>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</si>
  <si>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</si>
  <si>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</si>
  <si>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</si>
  <si>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</si>
  <si>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</si>
  <si>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</si>
  <si>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</si>
  <si>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</si>
  <si>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</si>
  <si>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</si>
  <si>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</si>
  <si>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</si>
  <si>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</si>
  <si>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</si>
  <si>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</si>
  <si>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</si>
  <si>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</si>
  <si>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</si>
  <si>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</si>
  <si>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</si>
  <si>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</si>
  <si>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</si>
  <si>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</si>
  <si>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</si>
  <si>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</si>
  <si>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</si>
  <si>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</si>
  <si>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</si>
  <si>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</si>
  <si>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</si>
  <si>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</si>
  <si>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</si>
  <si>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</si>
  <si>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</si>
  <si>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</si>
  <si>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</si>
  <si>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</si>
  <si>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</si>
  <si>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</si>
  <si>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</si>
  <si>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VRN 5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</si>
  <si>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</si>
  <si>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</si>
  <si>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</si>
  <si>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</si>
  <si>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</si>
  <si>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</si>
  <si>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</si>
  <si>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</si>
  <si>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</si>
  <si>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</si>
  <si>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</si>
  <si>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</si>
  <si>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</si>
  <si>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</si>
  <si>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</si>
  <si>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</si>
  <si>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</si>
  <si>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</si>
  <si>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</si>
  <si>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</si>
  <si>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</si>
  <si>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</si>
  <si>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</si>
  <si>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</si>
  <si>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</si>
  <si>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</si>
  <si>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</si>
  <si>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</si>
  <si>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</si>
  <si>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</si>
  <si>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objektů stavby</t>
  </si>
  <si>
    <t>Stavba:</t>
  </si>
  <si>
    <t>Oprava vstupních konstrukcí hřbitova v Ostravě Kunčičkách</t>
  </si>
  <si>
    <t>Objednatel:</t>
  </si>
  <si>
    <t>Městský obvod Slezská Ostrava</t>
  </si>
  <si>
    <t>Zhotovitel:</t>
  </si>
  <si>
    <t xml:space="preserve">Zpracoval: </t>
  </si>
  <si>
    <t xml:space="preserve">Místo: </t>
  </si>
  <si>
    <t xml:space="preserve">Datum: </t>
  </si>
  <si>
    <t>Kód</t>
  </si>
  <si>
    <t>Zakázka</t>
  </si>
  <si>
    <t>Cena bez DPH</t>
  </si>
  <si>
    <t>DPH snížené</t>
  </si>
  <si>
    <t>DPH základní</t>
  </si>
  <si>
    <t>Ostatní</t>
  </si>
  <si>
    <t>ZRN</t>
  </si>
  <si>
    <t>VRN</t>
  </si>
  <si>
    <t>KČ</t>
  </si>
  <si>
    <t>SO 01</t>
  </si>
  <si>
    <t xml:space="preserve">    Vstupní zítka   </t>
  </si>
  <si>
    <t>SO 02</t>
  </si>
  <si>
    <t xml:space="preserve">    Zpevněné plochy   </t>
  </si>
  <si>
    <t>Celkem</t>
  </si>
  <si>
    <t>Název objektu</t>
  </si>
  <si>
    <t>05.01.2019</t>
  </si>
  <si>
    <t>Vstupní zítka</t>
  </si>
  <si>
    <t xml:space="preserve">Jiné VRN   </t>
  </si>
  <si>
    <t>ROZPOČET S VÝKAZEM VÝMĚR</t>
  </si>
  <si>
    <t>Stavba:   Oprava vstupních konstrukcí hřbitova v Ostravě Kunčičkách</t>
  </si>
  <si>
    <t>Objekt:   Vstupní zítka</t>
  </si>
  <si>
    <t>Objednatel:   Městský obvod Slezská Ostrava</t>
  </si>
  <si>
    <t xml:space="preserve">Zhotovitel:   </t>
  </si>
  <si>
    <t xml:space="preserve">Zpracoval:   </t>
  </si>
  <si>
    <t>Místo:   parc. č. 1116, k.ú. Kunčičky</t>
  </si>
  <si>
    <t>Datum:   5. 1. 2019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</si>
  <si>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</si>
  <si>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</si>
  <si>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</si>
  <si>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</si>
  <si>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</si>
  <si>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</si>
  <si>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</si>
  <si>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</si>
  <si>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 xml:space="preserve">Práce a dodávky HSV   </t>
  </si>
  <si>
    <t xml:space="preserve">Zemní práce   </t>
  </si>
  <si>
    <t>001</t>
  </si>
  <si>
    <t>121112111</t>
  </si>
  <si>
    <t xml:space="preserve">Sejmutí ornice tl vrstvy do 150 mm ručně s vodorovným přemístěním do 50 m   </t>
  </si>
  <si>
    <t>m3</t>
  </si>
  <si>
    <t xml:space="preserve">0,15*4*1*2   </t>
  </si>
  <si>
    <t xml:space="preserve">Součet   </t>
  </si>
  <si>
    <t>132201201</t>
  </si>
  <si>
    <t xml:space="preserve">Hloubení rýh š do 2000 mm v hornině tř. 3 objemu do 100 m3   </t>
  </si>
  <si>
    <t xml:space="preserve">8*1+8,85*0,7   </t>
  </si>
  <si>
    <t xml:space="preserve">18,1*1*0,7   </t>
  </si>
  <si>
    <t>162201211</t>
  </si>
  <si>
    <t xml:space="preserve">Vodorovné přemístění výkopku z horniny tř. 1 až 4 stavebním kolečkem do 10 m   </t>
  </si>
  <si>
    <t>162201219</t>
  </si>
  <si>
    <t xml:space="preserve">Příplatek k vodorovnému přemístění výkopku z horniny tř. 1 až 4 stavebním kolečkem ZKD 10 m   </t>
  </si>
  <si>
    <t>162701104</t>
  </si>
  <si>
    <t xml:space="preserve">Vodorovné přemístění do 9000 m výkopku/sypaniny z horniny tř. 1 až 4   </t>
  </si>
  <si>
    <t xml:space="preserve">26,865-9,19   </t>
  </si>
  <si>
    <t>167101101</t>
  </si>
  <si>
    <t xml:space="preserve">Nakládání výkopku z hornin tř. 1 až 4 do 100 m3   </t>
  </si>
  <si>
    <t xml:space="preserve">18,02*0,6*0,85   </t>
  </si>
  <si>
    <t>171201211</t>
  </si>
  <si>
    <t xml:space="preserve">Poplatek za uložení odpadu ze sypaniny na skládce (skládkovné)   </t>
  </si>
  <si>
    <t>t</t>
  </si>
  <si>
    <t xml:space="preserve">17,675*1,5   </t>
  </si>
  <si>
    <t>174101101</t>
  </si>
  <si>
    <t xml:space="preserve">Zásyp jam, šachet rýh nebo kolem objektů sypaninou se zhutněním   </t>
  </si>
  <si>
    <t>181301102</t>
  </si>
  <si>
    <t xml:space="preserve">Rozprostření ornice tl vrstvy do 150 mm pl do 500 m2 v rovině nebo ve svahu do 1:5   </t>
  </si>
  <si>
    <t>m2</t>
  </si>
  <si>
    <t xml:space="preserve">(18,02+1,64+1,77)*1   </t>
  </si>
  <si>
    <t>231</t>
  </si>
  <si>
    <t>181411131</t>
  </si>
  <si>
    <t xml:space="preserve">Založení parkového trávníku výsevem plochy do 1000 m2 v rovině a ve svahu do 1:5   </t>
  </si>
  <si>
    <t>005</t>
  </si>
  <si>
    <t>005724100</t>
  </si>
  <si>
    <t xml:space="preserve">osivo směs travní parková   </t>
  </si>
  <si>
    <t>kg</t>
  </si>
  <si>
    <t xml:space="preserve">21,43 * 0,015   </t>
  </si>
  <si>
    <t xml:space="preserve">Zakládání   </t>
  </si>
  <si>
    <t>011</t>
  </si>
  <si>
    <t>272313511</t>
  </si>
  <si>
    <t xml:space="preserve">Základové klenby z betonu tř. C 12/15   </t>
  </si>
  <si>
    <t xml:space="preserve">0,7*(7,9*2)*0,15   </t>
  </si>
  <si>
    <t>274322611</t>
  </si>
  <si>
    <t xml:space="preserve">Základové pasy ze ŽB se zvýšenými nároky na prostředí tř. C 30/37   </t>
  </si>
  <si>
    <t xml:space="preserve">7,28*0,4*1,37*2   </t>
  </si>
  <si>
    <t>279351101</t>
  </si>
  <si>
    <t xml:space="preserve">Zřízení bednění základových zdí jednostranné   </t>
  </si>
  <si>
    <t xml:space="preserve">7,28*2*1,37*2+ 1,37*0,4*4   </t>
  </si>
  <si>
    <t>279351102</t>
  </si>
  <si>
    <t xml:space="preserve">Odstranění bednění základových zdí jednostranné   </t>
  </si>
  <si>
    <t>279361821</t>
  </si>
  <si>
    <t xml:space="preserve">Výztuž základových zdí nosných betonářskou ocelí 10 505   </t>
  </si>
  <si>
    <t>279362021</t>
  </si>
  <si>
    <t xml:space="preserve">Výztuž základových zdí nosných svařovanými sítěmi Kari   </t>
  </si>
  <si>
    <t xml:space="preserve">Svislé a kompletní konstrukce   </t>
  </si>
  <si>
    <t>341321610</t>
  </si>
  <si>
    <t xml:space="preserve">Stěny nosné ze ŽB tř. C 30/37   </t>
  </si>
  <si>
    <t xml:space="preserve">ŽB stěna   </t>
  </si>
  <si>
    <t xml:space="preserve">2*2,86*1*0,4   </t>
  </si>
  <si>
    <t xml:space="preserve">2*2,45*0,65*0,4   </t>
  </si>
  <si>
    <t xml:space="preserve">2*1,6*0,3*0,5   </t>
  </si>
  <si>
    <t xml:space="preserve">4,03*0,3*1,4   </t>
  </si>
  <si>
    <t xml:space="preserve">3,98*0,3*1,4   </t>
  </si>
  <si>
    <t xml:space="preserve">ŽB krycí deska   </t>
  </si>
  <si>
    <t xml:space="preserve">2*0,15*1,14*0,54   </t>
  </si>
  <si>
    <t xml:space="preserve">2*0,79*0,54*0,07   </t>
  </si>
  <si>
    <t xml:space="preserve">2*1,6*0,44*0,07   </t>
  </si>
  <si>
    <t xml:space="preserve">2*4,6*0,44*0,07   </t>
  </si>
  <si>
    <t>341351101</t>
  </si>
  <si>
    <t xml:space="preserve">Zřízení bednění jednostranného stěn nosných   </t>
  </si>
  <si>
    <t xml:space="preserve">3,98*2*1,63+1,63*2*0,3   </t>
  </si>
  <si>
    <t xml:space="preserve">4,03*2*1,63+1,63*2*0,3   </t>
  </si>
  <si>
    <t xml:space="preserve">okna   </t>
  </si>
  <si>
    <t xml:space="preserve">(1+1,2+0,5+0,5)*0,3*4   </t>
  </si>
  <si>
    <t xml:space="preserve">2,5*0,4*2+1,5*0,4*2   </t>
  </si>
  <si>
    <t xml:space="preserve">2,95*0,4*4   </t>
  </si>
  <si>
    <t xml:space="preserve">1,6*1,3*0,3*0,2   </t>
  </si>
  <si>
    <t xml:space="preserve">(1,25+0,14)*2*2*0,07+4*0,4*0,07   </t>
  </si>
  <si>
    <t xml:space="preserve">(3,98*1,2)*2*2*0,07+0,3*0,07*2   </t>
  </si>
  <si>
    <t xml:space="preserve">1,14*2*2*0,15+0,4*4*0,15   </t>
  </si>
  <si>
    <t>341351102</t>
  </si>
  <si>
    <t xml:space="preserve">Odstranění bednění jednostranného stěn nosných   </t>
  </si>
  <si>
    <t xml:space="preserve">Úpravy povrchů, podlahy a osazování výplní   </t>
  </si>
  <si>
    <t>014</t>
  </si>
  <si>
    <t>621325109</t>
  </si>
  <si>
    <t xml:space="preserve">Oprava vnější vápenocementové hladké omítky složitosti 1 podhledů v rozsahu do 100%   </t>
  </si>
  <si>
    <t>622142001</t>
  </si>
  <si>
    <t xml:space="preserve">Potažení vnějších stěn sklovláknitým pletivem vtlačeným do tenkovrstvé hmoty   </t>
  </si>
  <si>
    <t xml:space="preserve">(1,59+4,61+0,5+2,86)*2   </t>
  </si>
  <si>
    <t xml:space="preserve">(2,86*2*0,5+2,45*0,5+1,1*0,5)*2   </t>
  </si>
  <si>
    <t>622521021</t>
  </si>
  <si>
    <t xml:space="preserve">Tenkovrstvá silikátová zrnitá omítka tl. 2,0 mm včetně penetrace vnějších stěn   </t>
  </si>
  <si>
    <t>637121115</t>
  </si>
  <si>
    <t xml:space="preserve">Okapový chodník z kačírku tl 300 mm s udusáním   </t>
  </si>
  <si>
    <t xml:space="preserve">0,6*(3,83+3,83+3,83+3,83+2,06+2)   </t>
  </si>
  <si>
    <t xml:space="preserve">Ostatní konstrukce a práce, bourání   </t>
  </si>
  <si>
    <t>003</t>
  </si>
  <si>
    <t>949101112</t>
  </si>
  <si>
    <t xml:space="preserve">Lešení pomocné pro objekty pozemních staveb s lešeňovou podlahou v do 3,5 m zatížení do 150 kg/m2   </t>
  </si>
  <si>
    <t xml:space="preserve">7,7*4*2,8   </t>
  </si>
  <si>
    <t>013</t>
  </si>
  <si>
    <t>961043111</t>
  </si>
  <si>
    <t xml:space="preserve">Bourání základů z betonu proloženého kamenem   </t>
  </si>
  <si>
    <t xml:space="preserve">4,86*1,2   </t>
  </si>
  <si>
    <t>962022491</t>
  </si>
  <si>
    <t xml:space="preserve">Bourání zdiva nadzákladového kamenného na MC přes 1 m3   </t>
  </si>
  <si>
    <t xml:space="preserve">((5,3*0,35)+(1,65*0,5)+(1,67*0,35)+(3,2*0,5)+(0,54*0,35))*2   </t>
  </si>
  <si>
    <t>962042320</t>
  </si>
  <si>
    <t xml:space="preserve">Bourání zdiva nadzákladového z betonu prostého do 1 m3   </t>
  </si>
  <si>
    <t xml:space="preserve">((0,2*0,45)+(0,1*0,7)+(0,07*0,45)+(0,25*0,7)+0,18)*2   </t>
  </si>
  <si>
    <t>997</t>
  </si>
  <si>
    <t xml:space="preserve">Přesun sutě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</si>
  <si>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</si>
  <si>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</si>
  <si>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</si>
  <si>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</si>
  <si>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997013801</t>
  </si>
  <si>
    <t xml:space="preserve">Poplatek za uložení stavebního betonového odpadu na skládce (skládkovné)   </t>
  </si>
  <si>
    <t>997013802</t>
  </si>
  <si>
    <t xml:space="preserve">Poplatek za uložení stavebního železobetonového odpadu na skládce (skládkovné)   </t>
  </si>
  <si>
    <t>998</t>
  </si>
  <si>
    <t xml:space="preserve">Přesun hmot   </t>
  </si>
  <si>
    <t>998011001</t>
  </si>
  <si>
    <t xml:space="preserve">Přesun hmot pro budovy zděné v do 6 m   </t>
  </si>
  <si>
    <t xml:space="preserve">Práce a dodávky PSV   </t>
  </si>
  <si>
    <t>764</t>
  </si>
  <si>
    <t xml:space="preserve">Konstrukce klempířské   </t>
  </si>
  <si>
    <t>764051423</t>
  </si>
  <si>
    <t xml:space="preserve">Dilatační připojovací lišta z nerezového plechu včetně tmelení rš 250 mm   </t>
  </si>
  <si>
    <t>m</t>
  </si>
  <si>
    <t>767</t>
  </si>
  <si>
    <t xml:space="preserve">Konstrukce zámečnické   </t>
  </si>
  <si>
    <t>767995113</t>
  </si>
  <si>
    <t xml:space="preserve">Montáž atypických zámečnických konstrukcí hmotnosti do 20 kg Z3, včetně dílenské dokumentace   </t>
  </si>
  <si>
    <t>soub</t>
  </si>
  <si>
    <t>767995114</t>
  </si>
  <si>
    <t xml:space="preserve">Montáž atypických zámečnických konstrukcí hmotnosti do 50 kg Z2, včetně dílenské dokumentace   </t>
  </si>
  <si>
    <t>767995115</t>
  </si>
  <si>
    <t xml:space="preserve">Montáž atypických zámečnických konstrukcí hmotnosti do 100 kg Z1, včetně dílenské dokumentace   </t>
  </si>
  <si>
    <t>767996801</t>
  </si>
  <si>
    <t xml:space="preserve">Demontáž atypických zámečnických konstrukcí rozebráním hmotnosti jednotlivých dílů do 50 kg   </t>
  </si>
  <si>
    <t>783</t>
  </si>
  <si>
    <t xml:space="preserve">Dokončovací práce - nátěry   </t>
  </si>
  <si>
    <t>783826605</t>
  </si>
  <si>
    <t xml:space="preserve">Hydrofobizační transparentní silikonový nátěr hladkých betonových povrchů   </t>
  </si>
  <si>
    <t xml:space="preserve">(4,75*4+1*4+6*0,4)*0,25   </t>
  </si>
  <si>
    <t>M</t>
  </si>
  <si>
    <t xml:space="preserve">Práce a dodávky M   </t>
  </si>
  <si>
    <t>22-M</t>
  </si>
  <si>
    <t xml:space="preserve">Montáže technologických zařízení pro dopravní stavby   </t>
  </si>
  <si>
    <t>922</t>
  </si>
  <si>
    <t>220111776</t>
  </si>
  <si>
    <t xml:space="preserve">Dodávka a montáž zemnícího pásku ZnFe 40/5   </t>
  </si>
  <si>
    <t xml:space="preserve">Celkem   </t>
  </si>
  <si>
    <t>Zpevněné plochy</t>
  </si>
  <si>
    <t>07.01.2019</t>
  </si>
  <si>
    <t xml:space="preserve">Autorský dozor   </t>
  </si>
  <si>
    <t>Objekt:   Zpevněné plochy</t>
  </si>
  <si>
    <t>Datum:   7. 1. 2019</t>
  </si>
  <si>
    <t>221</t>
  </si>
  <si>
    <t>113106123</t>
  </si>
  <si>
    <t xml:space="preserve">Rozebrání dlažeb komunikací pro pěší ze zámkových dlaždic   </t>
  </si>
  <si>
    <t xml:space="preserve">95,6+5,31+2,3   </t>
  </si>
  <si>
    <t>113154114</t>
  </si>
  <si>
    <t xml:space="preserve">Frézování živičného krytu tl 100 mm pruh š 0,5 m pl do 500 m2 bez překážek v trase   </t>
  </si>
  <si>
    <t xml:space="preserve">Komunikace pozemní   </t>
  </si>
  <si>
    <t>564201111</t>
  </si>
  <si>
    <t xml:space="preserve">Podklad nebo podsyp ze štěrkopísku ŠP tl 40 mm, fr. 4-8 mm   </t>
  </si>
  <si>
    <t>564841111</t>
  </si>
  <si>
    <t xml:space="preserve">Podklad ze štěrkodrtě ŠD tl 120 mm, fr. 16-32 mm   </t>
  </si>
  <si>
    <t>564951313</t>
  </si>
  <si>
    <t xml:space="preserve">Podklad z betonového recyklátu tl 150 mm, fr. 8-63 mm   </t>
  </si>
  <si>
    <t>573211109</t>
  </si>
  <si>
    <t xml:space="preserve">Postřik živičný spojovací z asfaltu v množství 0,50 kg/m2   </t>
  </si>
  <si>
    <t xml:space="preserve">20,8*2   </t>
  </si>
  <si>
    <t>577134131</t>
  </si>
  <si>
    <t xml:space="preserve">Asfaltový beton vrstva obrusná ACO 11 (ABS) tř. I tl 40 mm š do 3 m z modifikovaného asfaltu   </t>
  </si>
  <si>
    <t>577155132</t>
  </si>
  <si>
    <t xml:space="preserve">Asfaltový beton vrstva ložní ACL 16 (ABH) tl 40 - 80 mm, š do 3 m z modifikovaného asfaltu   </t>
  </si>
  <si>
    <t>596211111</t>
  </si>
  <si>
    <t xml:space="preserve">Kladení zámkové dlažby komunikací pro pěší tl 60 mm skupiny A pl do 100 m2   </t>
  </si>
  <si>
    <t>592</t>
  </si>
  <si>
    <t>592451100</t>
  </si>
  <si>
    <t xml:space="preserve">dlažba skladebná HOLLAND HBB 20x10x6 cm přírodní   </t>
  </si>
  <si>
    <t xml:space="preserve">spotřeba: 50 kus/m2   </t>
  </si>
  <si>
    <t xml:space="preserve">Trubní vedení   </t>
  </si>
  <si>
    <t>R</t>
  </si>
  <si>
    <t>8 PC 01</t>
  </si>
  <si>
    <t xml:space="preserve">D+M trubní vedení deš´tová kanalizace KGEM prům 160 mm, včetně výkopu a zásypu, včetně tvarovek   </t>
  </si>
  <si>
    <t>8 PC 02</t>
  </si>
  <si>
    <t xml:space="preserve">D+M střešních lapačů plastových DN 100   </t>
  </si>
  <si>
    <t>ks</t>
  </si>
  <si>
    <t>8 PC 03</t>
  </si>
  <si>
    <t xml:space="preserve">D+M vsakovací jímky včetně zemních prací, dle PD   </t>
  </si>
  <si>
    <t>916231213</t>
  </si>
  <si>
    <t xml:space="preserve">Osazení chodníkového obrubníku betonového stojatého s boční opěrou do lože z betonu prostého   </t>
  </si>
  <si>
    <t xml:space="preserve">2*4,3+7,5+6,7+6,7+7,5+2,7+4+4+1+1   </t>
  </si>
  <si>
    <t>592174090</t>
  </si>
  <si>
    <t xml:space="preserve">obrubník betonový chodníkový ABO 16-10 100x8x25 cm   </t>
  </si>
  <si>
    <t>kus</t>
  </si>
  <si>
    <t xml:space="preserve">49,7 * 1,1   </t>
  </si>
  <si>
    <t>919122112</t>
  </si>
  <si>
    <t xml:space="preserve">Těsnění spár zálivkou za tepla pro komůrky š 10 mm hl 25 mm s těsnicím profilem   </t>
  </si>
  <si>
    <t>935113111</t>
  </si>
  <si>
    <t xml:space="preserve">Osazení odvodňovacího polymerbetonového žlabu s krycím roštem šířky do 200 mm   </t>
  </si>
  <si>
    <t xml:space="preserve">2*4,3+7,5+2,7+6,7+6,7+7,5+2,7   </t>
  </si>
  <si>
    <t>592270250</t>
  </si>
  <si>
    <t xml:space="preserve">vpust žlabová krátký tvar ACO N100, H355, těsný odtok DN100  50 x 13 x 35,5 cm   </t>
  </si>
  <si>
    <t>592270220</t>
  </si>
  <si>
    <t xml:space="preserve">rošt můstkový ACO N100 - grafitová tvárná litina 50cm x 12,7cm x 493cm2/m, tř.zatíž. C250   </t>
  </si>
  <si>
    <t>592270000</t>
  </si>
  <si>
    <t xml:space="preserve">žlab odvodňovací ACO N100 typ 6,polymerbeton 100 x 13 x 15,5 x 16 cm   </t>
  </si>
  <si>
    <t>997221571</t>
  </si>
  <si>
    <t xml:space="preserve">Vodorovná doprava vybouraných hmot do 1 km   </t>
  </si>
  <si>
    <t>997221579</t>
  </si>
  <si>
    <t xml:space="preserve">Příplatek ZKD 1 km u vodorovné dopravy vybouraných hmot   </t>
  </si>
  <si>
    <t xml:space="preserve">5,325 * 7   </t>
  </si>
  <si>
    <t>997221845</t>
  </si>
  <si>
    <t xml:space="preserve">Poplatek za uložení odpadu z asfaltových povrchů na skládce (skládkovné)   </t>
  </si>
  <si>
    <t>998223011</t>
  </si>
  <si>
    <t xml:space="preserve">Přesun hmot pro pozemní komunikace s krytem dlážděným   </t>
  </si>
  <si>
    <t>998225111</t>
  </si>
  <si>
    <t xml:space="preserve">Přesun hmot pro pozemní komunikace s krytem z kamene, monolitickým betonovým nebo živičným   </t>
  </si>
  <si>
    <t>46-M</t>
  </si>
  <si>
    <t xml:space="preserve">Zemní práce při extr.mont.pracích   </t>
  </si>
  <si>
    <t>946</t>
  </si>
  <si>
    <t>460650176</t>
  </si>
  <si>
    <t xml:space="preserve">Očištění dlaždic betonových tvarovaných nebo zámkových z rozebraných dlažeb   </t>
  </si>
  <si>
    <t xml:space="preserve">Vedlejší rozpočtové náklady   </t>
  </si>
  <si>
    <t>VRN 01</t>
  </si>
  <si>
    <t xml:space="preserve">Dopravní značení   </t>
  </si>
  <si>
    <t>soub.</t>
  </si>
  <si>
    <t>VRN 02</t>
  </si>
  <si>
    <t xml:space="preserve">Provizorní oplocení stavby a zařízení staveniště, včetně lávek a provozorních branek   </t>
  </si>
  <si>
    <t>VRN 03</t>
  </si>
  <si>
    <t xml:space="preserve">Osvětlení ZS   </t>
  </si>
  <si>
    <t>VRN 04</t>
  </si>
  <si>
    <t xml:space="preserve">Stavební buňka, WC, příruční sklad včetně dopravy a likvidace   </t>
  </si>
  <si>
    <t>VRN 05</t>
  </si>
  <si>
    <t xml:space="preserve">Náhradní zdroj elektřiny včetně nafty, zásobník na vodu včetně dopravy   </t>
  </si>
  <si>
    <t>VRN 06</t>
  </si>
  <si>
    <t xml:space="preserve">Ochrana stávajících stromů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</si>
</sst>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###0.0;\-###0.0"/>
    <numFmt numFmtId="168" formatCode="0.00%;\-0.00%"/>
    <numFmt numFmtId="169" formatCode="#,##0.000;\-#,##0.000"/>
    <numFmt numFmtId="170" formatCode="#,##0.00_ ;\-#,##0.00\ "/>
  </numFmts>
  <fonts count="6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14"/>
      <name val="Arial CE"/>
      <family val="0"/>
    </font>
    <font>
      <b/>
      <sz val="8"/>
      <color indexed="14"/>
      <name val="Arial CE"/>
      <family val="0"/>
    </font>
    <font>
      <b/>
      <sz val="8"/>
      <name val="Arial CE"/>
      <family val="0"/>
    </font>
    <font>
      <sz val="8"/>
      <color indexed="14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color indexed="14"/>
      <name val="Arial CE"/>
      <family val="0"/>
    </font>
    <font>
      <sz val="10"/>
      <name val="Arial CE"/>
      <family val="0"/>
    </font>
    <font>
      <b/>
      <sz val="12"/>
      <name val="Arial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8"/>
      <color indexed="12"/>
      <name val="Arial CE"/>
      <family val="0"/>
    </font>
    <font>
      <b/>
      <sz val="14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sz val="8"/>
      <color indexed="20"/>
      <name val="Arial CE"/>
      <family val="0"/>
    </font>
    <font>
      <b/>
      <sz val="11"/>
      <name val="Arial CE"/>
      <family val="0"/>
    </font>
    <font>
      <i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6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top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top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0" fontId="13" fillId="0" borderId="41" xfId="0" applyFont="1" applyBorder="1" applyAlignment="1" applyProtection="1">
      <alignment horizontal="left" vertical="top"/>
      <protection/>
    </xf>
    <xf numFmtId="0" fontId="13" fillId="0" borderId="42" xfId="0" applyFont="1" applyBorder="1" applyAlignment="1" applyProtection="1">
      <alignment horizontal="left" vertical="top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14" fillId="0" borderId="40" xfId="0" applyNumberFormat="1" applyFont="1" applyBorder="1" applyAlignment="1" applyProtection="1">
      <alignment horizontal="right" vertical="center"/>
      <protection/>
    </xf>
    <xf numFmtId="165" fontId="14" fillId="0" borderId="16" xfId="0" applyNumberFormat="1" applyFont="1" applyBorder="1" applyAlignment="1" applyProtection="1">
      <alignment horizontal="right" vertical="center"/>
      <protection/>
    </xf>
    <xf numFmtId="0" fontId="13" fillId="0" borderId="40" xfId="0" applyFont="1" applyBorder="1" applyAlignment="1" applyProtection="1">
      <alignment horizontal="left" vertical="top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12" fillId="0" borderId="32" xfId="0" applyFont="1" applyBorder="1" applyAlignment="1" applyProtection="1">
      <alignment horizontal="left" vertical="center" wrapText="1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14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166" fontId="14" fillId="0" borderId="31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14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14" fillId="0" borderId="32" xfId="0" applyNumberFormat="1" applyFont="1" applyBorder="1" applyAlignment="1" applyProtection="1">
      <alignment horizontal="right" vertical="center"/>
      <protection/>
    </xf>
    <xf numFmtId="164" fontId="14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4" fillId="0" borderId="53" xfId="0" applyFont="1" applyBorder="1" applyAlignment="1" applyProtection="1">
      <alignment horizontal="left" vertical="center"/>
      <protection/>
    </xf>
    <xf numFmtId="0" fontId="12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166" fontId="16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7" fillId="0" borderId="5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center"/>
    </xf>
    <xf numFmtId="2" fontId="9" fillId="0" borderId="59" xfId="0" applyNumberFormat="1" applyFont="1" applyBorder="1" applyAlignment="1">
      <alignment horizontal="center" vertical="center"/>
    </xf>
    <xf numFmtId="167" fontId="9" fillId="0" borderId="59" xfId="0" applyNumberFormat="1" applyFont="1" applyBorder="1" applyAlignment="1">
      <alignment horizontal="right" vertical="center"/>
    </xf>
    <xf numFmtId="166" fontId="9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center"/>
    </xf>
    <xf numFmtId="2" fontId="9" fillId="0" borderId="58" xfId="0" applyNumberFormat="1" applyFont="1" applyBorder="1" applyAlignment="1">
      <alignment horizontal="center" vertical="center"/>
    </xf>
    <xf numFmtId="167" fontId="9" fillId="0" borderId="58" xfId="0" applyNumberFormat="1" applyFont="1" applyBorder="1" applyAlignment="1">
      <alignment horizontal="right" vertical="center"/>
    </xf>
    <xf numFmtId="166" fontId="9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6" fillId="0" borderId="40" xfId="0" applyFont="1" applyBorder="1" applyAlignment="1">
      <alignment horizontal="left" vertical="center"/>
    </xf>
    <xf numFmtId="2" fontId="9" fillId="0" borderId="40" xfId="0" applyNumberFormat="1" applyFont="1" applyBorder="1" applyAlignment="1">
      <alignment horizontal="right" vertical="center"/>
    </xf>
    <xf numFmtId="167" fontId="9" fillId="0" borderId="40" xfId="0" applyNumberFormat="1" applyFont="1" applyBorder="1" applyAlignment="1">
      <alignment horizontal="right" vertical="center"/>
    </xf>
    <xf numFmtId="2" fontId="9" fillId="0" borderId="40" xfId="0" applyNumberFormat="1" applyFont="1" applyBorder="1" applyAlignment="1">
      <alignment horizontal="left" vertical="center"/>
    </xf>
    <xf numFmtId="166" fontId="16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center"/>
    </xf>
    <xf numFmtId="167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166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9" fillId="0" borderId="28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33" borderId="64" xfId="0" applyFont="1" applyFill="1" applyBorder="1" applyAlignment="1" applyProtection="1">
      <alignment horizontal="center" vertical="center"/>
      <protection/>
    </xf>
    <xf numFmtId="0" fontId="19" fillId="0" borderId="64" xfId="0" applyFont="1" applyBorder="1" applyAlignment="1" applyProtection="1">
      <alignment horizontal="left" wrapText="1"/>
      <protection/>
    </xf>
    <xf numFmtId="166" fontId="19" fillId="0" borderId="64" xfId="0" applyNumberFormat="1" applyFont="1" applyBorder="1" applyAlignment="1" applyProtection="1">
      <alignment horizontal="right"/>
      <protection/>
    </xf>
    <xf numFmtId="166" fontId="19" fillId="0" borderId="11" xfId="0" applyNumberFormat="1" applyFont="1" applyBorder="1" applyAlignment="1" applyProtection="1">
      <alignment horizontal="right"/>
      <protection/>
    </xf>
    <xf numFmtId="2" fontId="19" fillId="0" borderId="64" xfId="0" applyNumberFormat="1" applyFont="1" applyBorder="1" applyAlignment="1" applyProtection="1">
      <alignment horizontal="right"/>
      <protection/>
    </xf>
    <xf numFmtId="0" fontId="22" fillId="0" borderId="64" xfId="0" applyFont="1" applyBorder="1" applyAlignment="1" applyProtection="1">
      <alignment horizontal="left" wrapText="1"/>
      <protection/>
    </xf>
    <xf numFmtId="166" fontId="22" fillId="0" borderId="64" xfId="0" applyNumberFormat="1" applyFont="1" applyBorder="1" applyAlignment="1" applyProtection="1">
      <alignment horizontal="right"/>
      <protection/>
    </xf>
    <xf numFmtId="166" fontId="22" fillId="0" borderId="32" xfId="0" applyNumberFormat="1" applyFont="1" applyBorder="1" applyAlignment="1" applyProtection="1">
      <alignment horizontal="right"/>
      <protection/>
    </xf>
    <xf numFmtId="2" fontId="22" fillId="0" borderId="64" xfId="0" applyNumberFormat="1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 wrapText="1"/>
      <protection/>
    </xf>
    <xf numFmtId="0" fontId="9" fillId="0" borderId="20" xfId="0" applyFont="1" applyBorder="1" applyAlignment="1" applyProtection="1">
      <alignment horizontal="left" vertical="center"/>
      <protection/>
    </xf>
    <xf numFmtId="165" fontId="14" fillId="0" borderId="41" xfId="0" applyNumberFormat="1" applyFont="1" applyBorder="1" applyAlignment="1" applyProtection="1">
      <alignment horizontal="right" vertical="center"/>
      <protection/>
    </xf>
    <xf numFmtId="166" fontId="14" fillId="0" borderId="42" xfId="0" applyNumberFormat="1" applyFont="1" applyBorder="1" applyAlignment="1" applyProtection="1">
      <alignment horizontal="right" vertical="center"/>
      <protection/>
    </xf>
    <xf numFmtId="166" fontId="14" fillId="0" borderId="40" xfId="0" applyNumberFormat="1" applyFont="1" applyBorder="1" applyAlignment="1" applyProtection="1">
      <alignment horizontal="right" vertical="center"/>
      <protection/>
    </xf>
    <xf numFmtId="0" fontId="9" fillId="0" borderId="48" xfId="0" applyFont="1" applyBorder="1" applyAlignment="1" applyProtection="1">
      <alignment horizontal="left" vertical="center"/>
      <protection/>
    </xf>
    <xf numFmtId="168" fontId="9" fillId="0" borderId="47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169" fontId="9" fillId="0" borderId="0" xfId="0" applyNumberFormat="1" applyFont="1" applyAlignment="1" applyProtection="1">
      <alignment horizontal="right" vertical="top"/>
      <protection/>
    </xf>
    <xf numFmtId="166" fontId="11" fillId="0" borderId="0" xfId="0" applyNumberFormat="1" applyFont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 vertical="top" wrapText="1"/>
      <protection/>
    </xf>
    <xf numFmtId="169" fontId="21" fillId="0" borderId="0" xfId="0" applyNumberFormat="1" applyFont="1" applyAlignment="1" applyProtection="1">
      <alignment horizontal="right" vertical="top"/>
      <protection/>
    </xf>
    <xf numFmtId="166" fontId="21" fillId="0" borderId="0" xfId="0" applyNumberFormat="1" applyFont="1" applyAlignment="1" applyProtection="1">
      <alignment horizontal="right" vertical="top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165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169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16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5" fontId="9" fillId="0" borderId="64" xfId="0" applyNumberFormat="1" applyFont="1" applyBorder="1" applyAlignment="1">
      <alignment horizontal="right"/>
    </xf>
    <xf numFmtId="0" fontId="9" fillId="0" borderId="64" xfId="0" applyFont="1" applyBorder="1" applyAlignment="1">
      <alignment horizontal="left" wrapText="1"/>
    </xf>
    <xf numFmtId="169" fontId="9" fillId="0" borderId="64" xfId="0" applyNumberFormat="1" applyFont="1" applyBorder="1" applyAlignment="1">
      <alignment horizontal="right"/>
    </xf>
    <xf numFmtId="166" fontId="9" fillId="0" borderId="64" xfId="0" applyNumberFormat="1" applyFont="1" applyBorder="1" applyAlignment="1">
      <alignment horizontal="right"/>
    </xf>
    <xf numFmtId="165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16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 wrapText="1"/>
    </xf>
    <xf numFmtId="169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5" fontId="28" fillId="0" borderId="64" xfId="0" applyNumberFormat="1" applyFont="1" applyBorder="1" applyAlignment="1">
      <alignment horizontal="right"/>
    </xf>
    <xf numFmtId="0" fontId="28" fillId="0" borderId="64" xfId="0" applyFont="1" applyBorder="1" applyAlignment="1">
      <alignment horizontal="left" wrapText="1"/>
    </xf>
    <xf numFmtId="169" fontId="28" fillId="0" borderId="64" xfId="0" applyNumberFormat="1" applyFont="1" applyBorder="1" applyAlignment="1">
      <alignment horizontal="right"/>
    </xf>
    <xf numFmtId="166" fontId="28" fillId="0" borderId="64" xfId="0" applyNumberFormat="1" applyFont="1" applyBorder="1" applyAlignment="1">
      <alignment horizontal="right"/>
    </xf>
    <xf numFmtId="165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left" wrapText="1"/>
    </xf>
    <xf numFmtId="169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left" wrapText="1"/>
    </xf>
    <xf numFmtId="169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5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169" fontId="31" fillId="0" borderId="0" xfId="0" applyNumberFormat="1" applyFont="1" applyAlignment="1">
      <alignment horizontal="right" vertical="center"/>
    </xf>
    <xf numFmtId="166" fontId="31" fillId="0" borderId="0" xfId="0" applyNumberFormat="1" applyFont="1" applyAlignment="1">
      <alignment horizontal="right" vertical="center"/>
    </xf>
    <xf numFmtId="4" fontId="19" fillId="0" borderId="0" xfId="0" applyNumberFormat="1" applyFont="1" applyAlignment="1" applyProtection="1">
      <alignment horizontal="right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top"/>
      <protection/>
    </xf>
    <xf numFmtId="0" fontId="7" fillId="0" borderId="62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65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left" vertical="center" wrapText="1"/>
      <protection/>
    </xf>
    <xf numFmtId="0" fontId="9" fillId="0" borderId="51" xfId="0" applyFont="1" applyBorder="1" applyAlignment="1" applyProtection="1">
      <alignment horizontal="lef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51" xfId="0" applyFont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9" fillId="0" borderId="59" xfId="0" applyNumberFormat="1" applyFont="1" applyBorder="1" applyAlignment="1">
      <alignment horizontal="right" vertical="center"/>
    </xf>
    <xf numFmtId="166" fontId="9" fillId="0" borderId="58" xfId="0" applyNumberFormat="1" applyFont="1" applyBorder="1" applyAlignment="1">
      <alignment horizontal="right" vertical="center"/>
    </xf>
    <xf numFmtId="0" fontId="9" fillId="0" borderId="26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R30" sqref="R30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22" t="s">
        <v>2</v>
      </c>
      <c r="F5" s="223"/>
      <c r="G5" s="223"/>
      <c r="H5" s="223"/>
      <c r="I5" s="223"/>
      <c r="J5" s="223"/>
      <c r="K5" s="223"/>
      <c r="L5" s="224"/>
      <c r="M5" s="17"/>
      <c r="N5" s="17"/>
      <c r="O5" s="253" t="s">
        <v>3</v>
      </c>
      <c r="P5" s="253"/>
      <c r="Q5" s="18"/>
      <c r="R5" s="19"/>
      <c r="S5" s="20"/>
    </row>
    <row r="6" spans="1:19" s="2" customFormat="1" ht="24.75" customHeight="1">
      <c r="A6" s="16"/>
      <c r="B6" s="17"/>
      <c r="C6" s="17"/>
      <c r="D6" s="17"/>
      <c r="E6" s="225"/>
      <c r="F6" s="226"/>
      <c r="G6" s="226"/>
      <c r="H6" s="226"/>
      <c r="I6" s="226"/>
      <c r="J6" s="226"/>
      <c r="K6" s="226"/>
      <c r="L6" s="227"/>
      <c r="M6" s="17"/>
      <c r="N6" s="17"/>
      <c r="O6" s="253" t="s">
        <v>4</v>
      </c>
      <c r="P6" s="253"/>
      <c r="Q6" s="21"/>
      <c r="R6" s="20"/>
      <c r="S6" s="20"/>
    </row>
    <row r="7" spans="1:19" s="2" customFormat="1" ht="24.75" customHeight="1">
      <c r="A7" s="16"/>
      <c r="B7" s="22"/>
      <c r="C7" s="17"/>
      <c r="D7" s="17"/>
      <c r="E7" s="228"/>
      <c r="F7" s="229"/>
      <c r="G7" s="229"/>
      <c r="H7" s="229"/>
      <c r="I7" s="229"/>
      <c r="J7" s="229"/>
      <c r="K7" s="229"/>
      <c r="L7" s="230"/>
      <c r="M7" s="17"/>
      <c r="N7" s="17"/>
      <c r="O7" s="253" t="s">
        <v>5</v>
      </c>
      <c r="P7" s="253"/>
      <c r="Q7" s="23" t="s">
        <v>6</v>
      </c>
      <c r="R7" s="24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53" t="s">
        <v>7</v>
      </c>
      <c r="P8" s="253"/>
      <c r="Q8" s="17" t="s">
        <v>8</v>
      </c>
      <c r="R8" s="17"/>
      <c r="S8" s="20"/>
    </row>
    <row r="9" spans="1:19" s="2" customFormat="1" ht="24.75" customHeight="1">
      <c r="A9" s="16"/>
      <c r="B9" s="17" t="s">
        <v>9</v>
      </c>
      <c r="C9" s="17"/>
      <c r="D9" s="17"/>
      <c r="E9" s="231" t="s">
        <v>10</v>
      </c>
      <c r="F9" s="232"/>
      <c r="G9" s="232"/>
      <c r="H9" s="232"/>
      <c r="I9" s="232"/>
      <c r="J9" s="232"/>
      <c r="K9" s="232"/>
      <c r="L9" s="233"/>
      <c r="M9" s="17"/>
      <c r="N9" s="17"/>
      <c r="O9" s="249"/>
      <c r="P9" s="254"/>
      <c r="Q9" s="249"/>
      <c r="R9" s="250"/>
      <c r="S9" s="20"/>
    </row>
    <row r="10" spans="1:19" s="2" customFormat="1" ht="24.75" customHeight="1">
      <c r="A10" s="16"/>
      <c r="B10" s="17" t="s">
        <v>11</v>
      </c>
      <c r="C10" s="17"/>
      <c r="D10" s="17"/>
      <c r="E10" s="234" t="s">
        <v>12</v>
      </c>
      <c r="F10" s="235"/>
      <c r="G10" s="235"/>
      <c r="H10" s="235"/>
      <c r="I10" s="235"/>
      <c r="J10" s="235"/>
      <c r="K10" s="235"/>
      <c r="L10" s="236"/>
      <c r="M10" s="17"/>
      <c r="N10" s="17"/>
      <c r="O10" s="249"/>
      <c r="P10" s="254"/>
      <c r="Q10" s="25"/>
      <c r="R10" s="26"/>
      <c r="S10" s="20"/>
    </row>
    <row r="11" spans="1:19" s="2" customFormat="1" ht="24.75" customHeight="1">
      <c r="A11" s="16"/>
      <c r="B11" s="17" t="s">
        <v>13</v>
      </c>
      <c r="C11" s="17"/>
      <c r="D11" s="17"/>
      <c r="E11" s="234" t="s">
        <v>14</v>
      </c>
      <c r="F11" s="235"/>
      <c r="G11" s="235"/>
      <c r="H11" s="235"/>
      <c r="I11" s="235"/>
      <c r="J11" s="235"/>
      <c r="K11" s="235"/>
      <c r="L11" s="236"/>
      <c r="M11" s="17"/>
      <c r="N11" s="17"/>
      <c r="O11" s="257"/>
      <c r="P11" s="254"/>
      <c r="Q11" s="27"/>
      <c r="R11" s="26"/>
      <c r="S11" s="20"/>
    </row>
    <row r="12" spans="1:19" s="2" customFormat="1" ht="24.75" customHeight="1">
      <c r="A12" s="16"/>
      <c r="B12" s="17" t="s">
        <v>15</v>
      </c>
      <c r="C12" s="17"/>
      <c r="D12" s="17"/>
      <c r="E12" s="237" t="s">
        <v>14</v>
      </c>
      <c r="F12" s="238"/>
      <c r="G12" s="238"/>
      <c r="H12" s="238"/>
      <c r="I12" s="238"/>
      <c r="J12" s="238"/>
      <c r="K12" s="238"/>
      <c r="L12" s="239"/>
      <c r="M12" s="17"/>
      <c r="N12" s="17"/>
      <c r="O12" s="251"/>
      <c r="P12" s="252"/>
      <c r="Q12" s="251"/>
      <c r="R12" s="252"/>
      <c r="S12" s="20"/>
    </row>
    <row r="13" spans="1:19" s="2" customFormat="1" ht="12.75" customHeight="1">
      <c r="A13" s="28"/>
      <c r="B13" s="29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29"/>
      <c r="S13" s="31"/>
    </row>
    <row r="14" spans="1:19" s="2" customFormat="1" ht="18.75" customHeight="1">
      <c r="A14" s="16"/>
      <c r="B14" s="17"/>
      <c r="C14" s="17"/>
      <c r="D14" s="17"/>
      <c r="E14" s="32" t="s">
        <v>16</v>
      </c>
      <c r="F14" s="17"/>
      <c r="G14" s="17"/>
      <c r="H14" s="17"/>
      <c r="I14" s="32" t="s">
        <v>17</v>
      </c>
      <c r="J14" s="17"/>
      <c r="K14" s="17"/>
      <c r="L14" s="17"/>
      <c r="M14" s="17"/>
      <c r="N14" s="17"/>
      <c r="O14" s="253" t="s">
        <v>18</v>
      </c>
      <c r="P14" s="253"/>
      <c r="Q14" s="33"/>
      <c r="R14" s="34"/>
      <c r="S14" s="20"/>
    </row>
    <row r="15" spans="1:19" s="2" customFormat="1" ht="18.75" customHeight="1">
      <c r="A15" s="16"/>
      <c r="B15" s="17"/>
      <c r="C15" s="17"/>
      <c r="D15" s="17"/>
      <c r="E15" s="35"/>
      <c r="F15" s="17"/>
      <c r="G15" s="32"/>
      <c r="H15" s="17"/>
      <c r="I15" s="36" t="s">
        <v>19</v>
      </c>
      <c r="J15" s="37"/>
      <c r="K15" s="17"/>
      <c r="L15" s="17"/>
      <c r="M15" s="17"/>
      <c r="N15" s="17"/>
      <c r="O15" s="253" t="s">
        <v>20</v>
      </c>
      <c r="P15" s="253"/>
      <c r="Q15" s="23"/>
      <c r="R15" s="38"/>
      <c r="S15" s="20"/>
    </row>
    <row r="16" spans="1:19" s="2" customFormat="1" ht="9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17"/>
      <c r="P16" s="40"/>
      <c r="Q16" s="40"/>
      <c r="R16" s="40"/>
      <c r="S16" s="41"/>
    </row>
    <row r="17" spans="1:19" s="2" customFormat="1" ht="20.25" customHeight="1">
      <c r="A17" s="42"/>
      <c r="B17" s="43"/>
      <c r="C17" s="43"/>
      <c r="D17" s="43"/>
      <c r="E17" s="44" t="s">
        <v>21</v>
      </c>
      <c r="F17" s="43"/>
      <c r="G17" s="43"/>
      <c r="H17" s="43"/>
      <c r="I17" s="43"/>
      <c r="J17" s="43"/>
      <c r="K17" s="43"/>
      <c r="L17" s="43"/>
      <c r="M17" s="43"/>
      <c r="N17" s="43"/>
      <c r="O17" s="14"/>
      <c r="P17" s="43"/>
      <c r="Q17" s="43"/>
      <c r="R17" s="43"/>
      <c r="S17" s="45"/>
    </row>
    <row r="18" spans="1:19" s="2" customFormat="1" ht="21.75" customHeight="1">
      <c r="A18" s="46" t="s">
        <v>22</v>
      </c>
      <c r="B18" s="47"/>
      <c r="C18" s="47"/>
      <c r="D18" s="48"/>
      <c r="E18" s="49" t="s">
        <v>23</v>
      </c>
      <c r="F18" s="48"/>
      <c r="G18" s="49" t="s">
        <v>24</v>
      </c>
      <c r="H18" s="47"/>
      <c r="I18" s="48"/>
      <c r="J18" s="49" t="s">
        <v>25</v>
      </c>
      <c r="K18" s="47"/>
      <c r="L18" s="49" t="s">
        <v>26</v>
      </c>
      <c r="M18" s="47"/>
      <c r="N18" s="47"/>
      <c r="O18" s="47"/>
      <c r="P18" s="48"/>
      <c r="Q18" s="49" t="s">
        <v>27</v>
      </c>
      <c r="R18" s="47"/>
      <c r="S18" s="50"/>
    </row>
    <row r="19" spans="1:19" s="2" customFormat="1" ht="19.5" customHeight="1">
      <c r="A19" s="51"/>
      <c r="B19" s="52"/>
      <c r="C19" s="52"/>
      <c r="D19" s="53"/>
      <c r="E19" s="54"/>
      <c r="F19" s="55"/>
      <c r="G19" s="56"/>
      <c r="H19" s="52"/>
      <c r="I19" s="53"/>
      <c r="J19" s="54"/>
      <c r="K19" s="57"/>
      <c r="L19" s="56"/>
      <c r="M19" s="52"/>
      <c r="N19" s="52"/>
      <c r="O19" s="58"/>
      <c r="P19" s="53"/>
      <c r="Q19" s="56"/>
      <c r="R19" s="59"/>
      <c r="S19" s="60"/>
    </row>
    <row r="20" spans="1:19" s="2" customFormat="1" ht="20.25" customHeight="1">
      <c r="A20" s="42"/>
      <c r="B20" s="43"/>
      <c r="C20" s="43"/>
      <c r="D20" s="43"/>
      <c r="E20" s="44" t="s">
        <v>28</v>
      </c>
      <c r="F20" s="43"/>
      <c r="G20" s="43"/>
      <c r="H20" s="43"/>
      <c r="I20" s="43"/>
      <c r="J20" s="61" t="s">
        <v>29</v>
      </c>
      <c r="K20" s="43"/>
      <c r="L20" s="43"/>
      <c r="M20" s="43"/>
      <c r="N20" s="43"/>
      <c r="O20" s="40"/>
      <c r="P20" s="43"/>
      <c r="Q20" s="43"/>
      <c r="R20" s="43"/>
      <c r="S20" s="45"/>
    </row>
    <row r="21" spans="1:19" s="2" customFormat="1" ht="19.5" customHeight="1">
      <c r="A21" s="62" t="s">
        <v>30</v>
      </c>
      <c r="B21" s="63"/>
      <c r="C21" s="64" t="s">
        <v>31</v>
      </c>
      <c r="D21" s="65"/>
      <c r="E21" s="65"/>
      <c r="F21" s="66"/>
      <c r="G21" s="62" t="s">
        <v>32</v>
      </c>
      <c r="H21" s="67"/>
      <c r="I21" s="64" t="s">
        <v>33</v>
      </c>
      <c r="J21" s="65"/>
      <c r="K21" s="65"/>
      <c r="L21" s="62" t="s">
        <v>34</v>
      </c>
      <c r="M21" s="67"/>
      <c r="N21" s="64" t="s">
        <v>35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36</v>
      </c>
      <c r="B22" s="70" t="s">
        <v>37</v>
      </c>
      <c r="C22" s="71"/>
      <c r="D22" s="72" t="s">
        <v>38</v>
      </c>
      <c r="E22" s="73">
        <f>'20 - Rekapitulace objektů stavb'!H11</f>
        <v>0</v>
      </c>
      <c r="F22" s="74"/>
      <c r="G22" s="69" t="s">
        <v>39</v>
      </c>
      <c r="H22" s="75" t="s">
        <v>40</v>
      </c>
      <c r="I22" s="76"/>
      <c r="J22" s="77">
        <v>0</v>
      </c>
      <c r="K22" s="78"/>
      <c r="L22" s="69" t="s">
        <v>41</v>
      </c>
      <c r="M22" s="240" t="s">
        <v>42</v>
      </c>
      <c r="N22" s="241"/>
      <c r="O22" s="241"/>
      <c r="P22" s="241"/>
      <c r="Q22" s="242"/>
      <c r="R22" s="73">
        <v>0</v>
      </c>
      <c r="S22" s="74"/>
    </row>
    <row r="23" spans="1:19" s="2" customFormat="1" ht="19.5" customHeight="1">
      <c r="A23" s="69" t="s">
        <v>43</v>
      </c>
      <c r="B23" s="79"/>
      <c r="C23" s="80"/>
      <c r="D23" s="72" t="s">
        <v>44</v>
      </c>
      <c r="E23" s="73"/>
      <c r="F23" s="74"/>
      <c r="G23" s="69" t="s">
        <v>45</v>
      </c>
      <c r="H23" s="17" t="s">
        <v>46</v>
      </c>
      <c r="I23" s="76"/>
      <c r="J23" s="77">
        <v>0</v>
      </c>
      <c r="K23" s="78"/>
      <c r="L23" s="69" t="s">
        <v>47</v>
      </c>
      <c r="M23" s="235" t="s">
        <v>48</v>
      </c>
      <c r="N23" s="243"/>
      <c r="O23" s="243"/>
      <c r="P23" s="243"/>
      <c r="Q23" s="243"/>
      <c r="R23" s="73">
        <v>0</v>
      </c>
      <c r="S23" s="74"/>
    </row>
    <row r="24" spans="1:19" s="2" customFormat="1" ht="19.5" customHeight="1">
      <c r="A24" s="69" t="s">
        <v>49</v>
      </c>
      <c r="B24" s="70" t="s">
        <v>50</v>
      </c>
      <c r="C24" s="71"/>
      <c r="D24" s="72" t="s">
        <v>38</v>
      </c>
      <c r="E24" s="73"/>
      <c r="F24" s="74"/>
      <c r="G24" s="69" t="s">
        <v>51</v>
      </c>
      <c r="H24" s="75" t="s">
        <v>52</v>
      </c>
      <c r="I24" s="76"/>
      <c r="J24" s="77">
        <v>0</v>
      </c>
      <c r="K24" s="78"/>
      <c r="L24" s="69" t="s">
        <v>53</v>
      </c>
      <c r="M24" s="240" t="s">
        <v>54</v>
      </c>
      <c r="N24" s="244"/>
      <c r="O24" s="244"/>
      <c r="P24" s="244"/>
      <c r="Q24" s="245"/>
      <c r="R24" s="73">
        <f>'SO 01 - Krycí list rozpočtu'!R24+'SO 02 - Krycí list rozpočtu'!R24</f>
        <v>0</v>
      </c>
      <c r="S24" s="74"/>
    </row>
    <row r="25" spans="1:19" s="2" customFormat="1" ht="19.5" customHeight="1">
      <c r="A25" s="69" t="s">
        <v>55</v>
      </c>
      <c r="B25" s="79"/>
      <c r="C25" s="80"/>
      <c r="D25" s="72" t="s">
        <v>44</v>
      </c>
      <c r="E25" s="73"/>
      <c r="F25" s="74"/>
      <c r="G25" s="69" t="s">
        <v>56</v>
      </c>
      <c r="H25" s="75"/>
      <c r="I25" s="76"/>
      <c r="J25" s="77">
        <v>0</v>
      </c>
      <c r="K25" s="78"/>
      <c r="L25" s="69" t="s">
        <v>57</v>
      </c>
      <c r="M25" s="235" t="s">
        <v>58</v>
      </c>
      <c r="N25" s="246"/>
      <c r="O25" s="246"/>
      <c r="P25" s="246"/>
      <c r="Q25" s="246"/>
      <c r="R25" s="73">
        <f>'SO 01 - Krycí list rozpočtu'!R25+'SO 02 - Krycí list rozpočtu'!R25</f>
        <v>0</v>
      </c>
      <c r="S25" s="74"/>
    </row>
    <row r="26" spans="1:19" s="2" customFormat="1" ht="19.5" customHeight="1">
      <c r="A26" s="69" t="s">
        <v>59</v>
      </c>
      <c r="B26" s="70" t="s">
        <v>60</v>
      </c>
      <c r="C26" s="71"/>
      <c r="D26" s="72" t="s">
        <v>38</v>
      </c>
      <c r="E26" s="73"/>
      <c r="F26" s="74"/>
      <c r="G26" s="81"/>
      <c r="H26" s="82"/>
      <c r="I26" s="76"/>
      <c r="J26" s="83"/>
      <c r="K26" s="78"/>
      <c r="L26" s="69" t="s">
        <v>61</v>
      </c>
      <c r="M26" s="240" t="s">
        <v>62</v>
      </c>
      <c r="N26" s="247"/>
      <c r="O26" s="247"/>
      <c r="P26" s="247"/>
      <c r="Q26" s="248"/>
      <c r="R26" s="73">
        <v>0</v>
      </c>
      <c r="S26" s="74"/>
    </row>
    <row r="27" spans="1:19" s="2" customFormat="1" ht="19.5" customHeight="1">
      <c r="A27" s="69" t="s">
        <v>63</v>
      </c>
      <c r="B27" s="79"/>
      <c r="C27" s="80"/>
      <c r="D27" s="72" t="s">
        <v>44</v>
      </c>
      <c r="E27" s="73"/>
      <c r="F27" s="74"/>
      <c r="G27" s="81"/>
      <c r="H27" s="82"/>
      <c r="I27" s="76"/>
      <c r="J27" s="83"/>
      <c r="K27" s="78"/>
      <c r="L27" s="69" t="s">
        <v>64</v>
      </c>
      <c r="M27" s="75" t="s">
        <v>65</v>
      </c>
      <c r="N27" s="82"/>
      <c r="O27" s="17"/>
      <c r="P27" s="82"/>
      <c r="Q27" s="76"/>
      <c r="R27" s="73">
        <v>0</v>
      </c>
      <c r="S27" s="74"/>
    </row>
    <row r="28" spans="1:19" s="2" customFormat="1" ht="19.5" customHeight="1">
      <c r="A28" s="69" t="s">
        <v>66</v>
      </c>
      <c r="B28" s="84" t="s">
        <v>67</v>
      </c>
      <c r="C28" s="82"/>
      <c r="D28" s="76"/>
      <c r="E28" s="85">
        <f>SUM(E22:E27)</f>
        <v>0</v>
      </c>
      <c r="F28" s="45"/>
      <c r="G28" s="69" t="s">
        <v>68</v>
      </c>
      <c r="H28" s="84" t="s">
        <v>69</v>
      </c>
      <c r="I28" s="76"/>
      <c r="J28" s="86"/>
      <c r="K28" s="87"/>
      <c r="L28" s="69" t="s">
        <v>70</v>
      </c>
      <c r="M28" s="84" t="s">
        <v>71</v>
      </c>
      <c r="N28" s="82"/>
      <c r="O28" s="82"/>
      <c r="P28" s="82"/>
      <c r="Q28" s="76"/>
      <c r="R28" s="85">
        <f>SUM(R22:R27)</f>
        <v>0</v>
      </c>
      <c r="S28" s="45"/>
    </row>
    <row r="29" spans="1:19" s="2" customFormat="1" ht="19.5" customHeight="1">
      <c r="A29" s="88" t="s">
        <v>72</v>
      </c>
      <c r="B29" s="89" t="s">
        <v>73</v>
      </c>
      <c r="C29" s="90"/>
      <c r="D29" s="91"/>
      <c r="E29" s="92">
        <v>0</v>
      </c>
      <c r="F29" s="93"/>
      <c r="G29" s="88" t="s">
        <v>74</v>
      </c>
      <c r="H29" s="89" t="s">
        <v>75</v>
      </c>
      <c r="I29" s="91"/>
      <c r="J29" s="94">
        <v>0</v>
      </c>
      <c r="K29" s="95"/>
      <c r="L29" s="88" t="s">
        <v>76</v>
      </c>
      <c r="M29" s="89" t="s">
        <v>77</v>
      </c>
      <c r="N29" s="90"/>
      <c r="O29" s="40"/>
      <c r="P29" s="90"/>
      <c r="Q29" s="91"/>
      <c r="R29" s="92">
        <v>0</v>
      </c>
      <c r="S29" s="93"/>
    </row>
    <row r="30" spans="1:19" s="2" customFormat="1" ht="19.5" customHeight="1">
      <c r="A30" s="96"/>
      <c r="B30" s="97"/>
      <c r="C30" s="98" t="s">
        <v>78</v>
      </c>
      <c r="D30" s="99"/>
      <c r="E30" s="99"/>
      <c r="F30" s="99"/>
      <c r="G30" s="99"/>
      <c r="H30" s="99"/>
      <c r="I30" s="99"/>
      <c r="J30" s="99"/>
      <c r="K30" s="99"/>
      <c r="L30" s="62" t="s">
        <v>79</v>
      </c>
      <c r="M30" s="100"/>
      <c r="N30" s="65" t="s">
        <v>80</v>
      </c>
      <c r="O30" s="101"/>
      <c r="P30" s="101"/>
      <c r="Q30" s="101"/>
      <c r="R30" s="102">
        <f>R28+E28</f>
        <v>0</v>
      </c>
      <c r="S30" s="103"/>
    </row>
    <row r="31" spans="1:19" s="2" customFormat="1" ht="14.2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04"/>
      <c r="M31" s="105" t="s">
        <v>81</v>
      </c>
      <c r="N31" s="106"/>
      <c r="O31" s="107" t="s">
        <v>82</v>
      </c>
      <c r="P31" s="106"/>
      <c r="Q31" s="107" t="s">
        <v>83</v>
      </c>
      <c r="R31" s="107" t="s">
        <v>84</v>
      </c>
      <c r="S31" s="108"/>
    </row>
    <row r="32" spans="1:19" s="2" customFormat="1" ht="12.75" customHeight="1">
      <c r="A32" s="109"/>
      <c r="B32" s="1"/>
      <c r="C32" s="1"/>
      <c r="D32" s="1"/>
      <c r="E32" s="1"/>
      <c r="F32" s="1"/>
      <c r="G32" s="1"/>
      <c r="H32" s="1"/>
      <c r="I32" s="1"/>
      <c r="J32" s="1"/>
      <c r="K32" s="1"/>
      <c r="L32" s="110"/>
      <c r="M32" s="111" t="s">
        <v>85</v>
      </c>
      <c r="N32" s="112"/>
      <c r="O32" s="113"/>
      <c r="P32" s="255">
        <v>0</v>
      </c>
      <c r="Q32" s="255"/>
      <c r="R32" s="114">
        <v>0</v>
      </c>
      <c r="S32" s="115"/>
    </row>
    <row r="33" spans="1:19" s="2" customFormat="1" ht="12.75" customHeight="1">
      <c r="A33" s="109"/>
      <c r="B33" s="1"/>
      <c r="C33" s="1"/>
      <c r="D33" s="1"/>
      <c r="E33" s="1"/>
      <c r="F33" s="1"/>
      <c r="G33" s="1"/>
      <c r="H33" s="1"/>
      <c r="I33" s="1"/>
      <c r="J33" s="1"/>
      <c r="K33" s="1"/>
      <c r="L33" s="110"/>
      <c r="M33" s="116" t="s">
        <v>86</v>
      </c>
      <c r="N33" s="117"/>
      <c r="O33" s="118"/>
      <c r="P33" s="256">
        <f>R30</f>
        <v>0</v>
      </c>
      <c r="Q33" s="256"/>
      <c r="R33" s="119">
        <f>P33*0.21</f>
        <v>0</v>
      </c>
      <c r="S33" s="120"/>
    </row>
    <row r="34" spans="1:19" s="2" customFormat="1" ht="19.5" customHeight="1">
      <c r="A34" s="109"/>
      <c r="B34" s="1"/>
      <c r="C34" s="1"/>
      <c r="D34" s="1"/>
      <c r="E34" s="1"/>
      <c r="F34" s="1"/>
      <c r="G34" s="1"/>
      <c r="H34" s="1"/>
      <c r="I34" s="1"/>
      <c r="J34" s="1"/>
      <c r="K34" s="1"/>
      <c r="L34" s="121"/>
      <c r="M34" s="122" t="s">
        <v>87</v>
      </c>
      <c r="N34" s="123"/>
      <c r="O34" s="124"/>
      <c r="P34" s="123"/>
      <c r="Q34" s="125"/>
      <c r="R34" s="126">
        <f>R33+R30</f>
        <v>0</v>
      </c>
      <c r="S34" s="127"/>
    </row>
    <row r="35" spans="1:19" s="2" customFormat="1" ht="19.5" customHeight="1">
      <c r="A35" s="109"/>
      <c r="B35" s="1"/>
      <c r="C35" s="1"/>
      <c r="D35" s="1"/>
      <c r="E35" s="1"/>
      <c r="F35" s="1"/>
      <c r="G35" s="1"/>
      <c r="H35" s="1"/>
      <c r="I35" s="1"/>
      <c r="J35" s="1"/>
      <c r="K35" s="1"/>
      <c r="L35" s="128" t="s">
        <v>88</v>
      </c>
      <c r="M35" s="129"/>
      <c r="N35" s="130" t="s">
        <v>89</v>
      </c>
      <c r="O35" s="131"/>
      <c r="P35" s="129"/>
      <c r="Q35" s="129"/>
      <c r="R35" s="129"/>
      <c r="S35" s="132"/>
    </row>
    <row r="36" spans="1:19" s="2" customFormat="1" ht="14.25" customHeight="1">
      <c r="A36" s="109"/>
      <c r="B36" s="1"/>
      <c r="C36" s="1"/>
      <c r="D36" s="1"/>
      <c r="E36" s="1"/>
      <c r="F36" s="1"/>
      <c r="G36" s="1"/>
      <c r="H36" s="1"/>
      <c r="I36" s="1"/>
      <c r="J36" s="1"/>
      <c r="K36" s="1"/>
      <c r="L36" s="133"/>
      <c r="M36" s="134" t="s">
        <v>90</v>
      </c>
      <c r="N36" s="135"/>
      <c r="O36" s="135"/>
      <c r="P36" s="135"/>
      <c r="Q36" s="135"/>
      <c r="R36" s="136">
        <v>0</v>
      </c>
      <c r="S36" s="137"/>
    </row>
    <row r="37" spans="1:19" s="2" customFormat="1" ht="14.25" customHeight="1">
      <c r="A37" s="109"/>
      <c r="B37" s="1"/>
      <c r="C37" s="1"/>
      <c r="D37" s="1"/>
      <c r="E37" s="1"/>
      <c r="F37" s="1"/>
      <c r="G37" s="1"/>
      <c r="H37" s="1"/>
      <c r="I37" s="1"/>
      <c r="J37" s="1"/>
      <c r="K37" s="1"/>
      <c r="L37" s="133"/>
      <c r="M37" s="134" t="s">
        <v>91</v>
      </c>
      <c r="N37" s="135"/>
      <c r="O37" s="135"/>
      <c r="P37" s="135"/>
      <c r="Q37" s="135"/>
      <c r="R37" s="136">
        <v>0</v>
      </c>
      <c r="S37" s="137"/>
    </row>
    <row r="38" spans="1:19" s="2" customFormat="1" ht="14.25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40"/>
      <c r="M38" s="141" t="s">
        <v>92</v>
      </c>
      <c r="N38" s="142"/>
      <c r="O38" s="142"/>
      <c r="P38" s="142"/>
      <c r="Q38" s="142"/>
      <c r="R38" s="143">
        <v>0</v>
      </c>
      <c r="S38" s="144"/>
    </row>
  </sheetData>
  <sheetProtection/>
  <mergeCells count="26">
    <mergeCell ref="P32:Q32"/>
    <mergeCell ref="P33:Q33"/>
    <mergeCell ref="O11:P11"/>
    <mergeCell ref="O12:P12"/>
    <mergeCell ref="O14:P14"/>
    <mergeCell ref="O15:P15"/>
    <mergeCell ref="Q9:R9"/>
    <mergeCell ref="Q12:R12"/>
    <mergeCell ref="O5:P5"/>
    <mergeCell ref="O6:P6"/>
    <mergeCell ref="O7:P7"/>
    <mergeCell ref="O8:P8"/>
    <mergeCell ref="O9:P9"/>
    <mergeCell ref="O10:P10"/>
    <mergeCell ref="E12:L12"/>
    <mergeCell ref="M22:Q22"/>
    <mergeCell ref="M23:Q23"/>
    <mergeCell ref="M24:Q24"/>
    <mergeCell ref="M25:Q25"/>
    <mergeCell ref="M26:Q26"/>
    <mergeCell ref="E5:L5"/>
    <mergeCell ref="E6:L6"/>
    <mergeCell ref="E7:L7"/>
    <mergeCell ref="E9:L9"/>
    <mergeCell ref="E10:L10"/>
    <mergeCell ref="E11:L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I28" sqref="I28"/>
    </sheetView>
  </sheetViews>
  <sheetFormatPr defaultColWidth="10.5" defaultRowHeight="12" customHeight="1"/>
  <cols>
    <col min="1" max="1" width="11.66015625" style="2" customWidth="1"/>
    <col min="2" max="2" width="50" style="2" customWidth="1"/>
    <col min="3" max="3" width="21.83203125" style="2" customWidth="1"/>
    <col min="4" max="4" width="20.5" style="2" customWidth="1"/>
    <col min="5" max="5" width="19.66015625" style="2" customWidth="1"/>
    <col min="6" max="6" width="21.5" style="2" customWidth="1"/>
    <col min="7" max="7" width="13.33203125" style="2" customWidth="1"/>
    <col min="8" max="8" width="17.16015625" style="2" customWidth="1"/>
    <col min="9" max="9" width="15.83203125" style="2" customWidth="1"/>
    <col min="10" max="10" width="14.83203125" style="2" customWidth="1"/>
    <col min="11" max="11" width="15" style="2" customWidth="1"/>
    <col min="12" max="16384" width="10.5" style="1" customWidth="1"/>
  </cols>
  <sheetData>
    <row r="1" spans="1:11" s="2" customFormat="1" ht="27.75" customHeight="1">
      <c r="A1" s="258" t="s">
        <v>93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s="2" customFormat="1" ht="6.75" customHeight="1">
      <c r="A2" s="146"/>
      <c r="B2" s="147"/>
      <c r="C2" s="148"/>
      <c r="D2" s="148"/>
      <c r="E2" s="149"/>
      <c r="F2" s="148"/>
      <c r="G2" s="148"/>
      <c r="H2" s="148"/>
      <c r="I2" s="148"/>
      <c r="J2" s="148"/>
      <c r="K2" s="148"/>
    </row>
    <row r="3" spans="1:11" s="2" customFormat="1" ht="12.75" customHeight="1">
      <c r="A3" s="150" t="s">
        <v>94</v>
      </c>
      <c r="B3" s="151" t="s">
        <v>95</v>
      </c>
      <c r="C3" s="152"/>
      <c r="D3" s="152"/>
      <c r="E3" s="153"/>
      <c r="F3" s="152"/>
      <c r="G3" s="152"/>
      <c r="H3" s="152"/>
      <c r="I3" s="152"/>
      <c r="J3" s="152"/>
      <c r="K3" s="152"/>
    </row>
    <row r="4" spans="1:11" s="2" customFormat="1" ht="6.75" customHeight="1">
      <c r="A4" s="146"/>
      <c r="B4" s="147"/>
      <c r="C4" s="148"/>
      <c r="D4" s="148"/>
      <c r="E4" s="149"/>
      <c r="F4" s="148"/>
      <c r="G4" s="148"/>
      <c r="H4" s="148"/>
      <c r="I4" s="148"/>
      <c r="J4" s="148"/>
      <c r="K4" s="148"/>
    </row>
    <row r="5" spans="1:11" s="2" customFormat="1" ht="13.5" customHeight="1">
      <c r="A5" s="152" t="s">
        <v>96</v>
      </c>
      <c r="B5" s="153" t="s">
        <v>97</v>
      </c>
      <c r="C5" s="152"/>
      <c r="D5" s="152"/>
      <c r="E5" s="153"/>
      <c r="F5" s="152"/>
      <c r="G5" s="152"/>
      <c r="H5" s="152"/>
      <c r="I5" s="37"/>
      <c r="J5" s="152"/>
      <c r="K5" s="152"/>
    </row>
    <row r="6" spans="1:11" s="2" customFormat="1" ht="13.5" customHeight="1">
      <c r="A6" s="152" t="s">
        <v>98</v>
      </c>
      <c r="B6" s="153"/>
      <c r="C6" s="152"/>
      <c r="D6" s="152"/>
      <c r="E6" s="153"/>
      <c r="F6" s="152"/>
      <c r="G6" s="152"/>
      <c r="H6" s="153" t="s">
        <v>99</v>
      </c>
      <c r="I6" s="153"/>
      <c r="J6" s="152"/>
      <c r="K6" s="152"/>
    </row>
    <row r="7" spans="1:11" s="2" customFormat="1" ht="13.5" customHeight="1">
      <c r="A7" s="153" t="s">
        <v>100</v>
      </c>
      <c r="B7" s="153" t="s">
        <v>6</v>
      </c>
      <c r="C7" s="148"/>
      <c r="D7" s="148"/>
      <c r="E7" s="149"/>
      <c r="F7" s="148"/>
      <c r="G7" s="148"/>
      <c r="H7" s="153" t="s">
        <v>101</v>
      </c>
      <c r="I7" s="153" t="s">
        <v>19</v>
      </c>
      <c r="J7" s="148"/>
      <c r="K7" s="148"/>
    </row>
    <row r="8" spans="1:11" s="2" customFormat="1" ht="6.75" customHeight="1">
      <c r="A8" s="154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2" customFormat="1" ht="23.25" customHeight="1">
      <c r="A9" s="155" t="s">
        <v>102</v>
      </c>
      <c r="B9" s="155" t="s">
        <v>103</v>
      </c>
      <c r="C9" s="155" t="s">
        <v>104</v>
      </c>
      <c r="D9" s="155" t="s">
        <v>105</v>
      </c>
      <c r="E9" s="155" t="s">
        <v>106</v>
      </c>
      <c r="F9" s="155" t="s">
        <v>87</v>
      </c>
      <c r="G9" s="155" t="s">
        <v>107</v>
      </c>
      <c r="H9" s="155" t="s">
        <v>108</v>
      </c>
      <c r="I9" s="155" t="s">
        <v>73</v>
      </c>
      <c r="J9" s="155" t="s">
        <v>109</v>
      </c>
      <c r="K9" s="155" t="s">
        <v>110</v>
      </c>
    </row>
    <row r="10" spans="1:11" s="2" customFormat="1" ht="6.75" customHeight="1">
      <c r="A10" s="154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2" customFormat="1" ht="25.5" customHeight="1">
      <c r="A11" s="156" t="s">
        <v>72</v>
      </c>
      <c r="B11" s="156" t="s">
        <v>2</v>
      </c>
      <c r="C11" s="157">
        <f>SUM(C12:C13)</f>
        <v>0</v>
      </c>
      <c r="D11" s="157">
        <v>0</v>
      </c>
      <c r="E11" s="157">
        <f>SUM(E12:E13)</f>
        <v>0</v>
      </c>
      <c r="F11" s="157">
        <f>SUM(F12:F13)</f>
        <v>0</v>
      </c>
      <c r="G11" s="158">
        <v>0</v>
      </c>
      <c r="H11" s="157">
        <f>SUM(H12:H13)</f>
        <v>0</v>
      </c>
      <c r="I11" s="159">
        <v>0</v>
      </c>
      <c r="J11" s="157">
        <f>SUM(J12:J13)</f>
        <v>0</v>
      </c>
      <c r="K11" s="159">
        <v>0</v>
      </c>
    </row>
    <row r="12" spans="1:11" s="2" customFormat="1" ht="13.5" customHeight="1">
      <c r="A12" s="160" t="s">
        <v>111</v>
      </c>
      <c r="B12" s="160" t="s">
        <v>112</v>
      </c>
      <c r="C12" s="161">
        <f>H12+J12</f>
        <v>0</v>
      </c>
      <c r="D12" s="161">
        <v>0</v>
      </c>
      <c r="E12" s="161">
        <f>C12*0.21</f>
        <v>0</v>
      </c>
      <c r="F12" s="161">
        <f>C12+E12</f>
        <v>0</v>
      </c>
      <c r="G12" s="162">
        <v>0</v>
      </c>
      <c r="H12" s="161">
        <f>'SO 01 - Krycí list rozpočtu'!E28</f>
        <v>0</v>
      </c>
      <c r="I12" s="163">
        <v>0</v>
      </c>
      <c r="J12" s="161">
        <f>'SO 01 - Krycí list rozpočtu'!R28</f>
        <v>0</v>
      </c>
      <c r="K12" s="163">
        <v>0</v>
      </c>
    </row>
    <row r="13" spans="1:11" s="2" customFormat="1" ht="13.5" customHeight="1">
      <c r="A13" s="160" t="s">
        <v>113</v>
      </c>
      <c r="B13" s="160" t="s">
        <v>114</v>
      </c>
      <c r="C13" s="161">
        <f>H13+J13</f>
        <v>0</v>
      </c>
      <c r="D13" s="161">
        <v>0</v>
      </c>
      <c r="E13" s="161">
        <f>C13*0.21</f>
        <v>0</v>
      </c>
      <c r="F13" s="161">
        <f>C13+E13</f>
        <v>0</v>
      </c>
      <c r="G13" s="162">
        <v>0</v>
      </c>
      <c r="H13" s="161">
        <f>'SO 02 - Krycí list rozpočtu'!E28</f>
        <v>0</v>
      </c>
      <c r="I13" s="163">
        <v>0</v>
      </c>
      <c r="J13" s="161">
        <f>'SO 02 - Krycí list rozpočtu'!R28</f>
        <v>0</v>
      </c>
      <c r="K13" s="163">
        <v>0</v>
      </c>
    </row>
    <row r="14" spans="1:11" s="2" customFormat="1" ht="21" customHeight="1">
      <c r="A14" s="164"/>
      <c r="B14" s="164" t="s">
        <v>115</v>
      </c>
      <c r="C14" s="221">
        <f>C11</f>
        <v>0</v>
      </c>
      <c r="D14" s="221">
        <v>0</v>
      </c>
      <c r="E14" s="221">
        <f>E11</f>
        <v>0</v>
      </c>
      <c r="F14" s="221">
        <f>F11</f>
        <v>0</v>
      </c>
      <c r="G14" s="221">
        <v>0</v>
      </c>
      <c r="H14" s="221">
        <f>H11</f>
        <v>0</v>
      </c>
      <c r="I14" s="221">
        <v>0</v>
      </c>
      <c r="J14" s="221">
        <f>J11</f>
        <v>0</v>
      </c>
      <c r="K14" s="221">
        <v>0</v>
      </c>
    </row>
  </sheetData>
  <sheetProtection/>
  <mergeCells count="1">
    <mergeCell ref="A1:K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7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13" activePane="bottomLeft" state="frozen"/>
      <selection pane="topLeft" activeCell="A1" sqref="A1"/>
      <selection pane="bottomLeft" activeCell="Q24" sqref="Q24:Q2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60" t="s">
        <v>95</v>
      </c>
      <c r="F5" s="261"/>
      <c r="G5" s="261"/>
      <c r="H5" s="261"/>
      <c r="I5" s="261"/>
      <c r="J5" s="261"/>
      <c r="K5" s="261"/>
      <c r="L5" s="262"/>
      <c r="M5" s="17"/>
      <c r="N5" s="17"/>
      <c r="O5" s="253" t="s">
        <v>3</v>
      </c>
      <c r="P5" s="253"/>
      <c r="Q5" s="33"/>
      <c r="R5" s="19"/>
      <c r="S5" s="20"/>
    </row>
    <row r="6" spans="1:19" s="2" customFormat="1" ht="24.75" customHeight="1">
      <c r="A6" s="16"/>
      <c r="B6" s="17" t="s">
        <v>116</v>
      </c>
      <c r="C6" s="17"/>
      <c r="D6" s="17"/>
      <c r="E6" s="263" t="s">
        <v>118</v>
      </c>
      <c r="F6" s="226"/>
      <c r="G6" s="226"/>
      <c r="H6" s="226"/>
      <c r="I6" s="226"/>
      <c r="J6" s="226"/>
      <c r="K6" s="226"/>
      <c r="L6" s="227"/>
      <c r="M6" s="17"/>
      <c r="N6" s="17"/>
      <c r="O6" s="253" t="s">
        <v>4</v>
      </c>
      <c r="P6" s="253"/>
      <c r="Q6" s="165"/>
      <c r="R6" s="20"/>
      <c r="S6" s="20"/>
    </row>
    <row r="7" spans="1:19" s="2" customFormat="1" ht="24.75" customHeight="1" thickBot="1">
      <c r="A7" s="16"/>
      <c r="B7" s="17"/>
      <c r="C7" s="17"/>
      <c r="D7" s="17"/>
      <c r="E7" s="264" t="s">
        <v>14</v>
      </c>
      <c r="F7" s="229"/>
      <c r="G7" s="229"/>
      <c r="H7" s="229"/>
      <c r="I7" s="229"/>
      <c r="J7" s="229"/>
      <c r="K7" s="229"/>
      <c r="L7" s="230"/>
      <c r="M7" s="17"/>
      <c r="N7" s="17"/>
      <c r="O7" s="253" t="s">
        <v>5</v>
      </c>
      <c r="P7" s="253"/>
      <c r="Q7" s="23" t="s">
        <v>6</v>
      </c>
      <c r="R7" s="24"/>
      <c r="S7" s="20"/>
    </row>
    <row r="8" spans="1:19" s="2" customFormat="1" ht="24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53" t="s">
        <v>7</v>
      </c>
      <c r="P8" s="253"/>
      <c r="Q8" s="17" t="s">
        <v>8</v>
      </c>
      <c r="R8" s="17"/>
      <c r="S8" s="20"/>
    </row>
    <row r="9" spans="1:19" s="2" customFormat="1" ht="24.75" customHeight="1" thickBot="1">
      <c r="A9" s="16"/>
      <c r="B9" s="17" t="s">
        <v>9</v>
      </c>
      <c r="C9" s="17"/>
      <c r="D9" s="17"/>
      <c r="E9" s="231" t="s">
        <v>10</v>
      </c>
      <c r="F9" s="232"/>
      <c r="G9" s="232"/>
      <c r="H9" s="232"/>
      <c r="I9" s="232"/>
      <c r="J9" s="232"/>
      <c r="K9" s="232"/>
      <c r="L9" s="233"/>
      <c r="M9" s="17"/>
      <c r="N9" s="17"/>
      <c r="O9" s="257"/>
      <c r="P9" s="254"/>
      <c r="Q9" s="27"/>
      <c r="R9" s="26"/>
      <c r="S9" s="20"/>
    </row>
    <row r="10" spans="1:19" s="2" customFormat="1" ht="24.75" customHeight="1" thickBot="1">
      <c r="A10" s="16"/>
      <c r="B10" s="17" t="s">
        <v>11</v>
      </c>
      <c r="C10" s="17"/>
      <c r="D10" s="17"/>
      <c r="E10" s="234" t="s">
        <v>12</v>
      </c>
      <c r="F10" s="235"/>
      <c r="G10" s="235"/>
      <c r="H10" s="235"/>
      <c r="I10" s="235"/>
      <c r="J10" s="235"/>
      <c r="K10" s="235"/>
      <c r="L10" s="236"/>
      <c r="M10" s="17"/>
      <c r="N10" s="17"/>
      <c r="O10" s="257"/>
      <c r="P10" s="254"/>
      <c r="Q10" s="27"/>
      <c r="R10" s="26"/>
      <c r="S10" s="20"/>
    </row>
    <row r="11" spans="1:19" s="2" customFormat="1" ht="24.75" customHeight="1" thickBot="1">
      <c r="A11" s="16"/>
      <c r="B11" s="17" t="s">
        <v>13</v>
      </c>
      <c r="C11" s="17"/>
      <c r="D11" s="17"/>
      <c r="E11" s="234" t="s">
        <v>14</v>
      </c>
      <c r="F11" s="235"/>
      <c r="G11" s="235"/>
      <c r="H11" s="235"/>
      <c r="I11" s="235"/>
      <c r="J11" s="235"/>
      <c r="K11" s="235"/>
      <c r="L11" s="236"/>
      <c r="M11" s="17"/>
      <c r="N11" s="17"/>
      <c r="O11" s="257"/>
      <c r="P11" s="254"/>
      <c r="Q11" s="27"/>
      <c r="R11" s="26"/>
      <c r="S11" s="20"/>
    </row>
    <row r="12" spans="1:19" s="2" customFormat="1" ht="24.75" customHeight="1" thickBot="1">
      <c r="A12" s="16"/>
      <c r="B12" s="17" t="s">
        <v>15</v>
      </c>
      <c r="C12" s="17"/>
      <c r="D12" s="17"/>
      <c r="E12" s="259"/>
      <c r="F12" s="238"/>
      <c r="G12" s="238"/>
      <c r="H12" s="238"/>
      <c r="I12" s="238"/>
      <c r="J12" s="238"/>
      <c r="K12" s="238"/>
      <c r="L12" s="239"/>
      <c r="M12" s="17"/>
      <c r="N12" s="17"/>
      <c r="O12" s="251"/>
      <c r="P12" s="252"/>
      <c r="Q12" s="251"/>
      <c r="R12" s="252"/>
      <c r="S12" s="20"/>
    </row>
    <row r="13" spans="1:19" s="2" customFormat="1" ht="12.75" customHeight="1" thickBot="1">
      <c r="A13" s="28"/>
      <c r="B13" s="29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29"/>
      <c r="S13" s="31"/>
    </row>
    <row r="14" spans="1:19" s="2" customFormat="1" ht="18.75" customHeight="1" thickBot="1">
      <c r="A14" s="16"/>
      <c r="B14" s="17"/>
      <c r="C14" s="17"/>
      <c r="D14" s="17"/>
      <c r="E14" s="32" t="s">
        <v>16</v>
      </c>
      <c r="F14" s="17"/>
      <c r="G14" s="17"/>
      <c r="H14" s="17"/>
      <c r="I14" s="32" t="s">
        <v>17</v>
      </c>
      <c r="J14" s="17"/>
      <c r="K14" s="17"/>
      <c r="L14" s="17"/>
      <c r="M14" s="17"/>
      <c r="N14" s="17"/>
      <c r="O14" s="253" t="s">
        <v>18</v>
      </c>
      <c r="P14" s="253"/>
      <c r="Q14" s="33"/>
      <c r="R14" s="34"/>
      <c r="S14" s="20"/>
    </row>
    <row r="15" spans="1:19" s="2" customFormat="1" ht="18.75" customHeight="1" thickBot="1">
      <c r="A15" s="16"/>
      <c r="B15" s="17"/>
      <c r="C15" s="17"/>
      <c r="D15" s="17"/>
      <c r="E15" s="36"/>
      <c r="F15" s="17"/>
      <c r="G15" s="32"/>
      <c r="H15" s="17"/>
      <c r="I15" s="145" t="s">
        <v>117</v>
      </c>
      <c r="J15" s="17"/>
      <c r="K15" s="17"/>
      <c r="L15" s="17"/>
      <c r="M15" s="17"/>
      <c r="N15" s="17"/>
      <c r="O15" s="253" t="s">
        <v>20</v>
      </c>
      <c r="P15" s="253"/>
      <c r="Q15" s="23"/>
      <c r="R15" s="38"/>
      <c r="S15" s="20"/>
    </row>
    <row r="16" spans="1:19" s="2" customFormat="1" ht="9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17"/>
      <c r="P16" s="40"/>
      <c r="Q16" s="40"/>
      <c r="R16" s="40"/>
      <c r="S16" s="41"/>
    </row>
    <row r="17" spans="1:19" s="2" customFormat="1" ht="20.25" customHeight="1">
      <c r="A17" s="42"/>
      <c r="B17" s="43"/>
      <c r="C17" s="43"/>
      <c r="D17" s="43"/>
      <c r="E17" s="44" t="s">
        <v>21</v>
      </c>
      <c r="F17" s="43"/>
      <c r="G17" s="43"/>
      <c r="H17" s="43"/>
      <c r="I17" s="43"/>
      <c r="J17" s="43"/>
      <c r="K17" s="43"/>
      <c r="L17" s="43"/>
      <c r="M17" s="43"/>
      <c r="N17" s="43"/>
      <c r="O17" s="14"/>
      <c r="P17" s="43"/>
      <c r="Q17" s="43"/>
      <c r="R17" s="43"/>
      <c r="S17" s="45"/>
    </row>
    <row r="18" spans="1:19" s="2" customFormat="1" ht="21.75" customHeight="1">
      <c r="A18" s="46" t="s">
        <v>22</v>
      </c>
      <c r="B18" s="47"/>
      <c r="C18" s="47"/>
      <c r="D18" s="48"/>
      <c r="E18" s="49" t="s">
        <v>23</v>
      </c>
      <c r="F18" s="48"/>
      <c r="G18" s="49" t="s">
        <v>24</v>
      </c>
      <c r="H18" s="47"/>
      <c r="I18" s="48"/>
      <c r="J18" s="49" t="s">
        <v>25</v>
      </c>
      <c r="K18" s="47"/>
      <c r="L18" s="49" t="s">
        <v>26</v>
      </c>
      <c r="M18" s="47"/>
      <c r="N18" s="47"/>
      <c r="O18" s="47"/>
      <c r="P18" s="48"/>
      <c r="Q18" s="49" t="s">
        <v>27</v>
      </c>
      <c r="R18" s="47"/>
      <c r="S18" s="50"/>
    </row>
    <row r="19" spans="1:19" s="2" customFormat="1" ht="19.5" customHeight="1">
      <c r="A19" s="51"/>
      <c r="B19" s="52"/>
      <c r="C19" s="52"/>
      <c r="D19" s="166">
        <v>0</v>
      </c>
      <c r="E19" s="167">
        <v>0</v>
      </c>
      <c r="F19" s="55"/>
      <c r="G19" s="56"/>
      <c r="H19" s="52"/>
      <c r="I19" s="166">
        <v>0</v>
      </c>
      <c r="J19" s="167">
        <v>0</v>
      </c>
      <c r="K19" s="57"/>
      <c r="L19" s="56"/>
      <c r="M19" s="52"/>
      <c r="N19" s="52"/>
      <c r="O19" s="58"/>
      <c r="P19" s="166">
        <v>0</v>
      </c>
      <c r="Q19" s="56"/>
      <c r="R19" s="168">
        <v>0</v>
      </c>
      <c r="S19" s="60"/>
    </row>
    <row r="20" spans="1:19" s="2" customFormat="1" ht="20.25" customHeight="1">
      <c r="A20" s="42"/>
      <c r="B20" s="43"/>
      <c r="C20" s="43"/>
      <c r="D20" s="43"/>
      <c r="E20" s="44" t="s">
        <v>28</v>
      </c>
      <c r="F20" s="43"/>
      <c r="G20" s="43"/>
      <c r="H20" s="43"/>
      <c r="I20" s="43"/>
      <c r="J20" s="61" t="s">
        <v>29</v>
      </c>
      <c r="K20" s="43"/>
      <c r="L20" s="43"/>
      <c r="M20" s="43"/>
      <c r="N20" s="43"/>
      <c r="O20" s="40"/>
      <c r="P20" s="43"/>
      <c r="Q20" s="43"/>
      <c r="R20" s="43"/>
      <c r="S20" s="45"/>
    </row>
    <row r="21" spans="1:19" s="2" customFormat="1" ht="19.5" customHeight="1">
      <c r="A21" s="62" t="s">
        <v>30</v>
      </c>
      <c r="B21" s="63"/>
      <c r="C21" s="64" t="s">
        <v>31</v>
      </c>
      <c r="D21" s="65"/>
      <c r="E21" s="65"/>
      <c r="F21" s="66"/>
      <c r="G21" s="62" t="s">
        <v>32</v>
      </c>
      <c r="H21" s="67"/>
      <c r="I21" s="64" t="s">
        <v>33</v>
      </c>
      <c r="J21" s="65"/>
      <c r="K21" s="65"/>
      <c r="L21" s="62" t="s">
        <v>34</v>
      </c>
      <c r="M21" s="67"/>
      <c r="N21" s="64" t="s">
        <v>35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36</v>
      </c>
      <c r="B22" s="70" t="s">
        <v>37</v>
      </c>
      <c r="C22" s="71"/>
      <c r="D22" s="72" t="s">
        <v>38</v>
      </c>
      <c r="E22" s="73">
        <f>'SO 01 - Rozpočet'!H13</f>
        <v>0</v>
      </c>
      <c r="F22" s="74"/>
      <c r="G22" s="69" t="s">
        <v>39</v>
      </c>
      <c r="H22" s="75" t="s">
        <v>40</v>
      </c>
      <c r="I22" s="76"/>
      <c r="J22" s="77">
        <v>0</v>
      </c>
      <c r="K22" s="78"/>
      <c r="L22" s="69" t="s">
        <v>41</v>
      </c>
      <c r="M22" s="169" t="s">
        <v>42</v>
      </c>
      <c r="N22" s="82"/>
      <c r="O22" s="82"/>
      <c r="P22" s="82"/>
      <c r="Q22" s="170"/>
      <c r="R22" s="73">
        <v>0</v>
      </c>
      <c r="S22" s="74"/>
    </row>
    <row r="23" spans="1:19" s="2" customFormat="1" ht="19.5" customHeight="1">
      <c r="A23" s="69" t="s">
        <v>43</v>
      </c>
      <c r="B23" s="79"/>
      <c r="C23" s="80"/>
      <c r="D23" s="72" t="s">
        <v>44</v>
      </c>
      <c r="E23" s="73"/>
      <c r="F23" s="74"/>
      <c r="G23" s="69" t="s">
        <v>45</v>
      </c>
      <c r="H23" s="17" t="s">
        <v>46</v>
      </c>
      <c r="I23" s="76"/>
      <c r="J23" s="77">
        <v>0</v>
      </c>
      <c r="K23" s="78"/>
      <c r="L23" s="69" t="s">
        <v>47</v>
      </c>
      <c r="M23" s="169" t="s">
        <v>48</v>
      </c>
      <c r="N23" s="82"/>
      <c r="O23" s="17"/>
      <c r="P23" s="82"/>
      <c r="Q23" s="170"/>
      <c r="R23" s="73">
        <v>0</v>
      </c>
      <c r="S23" s="74"/>
    </row>
    <row r="24" spans="1:19" s="2" customFormat="1" ht="19.5" customHeight="1">
      <c r="A24" s="69" t="s">
        <v>49</v>
      </c>
      <c r="B24" s="70" t="s">
        <v>50</v>
      </c>
      <c r="C24" s="71"/>
      <c r="D24" s="72" t="s">
        <v>38</v>
      </c>
      <c r="E24" s="73">
        <f>'SO 01 - Rozpočet'!H117</f>
        <v>0</v>
      </c>
      <c r="F24" s="74"/>
      <c r="G24" s="69" t="s">
        <v>51</v>
      </c>
      <c r="H24" s="75" t="s">
        <v>52</v>
      </c>
      <c r="I24" s="76"/>
      <c r="J24" s="77">
        <v>0</v>
      </c>
      <c r="K24" s="78"/>
      <c r="L24" s="69" t="s">
        <v>53</v>
      </c>
      <c r="M24" s="169" t="s">
        <v>54</v>
      </c>
      <c r="N24" s="82"/>
      <c r="O24" s="82"/>
      <c r="P24" s="82"/>
      <c r="Q24" s="170"/>
      <c r="R24" s="73">
        <f>E28*0.02</f>
        <v>0</v>
      </c>
      <c r="S24" s="74"/>
    </row>
    <row r="25" spans="1:19" s="2" customFormat="1" ht="19.5" customHeight="1">
      <c r="A25" s="69" t="s">
        <v>55</v>
      </c>
      <c r="B25" s="79"/>
      <c r="C25" s="80"/>
      <c r="D25" s="72" t="s">
        <v>44</v>
      </c>
      <c r="E25" s="73"/>
      <c r="F25" s="74"/>
      <c r="G25" s="69" t="s">
        <v>56</v>
      </c>
      <c r="H25" s="75"/>
      <c r="I25" s="76"/>
      <c r="J25" s="77">
        <v>0</v>
      </c>
      <c r="K25" s="78"/>
      <c r="L25" s="69" t="s">
        <v>57</v>
      </c>
      <c r="M25" s="169" t="s">
        <v>58</v>
      </c>
      <c r="N25" s="82"/>
      <c r="O25" s="17"/>
      <c r="P25" s="82"/>
      <c r="Q25" s="170"/>
      <c r="R25" s="73">
        <f>E28*0.02</f>
        <v>0</v>
      </c>
      <c r="S25" s="74"/>
    </row>
    <row r="26" spans="1:19" s="2" customFormat="1" ht="19.5" customHeight="1">
      <c r="A26" s="69" t="s">
        <v>59</v>
      </c>
      <c r="B26" s="70" t="s">
        <v>60</v>
      </c>
      <c r="C26" s="71"/>
      <c r="D26" s="72" t="s">
        <v>38</v>
      </c>
      <c r="E26" s="73">
        <f>'SO 01 - Rozpočet'!H129</f>
        <v>0</v>
      </c>
      <c r="F26" s="74"/>
      <c r="G26" s="81"/>
      <c r="H26" s="82"/>
      <c r="I26" s="76"/>
      <c r="J26" s="83"/>
      <c r="K26" s="78"/>
      <c r="L26" s="69" t="s">
        <v>61</v>
      </c>
      <c r="M26" s="169" t="s">
        <v>119</v>
      </c>
      <c r="N26" s="82"/>
      <c r="O26" s="82"/>
      <c r="P26" s="82"/>
      <c r="Q26" s="170"/>
      <c r="R26" s="73">
        <v>0</v>
      </c>
      <c r="S26" s="74"/>
    </row>
    <row r="27" spans="1:19" s="2" customFormat="1" ht="19.5" customHeight="1">
      <c r="A27" s="69" t="s">
        <v>63</v>
      </c>
      <c r="B27" s="79"/>
      <c r="C27" s="80"/>
      <c r="D27" s="72" t="s">
        <v>44</v>
      </c>
      <c r="E27" s="73"/>
      <c r="F27" s="74"/>
      <c r="G27" s="81"/>
      <c r="H27" s="82"/>
      <c r="I27" s="76"/>
      <c r="J27" s="83"/>
      <c r="K27" s="78"/>
      <c r="L27" s="69" t="s">
        <v>64</v>
      </c>
      <c r="M27" s="75" t="s">
        <v>65</v>
      </c>
      <c r="N27" s="82"/>
      <c r="O27" s="17"/>
      <c r="P27" s="82"/>
      <c r="Q27" s="76"/>
      <c r="R27" s="73">
        <v>0</v>
      </c>
      <c r="S27" s="74"/>
    </row>
    <row r="28" spans="1:19" s="2" customFormat="1" ht="19.5" customHeight="1">
      <c r="A28" s="69" t="s">
        <v>66</v>
      </c>
      <c r="B28" s="84" t="s">
        <v>67</v>
      </c>
      <c r="C28" s="82"/>
      <c r="D28" s="76"/>
      <c r="E28" s="85">
        <f>SUM(E22:E27)</f>
        <v>0</v>
      </c>
      <c r="F28" s="45"/>
      <c r="G28" s="69" t="s">
        <v>68</v>
      </c>
      <c r="H28" s="84" t="s">
        <v>69</v>
      </c>
      <c r="I28" s="76"/>
      <c r="J28" s="86"/>
      <c r="K28" s="87"/>
      <c r="L28" s="69" t="s">
        <v>70</v>
      </c>
      <c r="M28" s="84" t="s">
        <v>71</v>
      </c>
      <c r="N28" s="82"/>
      <c r="O28" s="82"/>
      <c r="P28" s="82"/>
      <c r="Q28" s="76"/>
      <c r="R28" s="85">
        <f>SUM(R22:R27)</f>
        <v>0</v>
      </c>
      <c r="S28" s="45"/>
    </row>
    <row r="29" spans="1:19" s="2" customFormat="1" ht="19.5" customHeight="1">
      <c r="A29" s="88" t="s">
        <v>72</v>
      </c>
      <c r="B29" s="89" t="s">
        <v>73</v>
      </c>
      <c r="C29" s="90"/>
      <c r="D29" s="91"/>
      <c r="E29" s="92">
        <v>0</v>
      </c>
      <c r="F29" s="93"/>
      <c r="G29" s="88" t="s">
        <v>74</v>
      </c>
      <c r="H29" s="89" t="s">
        <v>75</v>
      </c>
      <c r="I29" s="91"/>
      <c r="J29" s="94">
        <v>0</v>
      </c>
      <c r="K29" s="95"/>
      <c r="L29" s="88" t="s">
        <v>76</v>
      </c>
      <c r="M29" s="89" t="s">
        <v>77</v>
      </c>
      <c r="N29" s="90"/>
      <c r="O29" s="40"/>
      <c r="P29" s="90"/>
      <c r="Q29" s="91"/>
      <c r="R29" s="92">
        <v>0</v>
      </c>
      <c r="S29" s="93"/>
    </row>
    <row r="30" spans="1:19" s="2" customFormat="1" ht="19.5" customHeight="1">
      <c r="A30" s="96"/>
      <c r="B30" s="97"/>
      <c r="C30" s="98" t="s">
        <v>78</v>
      </c>
      <c r="D30" s="99"/>
      <c r="E30" s="99"/>
      <c r="F30" s="99"/>
      <c r="G30" s="99"/>
      <c r="H30" s="99"/>
      <c r="I30" s="99"/>
      <c r="J30" s="99"/>
      <c r="K30" s="99"/>
      <c r="L30" s="62" t="s">
        <v>79</v>
      </c>
      <c r="M30" s="100"/>
      <c r="N30" s="65" t="s">
        <v>80</v>
      </c>
      <c r="O30" s="101"/>
      <c r="P30" s="101"/>
      <c r="Q30" s="101"/>
      <c r="R30" s="102">
        <f>R28+E28</f>
        <v>0</v>
      </c>
      <c r="S30" s="103"/>
    </row>
    <row r="31" spans="1:19" s="2" customFormat="1" ht="14.2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04"/>
      <c r="M31" s="105" t="s">
        <v>81</v>
      </c>
      <c r="N31" s="106"/>
      <c r="O31" s="107" t="s">
        <v>82</v>
      </c>
      <c r="P31" s="106"/>
      <c r="Q31" s="107" t="s">
        <v>83</v>
      </c>
      <c r="R31" s="107" t="s">
        <v>84</v>
      </c>
      <c r="S31" s="108"/>
    </row>
    <row r="32" spans="1:19" s="2" customFormat="1" ht="12.75" customHeight="1">
      <c r="A32" s="109"/>
      <c r="B32" s="1"/>
      <c r="C32" s="1"/>
      <c r="D32" s="1"/>
      <c r="E32" s="1"/>
      <c r="F32" s="1"/>
      <c r="G32" s="1"/>
      <c r="H32" s="1"/>
      <c r="I32" s="1"/>
      <c r="J32" s="1"/>
      <c r="K32" s="1"/>
      <c r="L32" s="110"/>
      <c r="M32" s="111" t="s">
        <v>85</v>
      </c>
      <c r="N32" s="112"/>
      <c r="O32" s="113">
        <v>15</v>
      </c>
      <c r="P32" s="255">
        <v>0</v>
      </c>
      <c r="Q32" s="255"/>
      <c r="R32" s="114">
        <v>0</v>
      </c>
      <c r="S32" s="115"/>
    </row>
    <row r="33" spans="1:19" s="2" customFormat="1" ht="12.75" customHeight="1">
      <c r="A33" s="109"/>
      <c r="B33" s="1"/>
      <c r="C33" s="1"/>
      <c r="D33" s="1"/>
      <c r="E33" s="1"/>
      <c r="F33" s="1"/>
      <c r="G33" s="1"/>
      <c r="H33" s="1"/>
      <c r="I33" s="1"/>
      <c r="J33" s="1"/>
      <c r="K33" s="1"/>
      <c r="L33" s="110"/>
      <c r="M33" s="116" t="s">
        <v>86</v>
      </c>
      <c r="N33" s="117"/>
      <c r="O33" s="118">
        <v>21</v>
      </c>
      <c r="P33" s="256">
        <f>R30</f>
        <v>0</v>
      </c>
      <c r="Q33" s="256"/>
      <c r="R33" s="119">
        <f>P33*0.21</f>
        <v>0</v>
      </c>
      <c r="S33" s="120"/>
    </row>
    <row r="34" spans="1:19" s="2" customFormat="1" ht="19.5" customHeight="1">
      <c r="A34" s="109"/>
      <c r="B34" s="1"/>
      <c r="C34" s="1"/>
      <c r="D34" s="1"/>
      <c r="E34" s="1"/>
      <c r="F34" s="1"/>
      <c r="G34" s="1"/>
      <c r="H34" s="1"/>
      <c r="I34" s="1"/>
      <c r="J34" s="1"/>
      <c r="K34" s="1"/>
      <c r="L34" s="121"/>
      <c r="M34" s="122" t="s">
        <v>87</v>
      </c>
      <c r="N34" s="123"/>
      <c r="O34" s="124"/>
      <c r="P34" s="123"/>
      <c r="Q34" s="125"/>
      <c r="R34" s="126">
        <f>R33+R30</f>
        <v>0</v>
      </c>
      <c r="S34" s="127"/>
    </row>
    <row r="35" spans="1:19" s="2" customFormat="1" ht="19.5" customHeight="1">
      <c r="A35" s="109"/>
      <c r="B35" s="1"/>
      <c r="C35" s="1"/>
      <c r="D35" s="1"/>
      <c r="E35" s="1"/>
      <c r="F35" s="1"/>
      <c r="G35" s="1"/>
      <c r="H35" s="1"/>
      <c r="I35" s="1"/>
      <c r="J35" s="1"/>
      <c r="K35" s="1"/>
      <c r="L35" s="128" t="s">
        <v>88</v>
      </c>
      <c r="M35" s="129"/>
      <c r="N35" s="130" t="s">
        <v>89</v>
      </c>
      <c r="O35" s="131"/>
      <c r="P35" s="129"/>
      <c r="Q35" s="129"/>
      <c r="R35" s="129"/>
      <c r="S35" s="132"/>
    </row>
    <row r="36" spans="1:19" s="2" customFormat="1" ht="14.25" customHeight="1">
      <c r="A36" s="109"/>
      <c r="B36" s="1"/>
      <c r="C36" s="1"/>
      <c r="D36" s="1"/>
      <c r="E36" s="1"/>
      <c r="F36" s="1"/>
      <c r="G36" s="1"/>
      <c r="H36" s="1"/>
      <c r="I36" s="1"/>
      <c r="J36" s="1"/>
      <c r="K36" s="1"/>
      <c r="L36" s="133"/>
      <c r="M36" s="134" t="s">
        <v>90</v>
      </c>
      <c r="N36" s="135"/>
      <c r="O36" s="135"/>
      <c r="P36" s="135"/>
      <c r="Q36" s="135"/>
      <c r="R36" s="136">
        <v>0</v>
      </c>
      <c r="S36" s="137"/>
    </row>
    <row r="37" spans="1:19" s="2" customFormat="1" ht="14.25" customHeight="1">
      <c r="A37" s="109"/>
      <c r="B37" s="1"/>
      <c r="C37" s="1"/>
      <c r="D37" s="1"/>
      <c r="E37" s="1"/>
      <c r="F37" s="1"/>
      <c r="G37" s="1"/>
      <c r="H37" s="1"/>
      <c r="I37" s="1"/>
      <c r="J37" s="1"/>
      <c r="K37" s="1"/>
      <c r="L37" s="133"/>
      <c r="M37" s="134" t="s">
        <v>91</v>
      </c>
      <c r="N37" s="135"/>
      <c r="O37" s="135"/>
      <c r="P37" s="135"/>
      <c r="Q37" s="135"/>
      <c r="R37" s="136">
        <v>0</v>
      </c>
      <c r="S37" s="137"/>
    </row>
    <row r="38" spans="1:19" s="2" customFormat="1" ht="14.25" customHeight="1" thickBo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40"/>
      <c r="M38" s="141" t="s">
        <v>92</v>
      </c>
      <c r="N38" s="142"/>
      <c r="O38" s="142"/>
      <c r="P38" s="142"/>
      <c r="Q38" s="142"/>
      <c r="R38" s="143">
        <v>0</v>
      </c>
      <c r="S38" s="144"/>
    </row>
  </sheetData>
  <sheetProtection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showGridLines="0" zoomScalePageLayoutView="0" workbookViewId="0" topLeftCell="A1">
      <pane ySplit="12" topLeftCell="A22" activePane="bottomLeft" state="frozen"/>
      <selection pane="topLeft" activeCell="A1" sqref="A1"/>
      <selection pane="bottomLeft" activeCell="K21" sqref="K21:K22"/>
    </sheetView>
  </sheetViews>
  <sheetFormatPr defaultColWidth="10.5" defaultRowHeight="12" customHeight="1"/>
  <cols>
    <col min="1" max="1" width="7" style="213" customWidth="1"/>
    <col min="2" max="2" width="8.66015625" style="214" customWidth="1"/>
    <col min="3" max="3" width="11.66015625" style="214" customWidth="1"/>
    <col min="4" max="4" width="46.83203125" style="214" customWidth="1"/>
    <col min="5" max="5" width="5.5" style="214" customWidth="1"/>
    <col min="6" max="6" width="11.16015625" style="215" customWidth="1"/>
    <col min="7" max="7" width="13.33203125" style="216" customWidth="1"/>
    <col min="8" max="8" width="21.16015625" style="216" customWidth="1"/>
    <col min="9" max="16384" width="10.5" style="1" customWidth="1"/>
  </cols>
  <sheetData>
    <row r="1" spans="1:8" s="2" customFormat="1" ht="27.75" customHeight="1">
      <c r="A1" s="265" t="s">
        <v>120</v>
      </c>
      <c r="B1" s="265"/>
      <c r="C1" s="265"/>
      <c r="D1" s="265"/>
      <c r="E1" s="265"/>
      <c r="F1" s="265"/>
      <c r="G1" s="265"/>
      <c r="H1" s="265"/>
    </row>
    <row r="2" spans="1:8" s="2" customFormat="1" ht="12.75" customHeight="1">
      <c r="A2" s="151" t="s">
        <v>121</v>
      </c>
      <c r="B2" s="151"/>
      <c r="C2" s="151"/>
      <c r="D2" s="151"/>
      <c r="E2" s="151"/>
      <c r="F2" s="151"/>
      <c r="G2" s="151"/>
      <c r="H2" s="151"/>
    </row>
    <row r="3" spans="1:8" s="2" customFormat="1" ht="12.75" customHeight="1">
      <c r="A3" s="151" t="s">
        <v>122</v>
      </c>
      <c r="B3" s="151"/>
      <c r="C3" s="151"/>
      <c r="D3" s="151"/>
      <c r="E3" s="151"/>
      <c r="F3" s="151"/>
      <c r="G3" s="151"/>
      <c r="H3" s="151"/>
    </row>
    <row r="4" spans="1:8" s="2" customFormat="1" ht="13.5" customHeight="1">
      <c r="A4" s="171"/>
      <c r="B4" s="151"/>
      <c r="C4" s="171"/>
      <c r="D4" s="151"/>
      <c r="E4" s="151"/>
      <c r="F4" s="151"/>
      <c r="G4" s="151"/>
      <c r="H4" s="151"/>
    </row>
    <row r="5" spans="1:8" s="2" customFormat="1" ht="6.75" customHeight="1">
      <c r="A5" s="172"/>
      <c r="B5" s="173"/>
      <c r="C5" s="174"/>
      <c r="D5" s="173"/>
      <c r="E5" s="173"/>
      <c r="F5" s="175"/>
      <c r="G5" s="176"/>
      <c r="H5" s="176"/>
    </row>
    <row r="6" spans="1:8" s="2" customFormat="1" ht="12.75" customHeight="1">
      <c r="A6" s="153" t="s">
        <v>123</v>
      </c>
      <c r="B6" s="153"/>
      <c r="C6" s="153"/>
      <c r="D6" s="153"/>
      <c r="E6" s="153"/>
      <c r="F6" s="153"/>
      <c r="G6" s="153"/>
      <c r="H6" s="153"/>
    </row>
    <row r="7" spans="1:8" s="2" customFormat="1" ht="13.5" customHeight="1">
      <c r="A7" s="153" t="s">
        <v>124</v>
      </c>
      <c r="B7" s="153"/>
      <c r="C7" s="153"/>
      <c r="D7" s="153"/>
      <c r="E7" s="153"/>
      <c r="F7" s="153"/>
      <c r="G7" s="153" t="s">
        <v>125</v>
      </c>
      <c r="H7" s="153"/>
    </row>
    <row r="8" spans="1:8" s="2" customFormat="1" ht="13.5" customHeight="1">
      <c r="A8" s="153" t="s">
        <v>126</v>
      </c>
      <c r="B8" s="177"/>
      <c r="C8" s="177"/>
      <c r="D8" s="177"/>
      <c r="E8" s="177"/>
      <c r="F8" s="178"/>
      <c r="G8" s="153" t="s">
        <v>127</v>
      </c>
      <c r="H8" s="179"/>
    </row>
    <row r="9" spans="1:8" s="2" customFormat="1" ht="6" customHeight="1" thickBot="1">
      <c r="A9" s="37"/>
      <c r="B9" s="37"/>
      <c r="C9" s="37"/>
      <c r="D9" s="37"/>
      <c r="E9" s="37"/>
      <c r="F9" s="37"/>
      <c r="G9" s="37"/>
      <c r="H9" s="37"/>
    </row>
    <row r="10" spans="1:8" s="2" customFormat="1" ht="25.5" customHeight="1" thickBot="1">
      <c r="A10" s="180" t="s">
        <v>128</v>
      </c>
      <c r="B10" s="180" t="s">
        <v>129</v>
      </c>
      <c r="C10" s="180" t="s">
        <v>130</v>
      </c>
      <c r="D10" s="180" t="s">
        <v>131</v>
      </c>
      <c r="E10" s="180" t="s">
        <v>132</v>
      </c>
      <c r="F10" s="180" t="s">
        <v>133</v>
      </c>
      <c r="G10" s="180" t="s">
        <v>134</v>
      </c>
      <c r="H10" s="180" t="s">
        <v>135</v>
      </c>
    </row>
    <row r="11" spans="1:8" s="2" customFormat="1" ht="12.75" customHeight="1" hidden="1">
      <c r="A11" s="180" t="s">
        <v>36</v>
      </c>
      <c r="B11" s="180" t="s">
        <v>43</v>
      </c>
      <c r="C11" s="180" t="s">
        <v>49</v>
      </c>
      <c r="D11" s="180" t="s">
        <v>55</v>
      </c>
      <c r="E11" s="180" t="s">
        <v>59</v>
      </c>
      <c r="F11" s="180" t="s">
        <v>63</v>
      </c>
      <c r="G11" s="180" t="s">
        <v>66</v>
      </c>
      <c r="H11" s="180" t="s">
        <v>39</v>
      </c>
    </row>
    <row r="12" spans="1:8" s="2" customFormat="1" ht="4.5" customHeight="1">
      <c r="A12" s="37"/>
      <c r="B12" s="37"/>
      <c r="C12" s="37"/>
      <c r="D12" s="37"/>
      <c r="E12" s="37"/>
      <c r="F12" s="37"/>
      <c r="G12" s="37"/>
      <c r="H12" s="37"/>
    </row>
    <row r="13" spans="1:8" s="2" customFormat="1" ht="30.75" customHeight="1">
      <c r="A13" s="181"/>
      <c r="B13" s="182"/>
      <c r="C13" s="182" t="s">
        <v>37</v>
      </c>
      <c r="D13" s="182" t="s">
        <v>136</v>
      </c>
      <c r="E13" s="182"/>
      <c r="F13" s="183"/>
      <c r="G13" s="184"/>
      <c r="H13" s="184">
        <f>H14+H42+H55+H88+H98+H110+H115</f>
        <v>0</v>
      </c>
    </row>
    <row r="14" spans="1:8" s="2" customFormat="1" ht="28.5" customHeight="1">
      <c r="A14" s="185"/>
      <c r="B14" s="186"/>
      <c r="C14" s="186" t="s">
        <v>36</v>
      </c>
      <c r="D14" s="186" t="s">
        <v>137</v>
      </c>
      <c r="E14" s="186"/>
      <c r="F14" s="187"/>
      <c r="G14" s="188"/>
      <c r="H14" s="188">
        <f>SUM(H15:H40)</f>
        <v>0</v>
      </c>
    </row>
    <row r="15" spans="1:8" s="2" customFormat="1" ht="24" customHeight="1">
      <c r="A15" s="189">
        <v>1</v>
      </c>
      <c r="B15" s="190" t="s">
        <v>138</v>
      </c>
      <c r="C15" s="190" t="s">
        <v>139</v>
      </c>
      <c r="D15" s="190" t="s">
        <v>140</v>
      </c>
      <c r="E15" s="190" t="s">
        <v>141</v>
      </c>
      <c r="F15" s="191">
        <v>1.2</v>
      </c>
      <c r="G15" s="192"/>
      <c r="H15" s="192">
        <f>F15*G15</f>
        <v>0</v>
      </c>
    </row>
    <row r="16" spans="1:8" s="2" customFormat="1" ht="13.5" customHeight="1">
      <c r="A16" s="193"/>
      <c r="B16" s="194"/>
      <c r="C16" s="194"/>
      <c r="D16" s="194" t="s">
        <v>142</v>
      </c>
      <c r="E16" s="194"/>
      <c r="F16" s="195">
        <v>1.2</v>
      </c>
      <c r="G16" s="196"/>
      <c r="H16" s="196"/>
    </row>
    <row r="17" spans="1:8" s="2" customFormat="1" ht="13.5" customHeight="1">
      <c r="A17" s="197"/>
      <c r="B17" s="198"/>
      <c r="C17" s="198"/>
      <c r="D17" s="198" t="s">
        <v>143</v>
      </c>
      <c r="E17" s="198"/>
      <c r="F17" s="199">
        <v>1.2</v>
      </c>
      <c r="G17" s="200"/>
      <c r="H17" s="200"/>
    </row>
    <row r="18" spans="1:8" s="2" customFormat="1" ht="24" customHeight="1">
      <c r="A18" s="189">
        <v>2</v>
      </c>
      <c r="B18" s="190" t="s">
        <v>138</v>
      </c>
      <c r="C18" s="190" t="s">
        <v>144</v>
      </c>
      <c r="D18" s="190" t="s">
        <v>145</v>
      </c>
      <c r="E18" s="190" t="s">
        <v>141</v>
      </c>
      <c r="F18" s="191">
        <v>26.865</v>
      </c>
      <c r="G18" s="192"/>
      <c r="H18" s="192">
        <f>F18*G18</f>
        <v>0</v>
      </c>
    </row>
    <row r="19" spans="1:8" s="2" customFormat="1" ht="13.5" customHeight="1">
      <c r="A19" s="193"/>
      <c r="B19" s="194"/>
      <c r="C19" s="194"/>
      <c r="D19" s="194" t="s">
        <v>146</v>
      </c>
      <c r="E19" s="194"/>
      <c r="F19" s="195">
        <v>14.195</v>
      </c>
      <c r="G19" s="196"/>
      <c r="H19" s="196"/>
    </row>
    <row r="20" spans="1:8" s="2" customFormat="1" ht="13.5" customHeight="1">
      <c r="A20" s="193"/>
      <c r="B20" s="194"/>
      <c r="C20" s="194"/>
      <c r="D20" s="194" t="s">
        <v>147</v>
      </c>
      <c r="E20" s="194"/>
      <c r="F20" s="195">
        <v>12.67</v>
      </c>
      <c r="G20" s="196"/>
      <c r="H20" s="196"/>
    </row>
    <row r="21" spans="1:8" s="2" customFormat="1" ht="13.5" customHeight="1">
      <c r="A21" s="197"/>
      <c r="B21" s="198"/>
      <c r="C21" s="198"/>
      <c r="D21" s="198" t="s">
        <v>143</v>
      </c>
      <c r="E21" s="198"/>
      <c r="F21" s="199">
        <v>26.865</v>
      </c>
      <c r="G21" s="200"/>
      <c r="H21" s="200"/>
    </row>
    <row r="22" spans="1:8" s="2" customFormat="1" ht="24" customHeight="1">
      <c r="A22" s="189">
        <v>3</v>
      </c>
      <c r="B22" s="190" t="s">
        <v>138</v>
      </c>
      <c r="C22" s="190" t="s">
        <v>148</v>
      </c>
      <c r="D22" s="190" t="s">
        <v>149</v>
      </c>
      <c r="E22" s="190" t="s">
        <v>141</v>
      </c>
      <c r="F22" s="191">
        <v>9.19</v>
      </c>
      <c r="G22" s="192"/>
      <c r="H22" s="192">
        <f>F22*G22</f>
        <v>0</v>
      </c>
    </row>
    <row r="23" spans="1:8" s="2" customFormat="1" ht="24" customHeight="1">
      <c r="A23" s="189">
        <v>4</v>
      </c>
      <c r="B23" s="190" t="s">
        <v>138</v>
      </c>
      <c r="C23" s="190" t="s">
        <v>150</v>
      </c>
      <c r="D23" s="190" t="s">
        <v>151</v>
      </c>
      <c r="E23" s="190" t="s">
        <v>141</v>
      </c>
      <c r="F23" s="191">
        <v>9.19</v>
      </c>
      <c r="G23" s="192"/>
      <c r="H23" s="192">
        <f>F23*G23</f>
        <v>0</v>
      </c>
    </row>
    <row r="24" spans="1:8" s="2" customFormat="1" ht="24" customHeight="1">
      <c r="A24" s="189">
        <v>5</v>
      </c>
      <c r="B24" s="190" t="s">
        <v>138</v>
      </c>
      <c r="C24" s="190" t="s">
        <v>152</v>
      </c>
      <c r="D24" s="190" t="s">
        <v>153</v>
      </c>
      <c r="E24" s="190" t="s">
        <v>141</v>
      </c>
      <c r="F24" s="191">
        <v>17.675</v>
      </c>
      <c r="G24" s="192"/>
      <c r="H24" s="192">
        <f>F24*G24</f>
        <v>0</v>
      </c>
    </row>
    <row r="25" spans="1:8" s="2" customFormat="1" ht="13.5" customHeight="1">
      <c r="A25" s="193"/>
      <c r="B25" s="194"/>
      <c r="C25" s="194"/>
      <c r="D25" s="194" t="s">
        <v>154</v>
      </c>
      <c r="E25" s="194"/>
      <c r="F25" s="195">
        <v>17.675</v>
      </c>
      <c r="G25" s="196"/>
      <c r="H25" s="196"/>
    </row>
    <row r="26" spans="1:8" s="2" customFormat="1" ht="13.5" customHeight="1">
      <c r="A26" s="197"/>
      <c r="B26" s="198"/>
      <c r="C26" s="198"/>
      <c r="D26" s="198" t="s">
        <v>143</v>
      </c>
      <c r="E26" s="198"/>
      <c r="F26" s="199">
        <v>17.675</v>
      </c>
      <c r="G26" s="200"/>
      <c r="H26" s="200"/>
    </row>
    <row r="27" spans="1:8" s="2" customFormat="1" ht="13.5" customHeight="1">
      <c r="A27" s="189">
        <v>6</v>
      </c>
      <c r="B27" s="190" t="s">
        <v>138</v>
      </c>
      <c r="C27" s="190" t="s">
        <v>155</v>
      </c>
      <c r="D27" s="190" t="s">
        <v>156</v>
      </c>
      <c r="E27" s="190" t="s">
        <v>141</v>
      </c>
      <c r="F27" s="191">
        <v>9.19</v>
      </c>
      <c r="G27" s="192"/>
      <c r="H27" s="192">
        <f>F27*G27</f>
        <v>0</v>
      </c>
    </row>
    <row r="28" spans="1:8" s="2" customFormat="1" ht="13.5" customHeight="1">
      <c r="A28" s="193"/>
      <c r="B28" s="194"/>
      <c r="C28" s="194"/>
      <c r="D28" s="194" t="s">
        <v>157</v>
      </c>
      <c r="E28" s="194"/>
      <c r="F28" s="195">
        <v>9.19</v>
      </c>
      <c r="G28" s="196"/>
      <c r="H28" s="196"/>
    </row>
    <row r="29" spans="1:8" s="2" customFormat="1" ht="13.5" customHeight="1">
      <c r="A29" s="197"/>
      <c r="B29" s="198"/>
      <c r="C29" s="198"/>
      <c r="D29" s="198" t="s">
        <v>143</v>
      </c>
      <c r="E29" s="198"/>
      <c r="F29" s="199">
        <v>9.19</v>
      </c>
      <c r="G29" s="200"/>
      <c r="H29" s="200"/>
    </row>
    <row r="30" spans="1:8" s="2" customFormat="1" ht="24" customHeight="1">
      <c r="A30" s="189">
        <v>7</v>
      </c>
      <c r="B30" s="190" t="s">
        <v>138</v>
      </c>
      <c r="C30" s="190" t="s">
        <v>158</v>
      </c>
      <c r="D30" s="190" t="s">
        <v>159</v>
      </c>
      <c r="E30" s="190" t="s">
        <v>160</v>
      </c>
      <c r="F30" s="191">
        <v>26.513</v>
      </c>
      <c r="G30" s="192"/>
      <c r="H30" s="192">
        <f>F30*G30</f>
        <v>0</v>
      </c>
    </row>
    <row r="31" spans="1:8" s="2" customFormat="1" ht="13.5" customHeight="1">
      <c r="A31" s="193"/>
      <c r="B31" s="194"/>
      <c r="C31" s="194"/>
      <c r="D31" s="194" t="s">
        <v>161</v>
      </c>
      <c r="E31" s="194"/>
      <c r="F31" s="195">
        <v>26.513</v>
      </c>
      <c r="G31" s="196"/>
      <c r="H31" s="196"/>
    </row>
    <row r="32" spans="1:8" s="2" customFormat="1" ht="13.5" customHeight="1">
      <c r="A32" s="197"/>
      <c r="B32" s="198"/>
      <c r="C32" s="198"/>
      <c r="D32" s="198" t="s">
        <v>143</v>
      </c>
      <c r="E32" s="198"/>
      <c r="F32" s="199">
        <v>26.513</v>
      </c>
      <c r="G32" s="200"/>
      <c r="H32" s="200"/>
    </row>
    <row r="33" spans="1:8" s="2" customFormat="1" ht="24" customHeight="1">
      <c r="A33" s="189">
        <v>8</v>
      </c>
      <c r="B33" s="190" t="s">
        <v>138</v>
      </c>
      <c r="C33" s="190" t="s">
        <v>162</v>
      </c>
      <c r="D33" s="190" t="s">
        <v>163</v>
      </c>
      <c r="E33" s="190" t="s">
        <v>141</v>
      </c>
      <c r="F33" s="191">
        <v>9.19</v>
      </c>
      <c r="G33" s="192"/>
      <c r="H33" s="192">
        <f>F33*G33</f>
        <v>0</v>
      </c>
    </row>
    <row r="34" spans="1:8" s="2" customFormat="1" ht="13.5" customHeight="1">
      <c r="A34" s="193"/>
      <c r="B34" s="194"/>
      <c r="C34" s="194"/>
      <c r="D34" s="194" t="s">
        <v>157</v>
      </c>
      <c r="E34" s="194"/>
      <c r="F34" s="195">
        <v>9.19</v>
      </c>
      <c r="G34" s="196"/>
      <c r="H34" s="196"/>
    </row>
    <row r="35" spans="1:8" s="2" customFormat="1" ht="13.5" customHeight="1">
      <c r="A35" s="197"/>
      <c r="B35" s="198"/>
      <c r="C35" s="198"/>
      <c r="D35" s="198" t="s">
        <v>143</v>
      </c>
      <c r="E35" s="198"/>
      <c r="F35" s="199">
        <v>9.19</v>
      </c>
      <c r="G35" s="200"/>
      <c r="H35" s="200"/>
    </row>
    <row r="36" spans="1:8" s="2" customFormat="1" ht="24" customHeight="1">
      <c r="A36" s="189">
        <v>9</v>
      </c>
      <c r="B36" s="190" t="s">
        <v>138</v>
      </c>
      <c r="C36" s="190" t="s">
        <v>164</v>
      </c>
      <c r="D36" s="190" t="s">
        <v>165</v>
      </c>
      <c r="E36" s="190" t="s">
        <v>166</v>
      </c>
      <c r="F36" s="191">
        <v>21.43</v>
      </c>
      <c r="G36" s="192"/>
      <c r="H36" s="192">
        <f>F36*G36</f>
        <v>0</v>
      </c>
    </row>
    <row r="37" spans="1:8" s="2" customFormat="1" ht="13.5" customHeight="1">
      <c r="A37" s="193"/>
      <c r="B37" s="194"/>
      <c r="C37" s="194"/>
      <c r="D37" s="194" t="s">
        <v>167</v>
      </c>
      <c r="E37" s="194"/>
      <c r="F37" s="195">
        <v>21.43</v>
      </c>
      <c r="G37" s="196"/>
      <c r="H37" s="196"/>
    </row>
    <row r="38" spans="1:8" s="2" customFormat="1" ht="13.5" customHeight="1">
      <c r="A38" s="197"/>
      <c r="B38" s="198"/>
      <c r="C38" s="198"/>
      <c r="D38" s="198" t="s">
        <v>143</v>
      </c>
      <c r="E38" s="198"/>
      <c r="F38" s="199">
        <v>21.43</v>
      </c>
      <c r="G38" s="200"/>
      <c r="H38" s="200"/>
    </row>
    <row r="39" spans="1:8" s="2" customFormat="1" ht="24" customHeight="1">
      <c r="A39" s="189">
        <v>10</v>
      </c>
      <c r="B39" s="190" t="s">
        <v>168</v>
      </c>
      <c r="C39" s="190" t="s">
        <v>169</v>
      </c>
      <c r="D39" s="190" t="s">
        <v>170</v>
      </c>
      <c r="E39" s="190" t="s">
        <v>166</v>
      </c>
      <c r="F39" s="191">
        <v>21.43</v>
      </c>
      <c r="G39" s="192"/>
      <c r="H39" s="192">
        <f>F39*G39</f>
        <v>0</v>
      </c>
    </row>
    <row r="40" spans="1:8" s="2" customFormat="1" ht="13.5" customHeight="1">
      <c r="A40" s="201">
        <v>11</v>
      </c>
      <c r="B40" s="202" t="s">
        <v>171</v>
      </c>
      <c r="C40" s="202" t="s">
        <v>172</v>
      </c>
      <c r="D40" s="202" t="s">
        <v>173</v>
      </c>
      <c r="E40" s="202" t="s">
        <v>174</v>
      </c>
      <c r="F40" s="203">
        <v>0.321</v>
      </c>
      <c r="G40" s="204"/>
      <c r="H40" s="204">
        <f>G40*F40</f>
        <v>0</v>
      </c>
    </row>
    <row r="41" spans="1:8" s="2" customFormat="1" ht="13.5" customHeight="1">
      <c r="A41" s="197"/>
      <c r="B41" s="198"/>
      <c r="C41" s="198"/>
      <c r="D41" s="198" t="s">
        <v>175</v>
      </c>
      <c r="E41" s="198"/>
      <c r="F41" s="199">
        <v>0.321</v>
      </c>
      <c r="G41" s="200"/>
      <c r="H41" s="200"/>
    </row>
    <row r="42" spans="1:8" s="2" customFormat="1" ht="28.5" customHeight="1">
      <c r="A42" s="185"/>
      <c r="B42" s="186"/>
      <c r="C42" s="186" t="s">
        <v>43</v>
      </c>
      <c r="D42" s="186" t="s">
        <v>176</v>
      </c>
      <c r="E42" s="186"/>
      <c r="F42" s="187"/>
      <c r="G42" s="188"/>
      <c r="H42" s="188">
        <f>SUM(H43:H54)</f>
        <v>0</v>
      </c>
    </row>
    <row r="43" spans="1:8" s="2" customFormat="1" ht="13.5" customHeight="1">
      <c r="A43" s="189">
        <v>12</v>
      </c>
      <c r="B43" s="190" t="s">
        <v>177</v>
      </c>
      <c r="C43" s="190" t="s">
        <v>178</v>
      </c>
      <c r="D43" s="190" t="s">
        <v>179</v>
      </c>
      <c r="E43" s="190" t="s">
        <v>141</v>
      </c>
      <c r="F43" s="191">
        <v>1.659</v>
      </c>
      <c r="G43" s="192"/>
      <c r="H43" s="192">
        <f>F43*G43</f>
        <v>0</v>
      </c>
    </row>
    <row r="44" spans="1:8" s="2" customFormat="1" ht="13.5" customHeight="1">
      <c r="A44" s="193"/>
      <c r="B44" s="194"/>
      <c r="C44" s="194"/>
      <c r="D44" s="194" t="s">
        <v>180</v>
      </c>
      <c r="E44" s="194"/>
      <c r="F44" s="195">
        <v>1.659</v>
      </c>
      <c r="G44" s="196"/>
      <c r="H44" s="196"/>
    </row>
    <row r="45" spans="1:8" s="2" customFormat="1" ht="13.5" customHeight="1">
      <c r="A45" s="197"/>
      <c r="B45" s="198"/>
      <c r="C45" s="198"/>
      <c r="D45" s="198" t="s">
        <v>143</v>
      </c>
      <c r="E45" s="198"/>
      <c r="F45" s="199">
        <v>1.659</v>
      </c>
      <c r="G45" s="200"/>
      <c r="H45" s="200"/>
    </row>
    <row r="46" spans="1:8" s="2" customFormat="1" ht="24" customHeight="1">
      <c r="A46" s="189">
        <v>13</v>
      </c>
      <c r="B46" s="190" t="s">
        <v>177</v>
      </c>
      <c r="C46" s="190" t="s">
        <v>181</v>
      </c>
      <c r="D46" s="190" t="s">
        <v>182</v>
      </c>
      <c r="E46" s="190" t="s">
        <v>141</v>
      </c>
      <c r="F46" s="191">
        <v>7.979</v>
      </c>
      <c r="G46" s="192"/>
      <c r="H46" s="192">
        <f>F46*G46</f>
        <v>0</v>
      </c>
    </row>
    <row r="47" spans="1:8" s="2" customFormat="1" ht="13.5" customHeight="1">
      <c r="A47" s="193"/>
      <c r="B47" s="194"/>
      <c r="C47" s="194"/>
      <c r="D47" s="194" t="s">
        <v>183</v>
      </c>
      <c r="E47" s="194"/>
      <c r="F47" s="195">
        <v>7.979</v>
      </c>
      <c r="G47" s="196"/>
      <c r="H47" s="196"/>
    </row>
    <row r="48" spans="1:8" s="2" customFormat="1" ht="13.5" customHeight="1">
      <c r="A48" s="197"/>
      <c r="B48" s="198"/>
      <c r="C48" s="198"/>
      <c r="D48" s="198" t="s">
        <v>143</v>
      </c>
      <c r="E48" s="198"/>
      <c r="F48" s="199">
        <v>7.979</v>
      </c>
      <c r="G48" s="200"/>
      <c r="H48" s="200"/>
    </row>
    <row r="49" spans="1:8" s="2" customFormat="1" ht="13.5" customHeight="1">
      <c r="A49" s="189">
        <v>14</v>
      </c>
      <c r="B49" s="190" t="s">
        <v>177</v>
      </c>
      <c r="C49" s="190" t="s">
        <v>184</v>
      </c>
      <c r="D49" s="190" t="s">
        <v>185</v>
      </c>
      <c r="E49" s="190" t="s">
        <v>166</v>
      </c>
      <c r="F49" s="191">
        <v>42.086</v>
      </c>
      <c r="G49" s="192"/>
      <c r="H49" s="192">
        <f>F49*G49</f>
        <v>0</v>
      </c>
    </row>
    <row r="50" spans="1:8" s="2" customFormat="1" ht="13.5" customHeight="1">
      <c r="A50" s="193"/>
      <c r="B50" s="194"/>
      <c r="C50" s="194"/>
      <c r="D50" s="194" t="s">
        <v>186</v>
      </c>
      <c r="E50" s="194"/>
      <c r="F50" s="195">
        <v>42.086</v>
      </c>
      <c r="G50" s="196"/>
      <c r="H50" s="196"/>
    </row>
    <row r="51" spans="1:8" s="2" customFormat="1" ht="13.5" customHeight="1">
      <c r="A51" s="197"/>
      <c r="B51" s="198"/>
      <c r="C51" s="198"/>
      <c r="D51" s="198" t="s">
        <v>143</v>
      </c>
      <c r="E51" s="198"/>
      <c r="F51" s="199">
        <v>42.086</v>
      </c>
      <c r="G51" s="200"/>
      <c r="H51" s="200"/>
    </row>
    <row r="52" spans="1:8" s="2" customFormat="1" ht="13.5" customHeight="1">
      <c r="A52" s="189">
        <v>15</v>
      </c>
      <c r="B52" s="190" t="s">
        <v>177</v>
      </c>
      <c r="C52" s="190" t="s">
        <v>187</v>
      </c>
      <c r="D52" s="190" t="s">
        <v>188</v>
      </c>
      <c r="E52" s="190" t="s">
        <v>166</v>
      </c>
      <c r="F52" s="191">
        <v>42.086</v>
      </c>
      <c r="G52" s="192"/>
      <c r="H52" s="192">
        <f>F52*G52</f>
        <v>0</v>
      </c>
    </row>
    <row r="53" spans="1:8" s="2" customFormat="1" ht="24" customHeight="1">
      <c r="A53" s="189">
        <v>16</v>
      </c>
      <c r="B53" s="190" t="s">
        <v>177</v>
      </c>
      <c r="C53" s="190" t="s">
        <v>189</v>
      </c>
      <c r="D53" s="190" t="s">
        <v>190</v>
      </c>
      <c r="E53" s="190" t="s">
        <v>160</v>
      </c>
      <c r="F53" s="191">
        <v>0.944</v>
      </c>
      <c r="G53" s="192"/>
      <c r="H53" s="192">
        <f>F53*G53</f>
        <v>0</v>
      </c>
    </row>
    <row r="54" spans="1:8" s="2" customFormat="1" ht="24" customHeight="1">
      <c r="A54" s="189">
        <v>17</v>
      </c>
      <c r="B54" s="190" t="s">
        <v>177</v>
      </c>
      <c r="C54" s="190" t="s">
        <v>191</v>
      </c>
      <c r="D54" s="190" t="s">
        <v>192</v>
      </c>
      <c r="E54" s="190" t="s">
        <v>160</v>
      </c>
      <c r="F54" s="191">
        <v>0.333</v>
      </c>
      <c r="G54" s="192"/>
      <c r="H54" s="192">
        <f>F54*G54</f>
        <v>0</v>
      </c>
    </row>
    <row r="55" spans="1:8" s="2" customFormat="1" ht="28.5" customHeight="1">
      <c r="A55" s="185"/>
      <c r="B55" s="186"/>
      <c r="C55" s="186" t="s">
        <v>49</v>
      </c>
      <c r="D55" s="186" t="s">
        <v>193</v>
      </c>
      <c r="E55" s="186"/>
      <c r="F55" s="187"/>
      <c r="G55" s="188"/>
      <c r="H55" s="188">
        <f>SUM(H56:H87)</f>
        <v>0</v>
      </c>
    </row>
    <row r="56" spans="1:8" s="2" customFormat="1" ht="13.5" customHeight="1">
      <c r="A56" s="189">
        <v>18</v>
      </c>
      <c r="B56" s="190" t="s">
        <v>177</v>
      </c>
      <c r="C56" s="190" t="s">
        <v>194</v>
      </c>
      <c r="D56" s="190" t="s">
        <v>195</v>
      </c>
      <c r="E56" s="190" t="s">
        <v>141</v>
      </c>
      <c r="F56" s="191">
        <v>8.034</v>
      </c>
      <c r="G56" s="192"/>
      <c r="H56" s="192">
        <f>F56*G56</f>
        <v>0</v>
      </c>
    </row>
    <row r="57" spans="1:8" s="2" customFormat="1" ht="13.5" customHeight="1">
      <c r="A57" s="205"/>
      <c r="B57" s="206"/>
      <c r="C57" s="206"/>
      <c r="D57" s="206" t="s">
        <v>196</v>
      </c>
      <c r="E57" s="206"/>
      <c r="F57" s="207"/>
      <c r="G57" s="208"/>
      <c r="H57" s="208"/>
    </row>
    <row r="58" spans="1:8" s="2" customFormat="1" ht="13.5" customHeight="1">
      <c r="A58" s="205"/>
      <c r="B58" s="206"/>
      <c r="C58" s="206"/>
      <c r="D58" s="206" t="s">
        <v>14</v>
      </c>
      <c r="E58" s="206"/>
      <c r="F58" s="207"/>
      <c r="G58" s="208"/>
      <c r="H58" s="208"/>
    </row>
    <row r="59" spans="1:8" s="2" customFormat="1" ht="13.5" customHeight="1">
      <c r="A59" s="193"/>
      <c r="B59" s="194"/>
      <c r="C59" s="194"/>
      <c r="D59" s="194" t="s">
        <v>197</v>
      </c>
      <c r="E59" s="194"/>
      <c r="F59" s="195">
        <v>2.288</v>
      </c>
      <c r="G59" s="196"/>
      <c r="H59" s="196"/>
    </row>
    <row r="60" spans="1:8" s="2" customFormat="1" ht="13.5" customHeight="1">
      <c r="A60" s="193"/>
      <c r="B60" s="194"/>
      <c r="C60" s="194"/>
      <c r="D60" s="194" t="s">
        <v>198</v>
      </c>
      <c r="E60" s="194"/>
      <c r="F60" s="195">
        <v>1.274</v>
      </c>
      <c r="G60" s="196"/>
      <c r="H60" s="196"/>
    </row>
    <row r="61" spans="1:8" s="2" customFormat="1" ht="13.5" customHeight="1">
      <c r="A61" s="193"/>
      <c r="B61" s="194"/>
      <c r="C61" s="194"/>
      <c r="D61" s="194" t="s">
        <v>199</v>
      </c>
      <c r="E61" s="194"/>
      <c r="F61" s="195">
        <v>0.48</v>
      </c>
      <c r="G61" s="196"/>
      <c r="H61" s="196"/>
    </row>
    <row r="62" spans="1:8" s="2" customFormat="1" ht="13.5" customHeight="1">
      <c r="A62" s="193"/>
      <c r="B62" s="194"/>
      <c r="C62" s="194"/>
      <c r="D62" s="194" t="s">
        <v>200</v>
      </c>
      <c r="E62" s="194"/>
      <c r="F62" s="195">
        <v>1.693</v>
      </c>
      <c r="G62" s="196"/>
      <c r="H62" s="196"/>
    </row>
    <row r="63" spans="1:8" s="2" customFormat="1" ht="13.5" customHeight="1">
      <c r="A63" s="193"/>
      <c r="B63" s="194"/>
      <c r="C63" s="194"/>
      <c r="D63" s="194" t="s">
        <v>201</v>
      </c>
      <c r="E63" s="194"/>
      <c r="F63" s="195">
        <v>1.672</v>
      </c>
      <c r="G63" s="196"/>
      <c r="H63" s="196"/>
    </row>
    <row r="64" spans="1:8" s="2" customFormat="1" ht="13.5" customHeight="1">
      <c r="A64" s="205"/>
      <c r="B64" s="206"/>
      <c r="C64" s="206"/>
      <c r="D64" s="206" t="s">
        <v>14</v>
      </c>
      <c r="E64" s="206"/>
      <c r="F64" s="207"/>
      <c r="G64" s="208"/>
      <c r="H64" s="208"/>
    </row>
    <row r="65" spans="1:8" s="2" customFormat="1" ht="13.5" customHeight="1">
      <c r="A65" s="205"/>
      <c r="B65" s="206"/>
      <c r="C65" s="206"/>
      <c r="D65" s="206" t="s">
        <v>202</v>
      </c>
      <c r="E65" s="206"/>
      <c r="F65" s="207"/>
      <c r="G65" s="208"/>
      <c r="H65" s="208"/>
    </row>
    <row r="66" spans="1:8" s="2" customFormat="1" ht="13.5" customHeight="1">
      <c r="A66" s="193"/>
      <c r="B66" s="194"/>
      <c r="C66" s="194"/>
      <c r="D66" s="194" t="s">
        <v>203</v>
      </c>
      <c r="E66" s="194"/>
      <c r="F66" s="195">
        <v>0.185</v>
      </c>
      <c r="G66" s="196"/>
      <c r="H66" s="196"/>
    </row>
    <row r="67" spans="1:8" s="2" customFormat="1" ht="13.5" customHeight="1">
      <c r="A67" s="193"/>
      <c r="B67" s="194"/>
      <c r="C67" s="194"/>
      <c r="D67" s="194" t="s">
        <v>204</v>
      </c>
      <c r="E67" s="194"/>
      <c r="F67" s="195">
        <v>0.06</v>
      </c>
      <c r="G67" s="196"/>
      <c r="H67" s="196"/>
    </row>
    <row r="68" spans="1:8" s="2" customFormat="1" ht="13.5" customHeight="1">
      <c r="A68" s="193"/>
      <c r="B68" s="194"/>
      <c r="C68" s="194"/>
      <c r="D68" s="194" t="s">
        <v>205</v>
      </c>
      <c r="E68" s="194"/>
      <c r="F68" s="195">
        <v>0.099</v>
      </c>
      <c r="G68" s="196"/>
      <c r="H68" s="196"/>
    </row>
    <row r="69" spans="1:8" s="2" customFormat="1" ht="13.5" customHeight="1">
      <c r="A69" s="193"/>
      <c r="B69" s="194"/>
      <c r="C69" s="194"/>
      <c r="D69" s="194" t="s">
        <v>206</v>
      </c>
      <c r="E69" s="194"/>
      <c r="F69" s="195">
        <v>0.283</v>
      </c>
      <c r="G69" s="196"/>
      <c r="H69" s="196"/>
    </row>
    <row r="70" spans="1:8" s="2" customFormat="1" ht="13.5" customHeight="1">
      <c r="A70" s="205"/>
      <c r="B70" s="206"/>
      <c r="C70" s="206"/>
      <c r="D70" s="206" t="s">
        <v>14</v>
      </c>
      <c r="E70" s="206"/>
      <c r="F70" s="207"/>
      <c r="G70" s="208"/>
      <c r="H70" s="208"/>
    </row>
    <row r="71" spans="1:8" s="2" customFormat="1" ht="13.5" customHeight="1">
      <c r="A71" s="197"/>
      <c r="B71" s="198"/>
      <c r="C71" s="198"/>
      <c r="D71" s="198" t="s">
        <v>143</v>
      </c>
      <c r="E71" s="198"/>
      <c r="F71" s="199">
        <v>8.034</v>
      </c>
      <c r="G71" s="200"/>
      <c r="H71" s="200"/>
    </row>
    <row r="72" spans="1:8" s="2" customFormat="1" ht="13.5" customHeight="1">
      <c r="A72" s="189">
        <v>19</v>
      </c>
      <c r="B72" s="190" t="s">
        <v>177</v>
      </c>
      <c r="C72" s="190" t="s">
        <v>207</v>
      </c>
      <c r="D72" s="190" t="s">
        <v>208</v>
      </c>
      <c r="E72" s="190" t="s">
        <v>166</v>
      </c>
      <c r="F72" s="191">
        <v>42.758</v>
      </c>
      <c r="G72" s="192"/>
      <c r="H72" s="192">
        <f>F72*G72</f>
        <v>0</v>
      </c>
    </row>
    <row r="73" spans="1:8" s="2" customFormat="1" ht="13.5" customHeight="1">
      <c r="A73" s="193"/>
      <c r="B73" s="194"/>
      <c r="C73" s="194"/>
      <c r="D73" s="194" t="s">
        <v>209</v>
      </c>
      <c r="E73" s="194"/>
      <c r="F73" s="195">
        <v>13.953</v>
      </c>
      <c r="G73" s="196"/>
      <c r="H73" s="196"/>
    </row>
    <row r="74" spans="1:8" s="2" customFormat="1" ht="13.5" customHeight="1">
      <c r="A74" s="193"/>
      <c r="B74" s="194"/>
      <c r="C74" s="194"/>
      <c r="D74" s="194" t="s">
        <v>210</v>
      </c>
      <c r="E74" s="194"/>
      <c r="F74" s="195">
        <v>14.116</v>
      </c>
      <c r="G74" s="196"/>
      <c r="H74" s="196"/>
    </row>
    <row r="75" spans="1:8" s="2" customFormat="1" ht="13.5" customHeight="1">
      <c r="A75" s="205"/>
      <c r="B75" s="206"/>
      <c r="C75" s="206"/>
      <c r="D75" s="206" t="s">
        <v>211</v>
      </c>
      <c r="E75" s="206"/>
      <c r="F75" s="207"/>
      <c r="G75" s="208"/>
      <c r="H75" s="208"/>
    </row>
    <row r="76" spans="1:8" s="2" customFormat="1" ht="13.5" customHeight="1">
      <c r="A76" s="193"/>
      <c r="B76" s="194"/>
      <c r="C76" s="194"/>
      <c r="D76" s="194" t="s">
        <v>212</v>
      </c>
      <c r="E76" s="194"/>
      <c r="F76" s="195">
        <v>3.84</v>
      </c>
      <c r="G76" s="196"/>
      <c r="H76" s="196"/>
    </row>
    <row r="77" spans="1:8" s="2" customFormat="1" ht="13.5" customHeight="1">
      <c r="A77" s="205"/>
      <c r="B77" s="206"/>
      <c r="C77" s="206"/>
      <c r="D77" s="206" t="s">
        <v>14</v>
      </c>
      <c r="E77" s="206"/>
      <c r="F77" s="207"/>
      <c r="G77" s="208"/>
      <c r="H77" s="208"/>
    </row>
    <row r="78" spans="1:8" s="2" customFormat="1" ht="13.5" customHeight="1">
      <c r="A78" s="193"/>
      <c r="B78" s="194"/>
      <c r="C78" s="194"/>
      <c r="D78" s="194" t="s">
        <v>213</v>
      </c>
      <c r="E78" s="194"/>
      <c r="F78" s="195">
        <v>3.2</v>
      </c>
      <c r="G78" s="196"/>
      <c r="H78" s="196"/>
    </row>
    <row r="79" spans="1:8" s="2" customFormat="1" ht="13.5" customHeight="1">
      <c r="A79" s="193"/>
      <c r="B79" s="194"/>
      <c r="C79" s="194"/>
      <c r="D79" s="194" t="s">
        <v>214</v>
      </c>
      <c r="E79" s="194"/>
      <c r="F79" s="195">
        <v>4.72</v>
      </c>
      <c r="G79" s="196"/>
      <c r="H79" s="196"/>
    </row>
    <row r="80" spans="1:8" s="2" customFormat="1" ht="13.5" customHeight="1">
      <c r="A80" s="193"/>
      <c r="B80" s="194"/>
      <c r="C80" s="194"/>
      <c r="D80" s="194" t="s">
        <v>215</v>
      </c>
      <c r="E80" s="194"/>
      <c r="F80" s="195">
        <v>0.125</v>
      </c>
      <c r="G80" s="196"/>
      <c r="H80" s="196"/>
    </row>
    <row r="81" spans="1:8" s="2" customFormat="1" ht="13.5" customHeight="1">
      <c r="A81" s="205"/>
      <c r="B81" s="206"/>
      <c r="C81" s="206"/>
      <c r="D81" s="206" t="s">
        <v>14</v>
      </c>
      <c r="E81" s="206"/>
      <c r="F81" s="207"/>
      <c r="G81" s="208"/>
      <c r="H81" s="208"/>
    </row>
    <row r="82" spans="1:8" s="2" customFormat="1" ht="13.5" customHeight="1">
      <c r="A82" s="205"/>
      <c r="B82" s="206"/>
      <c r="C82" s="206"/>
      <c r="D82" s="206" t="s">
        <v>202</v>
      </c>
      <c r="E82" s="206"/>
      <c r="F82" s="207"/>
      <c r="G82" s="208"/>
      <c r="H82" s="208"/>
    </row>
    <row r="83" spans="1:8" s="2" customFormat="1" ht="13.5" customHeight="1">
      <c r="A83" s="193"/>
      <c r="B83" s="194"/>
      <c r="C83" s="194"/>
      <c r="D83" s="194" t="s">
        <v>216</v>
      </c>
      <c r="E83" s="194"/>
      <c r="F83" s="195">
        <v>0.501</v>
      </c>
      <c r="G83" s="196"/>
      <c r="H83" s="196"/>
    </row>
    <row r="84" spans="1:8" s="2" customFormat="1" ht="13.5" customHeight="1">
      <c r="A84" s="193"/>
      <c r="B84" s="194"/>
      <c r="C84" s="194"/>
      <c r="D84" s="194" t="s">
        <v>217</v>
      </c>
      <c r="E84" s="194"/>
      <c r="F84" s="195">
        <v>1.379</v>
      </c>
      <c r="G84" s="196"/>
      <c r="H84" s="196"/>
    </row>
    <row r="85" spans="1:8" s="2" customFormat="1" ht="13.5" customHeight="1">
      <c r="A85" s="193"/>
      <c r="B85" s="194"/>
      <c r="C85" s="194"/>
      <c r="D85" s="194" t="s">
        <v>218</v>
      </c>
      <c r="E85" s="194"/>
      <c r="F85" s="195">
        <v>0.924</v>
      </c>
      <c r="G85" s="196"/>
      <c r="H85" s="196"/>
    </row>
    <row r="86" spans="1:8" s="2" customFormat="1" ht="13.5" customHeight="1">
      <c r="A86" s="197"/>
      <c r="B86" s="198"/>
      <c r="C86" s="198"/>
      <c r="D86" s="198" t="s">
        <v>143</v>
      </c>
      <c r="E86" s="198"/>
      <c r="F86" s="199">
        <v>42.758</v>
      </c>
      <c r="G86" s="200"/>
      <c r="H86" s="200"/>
    </row>
    <row r="87" spans="1:8" s="2" customFormat="1" ht="13.5" customHeight="1">
      <c r="A87" s="189">
        <v>20</v>
      </c>
      <c r="B87" s="190" t="s">
        <v>177</v>
      </c>
      <c r="C87" s="190" t="s">
        <v>219</v>
      </c>
      <c r="D87" s="190" t="s">
        <v>220</v>
      </c>
      <c r="E87" s="190" t="s">
        <v>166</v>
      </c>
      <c r="F87" s="191">
        <v>42.758</v>
      </c>
      <c r="G87" s="192"/>
      <c r="H87" s="192">
        <f>F87*G87</f>
        <v>0</v>
      </c>
    </row>
    <row r="88" spans="1:8" s="2" customFormat="1" ht="28.5" customHeight="1">
      <c r="A88" s="185"/>
      <c r="B88" s="186"/>
      <c r="C88" s="186" t="s">
        <v>63</v>
      </c>
      <c r="D88" s="186" t="s">
        <v>221</v>
      </c>
      <c r="E88" s="186"/>
      <c r="F88" s="187"/>
      <c r="G88" s="188"/>
      <c r="H88" s="188">
        <f>SUM(H89:H95)</f>
        <v>0</v>
      </c>
    </row>
    <row r="89" spans="1:8" s="2" customFormat="1" ht="24" customHeight="1">
      <c r="A89" s="189">
        <v>21</v>
      </c>
      <c r="B89" s="190" t="s">
        <v>222</v>
      </c>
      <c r="C89" s="190" t="s">
        <v>223</v>
      </c>
      <c r="D89" s="190" t="s">
        <v>224</v>
      </c>
      <c r="E89" s="190" t="s">
        <v>166</v>
      </c>
      <c r="F89" s="191">
        <v>16</v>
      </c>
      <c r="G89" s="192"/>
      <c r="H89" s="192">
        <f>F89*G89</f>
        <v>0</v>
      </c>
    </row>
    <row r="90" spans="1:8" s="2" customFormat="1" ht="24" customHeight="1">
      <c r="A90" s="189">
        <v>22</v>
      </c>
      <c r="B90" s="190" t="s">
        <v>177</v>
      </c>
      <c r="C90" s="190" t="s">
        <v>225</v>
      </c>
      <c r="D90" s="190" t="s">
        <v>226</v>
      </c>
      <c r="E90" s="190" t="s">
        <v>166</v>
      </c>
      <c r="F90" s="191">
        <v>28.39</v>
      </c>
      <c r="G90" s="192"/>
      <c r="H90" s="192">
        <f>F90*G90</f>
        <v>0</v>
      </c>
    </row>
    <row r="91" spans="1:8" s="2" customFormat="1" ht="13.5" customHeight="1">
      <c r="A91" s="193"/>
      <c r="B91" s="194"/>
      <c r="C91" s="194"/>
      <c r="D91" s="194" t="s">
        <v>227</v>
      </c>
      <c r="E91" s="194"/>
      <c r="F91" s="195">
        <v>19.12</v>
      </c>
      <c r="G91" s="196"/>
      <c r="H91" s="196"/>
    </row>
    <row r="92" spans="1:8" s="2" customFormat="1" ht="13.5" customHeight="1">
      <c r="A92" s="193"/>
      <c r="B92" s="194"/>
      <c r="C92" s="194"/>
      <c r="D92" s="194" t="s">
        <v>228</v>
      </c>
      <c r="E92" s="194"/>
      <c r="F92" s="195">
        <v>9.27</v>
      </c>
      <c r="G92" s="196"/>
      <c r="H92" s="196"/>
    </row>
    <row r="93" spans="1:8" s="2" customFormat="1" ht="13.5" customHeight="1">
      <c r="A93" s="197"/>
      <c r="B93" s="198"/>
      <c r="C93" s="198"/>
      <c r="D93" s="198" t="s">
        <v>143</v>
      </c>
      <c r="E93" s="198"/>
      <c r="F93" s="199">
        <v>28.39</v>
      </c>
      <c r="G93" s="200"/>
      <c r="H93" s="200"/>
    </row>
    <row r="94" spans="1:8" s="2" customFormat="1" ht="24" customHeight="1">
      <c r="A94" s="189">
        <v>24</v>
      </c>
      <c r="B94" s="190" t="s">
        <v>177</v>
      </c>
      <c r="C94" s="190" t="s">
        <v>229</v>
      </c>
      <c r="D94" s="190" t="s">
        <v>230</v>
      </c>
      <c r="E94" s="190" t="s">
        <v>166</v>
      </c>
      <c r="F94" s="191">
        <v>28.39</v>
      </c>
      <c r="G94" s="192"/>
      <c r="H94" s="192">
        <f>F94*G94</f>
        <v>0</v>
      </c>
    </row>
    <row r="95" spans="1:8" s="2" customFormat="1" ht="13.5" customHeight="1">
      <c r="A95" s="189">
        <v>25</v>
      </c>
      <c r="B95" s="190" t="s">
        <v>177</v>
      </c>
      <c r="C95" s="190" t="s">
        <v>231</v>
      </c>
      <c r="D95" s="190" t="s">
        <v>232</v>
      </c>
      <c r="E95" s="190" t="s">
        <v>166</v>
      </c>
      <c r="F95" s="191">
        <v>11.628</v>
      </c>
      <c r="G95" s="192"/>
      <c r="H95" s="192">
        <f>F95*G95</f>
        <v>0</v>
      </c>
    </row>
    <row r="96" spans="1:8" s="2" customFormat="1" ht="13.5" customHeight="1">
      <c r="A96" s="193"/>
      <c r="B96" s="194"/>
      <c r="C96" s="194"/>
      <c r="D96" s="194" t="s">
        <v>233</v>
      </c>
      <c r="E96" s="194"/>
      <c r="F96" s="195">
        <v>11.628</v>
      </c>
      <c r="G96" s="196"/>
      <c r="H96" s="196"/>
    </row>
    <row r="97" spans="1:8" s="2" customFormat="1" ht="13.5" customHeight="1">
      <c r="A97" s="197"/>
      <c r="B97" s="198"/>
      <c r="C97" s="198"/>
      <c r="D97" s="198" t="s">
        <v>143</v>
      </c>
      <c r="E97" s="198"/>
      <c r="F97" s="199">
        <v>11.628</v>
      </c>
      <c r="G97" s="200"/>
      <c r="H97" s="200"/>
    </row>
    <row r="98" spans="1:8" s="2" customFormat="1" ht="28.5" customHeight="1">
      <c r="A98" s="185"/>
      <c r="B98" s="186"/>
      <c r="C98" s="186" t="s">
        <v>45</v>
      </c>
      <c r="D98" s="186" t="s">
        <v>234</v>
      </c>
      <c r="E98" s="186"/>
      <c r="F98" s="187"/>
      <c r="G98" s="188"/>
      <c r="H98" s="188">
        <f>SUM(H99:H108)</f>
        <v>0</v>
      </c>
    </row>
    <row r="99" spans="1:8" s="2" customFormat="1" ht="24" customHeight="1">
      <c r="A99" s="189">
        <v>26</v>
      </c>
      <c r="B99" s="190" t="s">
        <v>235</v>
      </c>
      <c r="C99" s="190" t="s">
        <v>236</v>
      </c>
      <c r="D99" s="190" t="s">
        <v>237</v>
      </c>
      <c r="E99" s="190" t="s">
        <v>166</v>
      </c>
      <c r="F99" s="191">
        <v>86.24</v>
      </c>
      <c r="G99" s="192"/>
      <c r="H99" s="192">
        <f>F99*G99</f>
        <v>0</v>
      </c>
    </row>
    <row r="100" spans="1:8" s="2" customFormat="1" ht="13.5" customHeight="1">
      <c r="A100" s="193"/>
      <c r="B100" s="194"/>
      <c r="C100" s="194"/>
      <c r="D100" s="194" t="s">
        <v>238</v>
      </c>
      <c r="E100" s="194"/>
      <c r="F100" s="195">
        <v>86.24</v>
      </c>
      <c r="G100" s="196"/>
      <c r="H100" s="196"/>
    </row>
    <row r="101" spans="1:8" s="2" customFormat="1" ht="13.5" customHeight="1">
      <c r="A101" s="197"/>
      <c r="B101" s="198"/>
      <c r="C101" s="198"/>
      <c r="D101" s="198" t="s">
        <v>143</v>
      </c>
      <c r="E101" s="198"/>
      <c r="F101" s="199">
        <v>86.24</v>
      </c>
      <c r="G101" s="200"/>
      <c r="H101" s="200"/>
    </row>
    <row r="102" spans="1:8" s="2" customFormat="1" ht="13.5" customHeight="1">
      <c r="A102" s="189">
        <v>27</v>
      </c>
      <c r="B102" s="190" t="s">
        <v>239</v>
      </c>
      <c r="C102" s="190" t="s">
        <v>240</v>
      </c>
      <c r="D102" s="190" t="s">
        <v>241</v>
      </c>
      <c r="E102" s="190" t="s">
        <v>141</v>
      </c>
      <c r="F102" s="191">
        <v>5.832</v>
      </c>
      <c r="G102" s="192"/>
      <c r="H102" s="192">
        <f>F102*G102</f>
        <v>0</v>
      </c>
    </row>
    <row r="103" spans="1:8" s="2" customFormat="1" ht="13.5" customHeight="1">
      <c r="A103" s="193"/>
      <c r="B103" s="194"/>
      <c r="C103" s="194"/>
      <c r="D103" s="194" t="s">
        <v>242</v>
      </c>
      <c r="E103" s="194"/>
      <c r="F103" s="195">
        <v>5.832</v>
      </c>
      <c r="G103" s="196"/>
      <c r="H103" s="196"/>
    </row>
    <row r="104" spans="1:8" s="2" customFormat="1" ht="13.5" customHeight="1">
      <c r="A104" s="197"/>
      <c r="B104" s="198"/>
      <c r="C104" s="198"/>
      <c r="D104" s="198" t="s">
        <v>143</v>
      </c>
      <c r="E104" s="198"/>
      <c r="F104" s="199">
        <v>5.832</v>
      </c>
      <c r="G104" s="200"/>
      <c r="H104" s="200"/>
    </row>
    <row r="105" spans="1:8" s="2" customFormat="1" ht="24" customHeight="1">
      <c r="A105" s="189">
        <v>28</v>
      </c>
      <c r="B105" s="190" t="s">
        <v>239</v>
      </c>
      <c r="C105" s="190" t="s">
        <v>243</v>
      </c>
      <c r="D105" s="190" t="s">
        <v>244</v>
      </c>
      <c r="E105" s="190" t="s">
        <v>141</v>
      </c>
      <c r="F105" s="191">
        <v>10.107</v>
      </c>
      <c r="G105" s="192"/>
      <c r="H105" s="192">
        <f>F105*G105</f>
        <v>0</v>
      </c>
    </row>
    <row r="106" spans="1:8" s="2" customFormat="1" ht="24" customHeight="1">
      <c r="A106" s="193"/>
      <c r="B106" s="194"/>
      <c r="C106" s="194"/>
      <c r="D106" s="194" t="s">
        <v>245</v>
      </c>
      <c r="E106" s="194"/>
      <c r="F106" s="195">
        <v>10.107</v>
      </c>
      <c r="G106" s="196"/>
      <c r="H106" s="196"/>
    </row>
    <row r="107" spans="1:8" s="2" customFormat="1" ht="13.5" customHeight="1">
      <c r="A107" s="197"/>
      <c r="B107" s="198"/>
      <c r="C107" s="198"/>
      <c r="D107" s="198" t="s">
        <v>143</v>
      </c>
      <c r="E107" s="198"/>
      <c r="F107" s="199">
        <v>10.107</v>
      </c>
      <c r="G107" s="200"/>
      <c r="H107" s="200"/>
    </row>
    <row r="108" spans="1:8" s="2" customFormat="1" ht="24" customHeight="1">
      <c r="A108" s="189">
        <v>29</v>
      </c>
      <c r="B108" s="190" t="s">
        <v>239</v>
      </c>
      <c r="C108" s="190" t="s">
        <v>246</v>
      </c>
      <c r="D108" s="190" t="s">
        <v>247</v>
      </c>
      <c r="E108" s="190" t="s">
        <v>141</v>
      </c>
      <c r="F108" s="191">
        <v>1.093</v>
      </c>
      <c r="G108" s="192"/>
      <c r="H108" s="192">
        <f>F108*G108</f>
        <v>0</v>
      </c>
    </row>
    <row r="109" spans="1:8" s="2" customFormat="1" ht="13.5" customHeight="1">
      <c r="A109" s="193"/>
      <c r="B109" s="194"/>
      <c r="C109" s="194"/>
      <c r="D109" s="194" t="s">
        <v>248</v>
      </c>
      <c r="E109" s="194"/>
      <c r="F109" s="195">
        <v>1.093</v>
      </c>
      <c r="G109" s="196"/>
      <c r="H109" s="196"/>
    </row>
    <row r="110" spans="1:8" s="2" customFormat="1" ht="28.5" customHeight="1">
      <c r="A110" s="185"/>
      <c r="B110" s="186"/>
      <c r="C110" s="186" t="s">
        <v>249</v>
      </c>
      <c r="D110" s="186" t="s">
        <v>250</v>
      </c>
      <c r="E110" s="186"/>
      <c r="F110" s="187"/>
      <c r="G110" s="188"/>
      <c r="H110" s="188">
        <f>SUM(H111:H114)</f>
        <v>0</v>
      </c>
    </row>
    <row r="111" spans="1:8" s="2" customFormat="1" ht="24" customHeight="1">
      <c r="A111" s="189">
        <v>30</v>
      </c>
      <c r="B111" s="190" t="s">
        <v>239</v>
      </c>
      <c r="C111" s="190" t="s">
        <v>251</v>
      </c>
      <c r="D111" s="190" t="s">
        <v>252</v>
      </c>
      <c r="E111" s="190" t="s">
        <v>160</v>
      </c>
      <c r="F111" s="191">
        <v>40.653</v>
      </c>
      <c r="G111" s="192"/>
      <c r="H111" s="192">
        <f>F111*G111</f>
        <v>0</v>
      </c>
    </row>
    <row r="112" spans="1:8" s="2" customFormat="1" ht="24" customHeight="1">
      <c r="A112" s="189">
        <v>31</v>
      </c>
      <c r="B112" s="190" t="s">
        <v>239</v>
      </c>
      <c r="C112" s="190" t="s">
        <v>253</v>
      </c>
      <c r="D112" s="190" t="s">
        <v>254</v>
      </c>
      <c r="E112" s="190" t="s">
        <v>160</v>
      </c>
      <c r="F112" s="191">
        <v>284.571</v>
      </c>
      <c r="G112" s="192"/>
      <c r="H112" s="192">
        <f>F112*G112</f>
        <v>0</v>
      </c>
    </row>
    <row r="113" spans="1:8" s="2" customFormat="1" ht="24" customHeight="1">
      <c r="A113" s="189">
        <v>32</v>
      </c>
      <c r="B113" s="190" t="s">
        <v>239</v>
      </c>
      <c r="C113" s="190" t="s">
        <v>255</v>
      </c>
      <c r="D113" s="190" t="s">
        <v>256</v>
      </c>
      <c r="E113" s="190" t="s">
        <v>160</v>
      </c>
      <c r="F113" s="191">
        <v>40.653</v>
      </c>
      <c r="G113" s="192"/>
      <c r="H113" s="192">
        <f>F113*G113</f>
        <v>0</v>
      </c>
    </row>
    <row r="114" spans="1:8" s="2" customFormat="1" ht="24" customHeight="1">
      <c r="A114" s="189">
        <v>33</v>
      </c>
      <c r="B114" s="190" t="s">
        <v>239</v>
      </c>
      <c r="C114" s="190" t="s">
        <v>257</v>
      </c>
      <c r="D114" s="190" t="s">
        <v>258</v>
      </c>
      <c r="E114" s="190" t="s">
        <v>160</v>
      </c>
      <c r="F114" s="191">
        <v>40.653</v>
      </c>
      <c r="G114" s="192"/>
      <c r="H114" s="192">
        <f>F114*G114</f>
        <v>0</v>
      </c>
    </row>
    <row r="115" spans="1:8" s="2" customFormat="1" ht="28.5" customHeight="1">
      <c r="A115" s="185"/>
      <c r="B115" s="186"/>
      <c r="C115" s="186" t="s">
        <v>259</v>
      </c>
      <c r="D115" s="186" t="s">
        <v>260</v>
      </c>
      <c r="E115" s="186"/>
      <c r="F115" s="187"/>
      <c r="G115" s="188"/>
      <c r="H115" s="188">
        <f>H116</f>
        <v>0</v>
      </c>
    </row>
    <row r="116" spans="1:8" s="2" customFormat="1" ht="13.5" customHeight="1">
      <c r="A116" s="189">
        <v>34</v>
      </c>
      <c r="B116" s="190" t="s">
        <v>177</v>
      </c>
      <c r="C116" s="190" t="s">
        <v>261</v>
      </c>
      <c r="D116" s="190" t="s">
        <v>262</v>
      </c>
      <c r="E116" s="190" t="s">
        <v>160</v>
      </c>
      <c r="F116" s="191">
        <v>51.778</v>
      </c>
      <c r="G116" s="192"/>
      <c r="H116" s="192">
        <f>F116*G116</f>
        <v>0</v>
      </c>
    </row>
    <row r="117" spans="1:8" s="2" customFormat="1" ht="30.75" customHeight="1">
      <c r="A117" s="181"/>
      <c r="B117" s="182"/>
      <c r="C117" s="182" t="s">
        <v>50</v>
      </c>
      <c r="D117" s="182" t="s">
        <v>263</v>
      </c>
      <c r="E117" s="182"/>
      <c r="F117" s="183"/>
      <c r="G117" s="184"/>
      <c r="H117" s="184">
        <f>H118+H120+H125</f>
        <v>0</v>
      </c>
    </row>
    <row r="118" spans="1:8" s="2" customFormat="1" ht="28.5" customHeight="1">
      <c r="A118" s="185"/>
      <c r="B118" s="186"/>
      <c r="C118" s="186" t="s">
        <v>264</v>
      </c>
      <c r="D118" s="186" t="s">
        <v>265</v>
      </c>
      <c r="E118" s="186"/>
      <c r="F118" s="187"/>
      <c r="G118" s="188"/>
      <c r="H118" s="188">
        <f>H119</f>
        <v>0</v>
      </c>
    </row>
    <row r="119" spans="1:8" s="2" customFormat="1" ht="24" customHeight="1">
      <c r="A119" s="189">
        <v>35</v>
      </c>
      <c r="B119" s="190" t="s">
        <v>264</v>
      </c>
      <c r="C119" s="190" t="s">
        <v>266</v>
      </c>
      <c r="D119" s="190" t="s">
        <v>267</v>
      </c>
      <c r="E119" s="190" t="s">
        <v>268</v>
      </c>
      <c r="F119" s="191">
        <v>8.2</v>
      </c>
      <c r="G119" s="192"/>
      <c r="H119" s="192">
        <f>F119*G119</f>
        <v>0</v>
      </c>
    </row>
    <row r="120" spans="1:8" s="2" customFormat="1" ht="28.5" customHeight="1">
      <c r="A120" s="185"/>
      <c r="B120" s="186"/>
      <c r="C120" s="186" t="s">
        <v>269</v>
      </c>
      <c r="D120" s="186" t="s">
        <v>270</v>
      </c>
      <c r="E120" s="186"/>
      <c r="F120" s="187"/>
      <c r="G120" s="188"/>
      <c r="H120" s="188">
        <f>SUM(H121:H124)</f>
        <v>0</v>
      </c>
    </row>
    <row r="121" spans="1:8" s="2" customFormat="1" ht="24" customHeight="1">
      <c r="A121" s="189">
        <v>36</v>
      </c>
      <c r="B121" s="190" t="s">
        <v>269</v>
      </c>
      <c r="C121" s="190" t="s">
        <v>271</v>
      </c>
      <c r="D121" s="190" t="s">
        <v>272</v>
      </c>
      <c r="E121" s="190" t="s">
        <v>273</v>
      </c>
      <c r="F121" s="191">
        <v>4</v>
      </c>
      <c r="G121" s="192"/>
      <c r="H121" s="192">
        <f>F121*G121</f>
        <v>0</v>
      </c>
    </row>
    <row r="122" spans="1:8" s="2" customFormat="1" ht="24" customHeight="1">
      <c r="A122" s="189">
        <v>37</v>
      </c>
      <c r="B122" s="190" t="s">
        <v>269</v>
      </c>
      <c r="C122" s="190" t="s">
        <v>274</v>
      </c>
      <c r="D122" s="190" t="s">
        <v>275</v>
      </c>
      <c r="E122" s="190" t="s">
        <v>273</v>
      </c>
      <c r="F122" s="191">
        <v>2</v>
      </c>
      <c r="G122" s="192"/>
      <c r="H122" s="192">
        <f>F122*G122</f>
        <v>0</v>
      </c>
    </row>
    <row r="123" spans="1:8" s="2" customFormat="1" ht="24" customHeight="1">
      <c r="A123" s="189">
        <v>38</v>
      </c>
      <c r="B123" s="190" t="s">
        <v>269</v>
      </c>
      <c r="C123" s="190" t="s">
        <v>276</v>
      </c>
      <c r="D123" s="190" t="s">
        <v>277</v>
      </c>
      <c r="E123" s="190" t="s">
        <v>273</v>
      </c>
      <c r="F123" s="191">
        <v>1</v>
      </c>
      <c r="G123" s="192"/>
      <c r="H123" s="192">
        <f>F123*G123</f>
        <v>0</v>
      </c>
    </row>
    <row r="124" spans="1:8" s="2" customFormat="1" ht="24" customHeight="1">
      <c r="A124" s="189">
        <v>39</v>
      </c>
      <c r="B124" s="190" t="s">
        <v>269</v>
      </c>
      <c r="C124" s="190" t="s">
        <v>278</v>
      </c>
      <c r="D124" s="190" t="s">
        <v>279</v>
      </c>
      <c r="E124" s="190" t="s">
        <v>174</v>
      </c>
      <c r="F124" s="191">
        <v>150</v>
      </c>
      <c r="G124" s="192"/>
      <c r="H124" s="192">
        <f>F124*G124</f>
        <v>0</v>
      </c>
    </row>
    <row r="125" spans="1:8" s="2" customFormat="1" ht="28.5" customHeight="1">
      <c r="A125" s="185"/>
      <c r="B125" s="186"/>
      <c r="C125" s="186" t="s">
        <v>280</v>
      </c>
      <c r="D125" s="186" t="s">
        <v>281</v>
      </c>
      <c r="E125" s="186"/>
      <c r="F125" s="187"/>
      <c r="G125" s="188"/>
      <c r="H125" s="188">
        <f>H126</f>
        <v>0</v>
      </c>
    </row>
    <row r="126" spans="1:8" s="2" customFormat="1" ht="24" customHeight="1">
      <c r="A126" s="189">
        <v>40</v>
      </c>
      <c r="B126" s="190" t="s">
        <v>280</v>
      </c>
      <c r="C126" s="190" t="s">
        <v>282</v>
      </c>
      <c r="D126" s="190" t="s">
        <v>283</v>
      </c>
      <c r="E126" s="190" t="s">
        <v>166</v>
      </c>
      <c r="F126" s="191">
        <v>6.35</v>
      </c>
      <c r="G126" s="192"/>
      <c r="H126" s="192">
        <f>F126*G126</f>
        <v>0</v>
      </c>
    </row>
    <row r="127" spans="1:8" s="2" customFormat="1" ht="13.5" customHeight="1">
      <c r="A127" s="193"/>
      <c r="B127" s="194"/>
      <c r="C127" s="194"/>
      <c r="D127" s="194" t="s">
        <v>284</v>
      </c>
      <c r="E127" s="194"/>
      <c r="F127" s="195">
        <v>6.35</v>
      </c>
      <c r="G127" s="196"/>
      <c r="H127" s="196"/>
    </row>
    <row r="128" spans="1:8" s="2" customFormat="1" ht="13.5" customHeight="1">
      <c r="A128" s="197"/>
      <c r="B128" s="198"/>
      <c r="C128" s="198"/>
      <c r="D128" s="198" t="s">
        <v>143</v>
      </c>
      <c r="E128" s="198"/>
      <c r="F128" s="199">
        <v>6.35</v>
      </c>
      <c r="G128" s="200"/>
      <c r="H128" s="200"/>
    </row>
    <row r="129" spans="1:8" s="2" customFormat="1" ht="30.75" customHeight="1">
      <c r="A129" s="181"/>
      <c r="B129" s="182"/>
      <c r="C129" s="182" t="s">
        <v>285</v>
      </c>
      <c r="D129" s="182" t="s">
        <v>286</v>
      </c>
      <c r="E129" s="182"/>
      <c r="F129" s="183"/>
      <c r="G129" s="184"/>
      <c r="H129" s="184">
        <f>H130</f>
        <v>0</v>
      </c>
    </row>
    <row r="130" spans="1:8" s="2" customFormat="1" ht="28.5" customHeight="1">
      <c r="A130" s="185"/>
      <c r="B130" s="186"/>
      <c r="C130" s="186" t="s">
        <v>287</v>
      </c>
      <c r="D130" s="186" t="s">
        <v>288</v>
      </c>
      <c r="E130" s="186"/>
      <c r="F130" s="187"/>
      <c r="G130" s="188"/>
      <c r="H130" s="188">
        <f>H131</f>
        <v>0</v>
      </c>
    </row>
    <row r="131" spans="1:8" s="2" customFormat="1" ht="13.5" customHeight="1">
      <c r="A131" s="189">
        <v>41</v>
      </c>
      <c r="B131" s="190" t="s">
        <v>289</v>
      </c>
      <c r="C131" s="190" t="s">
        <v>290</v>
      </c>
      <c r="D131" s="190" t="s">
        <v>291</v>
      </c>
      <c r="E131" s="190" t="s">
        <v>268</v>
      </c>
      <c r="F131" s="191">
        <v>42</v>
      </c>
      <c r="G131" s="192"/>
      <c r="H131" s="192">
        <f>F131*G131</f>
        <v>0</v>
      </c>
    </row>
    <row r="132" spans="1:8" s="2" customFormat="1" ht="30.75" customHeight="1">
      <c r="A132" s="209"/>
      <c r="B132" s="210"/>
      <c r="C132" s="210"/>
      <c r="D132" s="210" t="s">
        <v>292</v>
      </c>
      <c r="E132" s="210"/>
      <c r="F132" s="211"/>
      <c r="G132" s="212"/>
      <c r="H132" s="212">
        <f>H129+H117+H13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10" activePane="bottomLeft" state="frozen"/>
      <selection pane="topLeft" activeCell="A1" sqref="A1"/>
      <selection pane="bottomLeft" activeCell="U26" sqref="U26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60" t="s">
        <v>95</v>
      </c>
      <c r="F5" s="261"/>
      <c r="G5" s="261"/>
      <c r="H5" s="261"/>
      <c r="I5" s="261"/>
      <c r="J5" s="261"/>
      <c r="K5" s="261"/>
      <c r="L5" s="262"/>
      <c r="M5" s="17"/>
      <c r="N5" s="17"/>
      <c r="O5" s="253" t="s">
        <v>3</v>
      </c>
      <c r="P5" s="253"/>
      <c r="Q5" s="33"/>
      <c r="R5" s="19"/>
      <c r="S5" s="20"/>
    </row>
    <row r="6" spans="1:19" s="2" customFormat="1" ht="24.75" customHeight="1">
      <c r="A6" s="16"/>
      <c r="B6" s="17" t="s">
        <v>116</v>
      </c>
      <c r="C6" s="17"/>
      <c r="D6" s="17"/>
      <c r="E6" s="263" t="s">
        <v>293</v>
      </c>
      <c r="F6" s="226"/>
      <c r="G6" s="226"/>
      <c r="H6" s="226"/>
      <c r="I6" s="226"/>
      <c r="J6" s="226"/>
      <c r="K6" s="226"/>
      <c r="L6" s="227"/>
      <c r="M6" s="17"/>
      <c r="N6" s="17"/>
      <c r="O6" s="253" t="s">
        <v>4</v>
      </c>
      <c r="P6" s="253"/>
      <c r="Q6" s="165"/>
      <c r="R6" s="20"/>
      <c r="S6" s="20"/>
    </row>
    <row r="7" spans="1:19" s="2" customFormat="1" ht="24.75" customHeight="1" thickBot="1">
      <c r="A7" s="16"/>
      <c r="B7" s="17"/>
      <c r="C7" s="17"/>
      <c r="D7" s="17"/>
      <c r="E7" s="264" t="s">
        <v>14</v>
      </c>
      <c r="F7" s="229"/>
      <c r="G7" s="229"/>
      <c r="H7" s="229"/>
      <c r="I7" s="229"/>
      <c r="J7" s="229"/>
      <c r="K7" s="229"/>
      <c r="L7" s="230"/>
      <c r="M7" s="17"/>
      <c r="N7" s="17"/>
      <c r="O7" s="253" t="s">
        <v>5</v>
      </c>
      <c r="P7" s="253"/>
      <c r="Q7" s="23" t="s">
        <v>6</v>
      </c>
      <c r="R7" s="24"/>
      <c r="S7" s="20"/>
    </row>
    <row r="8" spans="1:19" s="2" customFormat="1" ht="24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53" t="s">
        <v>7</v>
      </c>
      <c r="P8" s="253"/>
      <c r="Q8" s="17" t="s">
        <v>8</v>
      </c>
      <c r="R8" s="17"/>
      <c r="S8" s="20"/>
    </row>
    <row r="9" spans="1:19" s="2" customFormat="1" ht="24.75" customHeight="1" thickBot="1">
      <c r="A9" s="16"/>
      <c r="B9" s="17" t="s">
        <v>9</v>
      </c>
      <c r="C9" s="17"/>
      <c r="D9" s="17"/>
      <c r="E9" s="231" t="s">
        <v>10</v>
      </c>
      <c r="F9" s="232"/>
      <c r="G9" s="232"/>
      <c r="H9" s="232"/>
      <c r="I9" s="232"/>
      <c r="J9" s="232"/>
      <c r="K9" s="232"/>
      <c r="L9" s="233"/>
      <c r="M9" s="17"/>
      <c r="N9" s="17"/>
      <c r="O9" s="257"/>
      <c r="P9" s="254"/>
      <c r="Q9" s="27"/>
      <c r="R9" s="26"/>
      <c r="S9" s="20"/>
    </row>
    <row r="10" spans="1:19" s="2" customFormat="1" ht="24.75" customHeight="1" thickBot="1">
      <c r="A10" s="16"/>
      <c r="B10" s="17" t="s">
        <v>11</v>
      </c>
      <c r="C10" s="17"/>
      <c r="D10" s="17"/>
      <c r="E10" s="234" t="s">
        <v>12</v>
      </c>
      <c r="F10" s="235"/>
      <c r="G10" s="235"/>
      <c r="H10" s="235"/>
      <c r="I10" s="235"/>
      <c r="J10" s="235"/>
      <c r="K10" s="235"/>
      <c r="L10" s="236"/>
      <c r="M10" s="17"/>
      <c r="N10" s="17"/>
      <c r="O10" s="257"/>
      <c r="P10" s="254"/>
      <c r="Q10" s="27"/>
      <c r="R10" s="26"/>
      <c r="S10" s="20"/>
    </row>
    <row r="11" spans="1:19" s="2" customFormat="1" ht="24.75" customHeight="1" thickBot="1">
      <c r="A11" s="16"/>
      <c r="B11" s="17" t="s">
        <v>13</v>
      </c>
      <c r="C11" s="17"/>
      <c r="D11" s="17"/>
      <c r="E11" s="234" t="s">
        <v>14</v>
      </c>
      <c r="F11" s="235"/>
      <c r="G11" s="235"/>
      <c r="H11" s="235"/>
      <c r="I11" s="235"/>
      <c r="J11" s="235"/>
      <c r="K11" s="235"/>
      <c r="L11" s="236"/>
      <c r="M11" s="17"/>
      <c r="N11" s="17"/>
      <c r="O11" s="257"/>
      <c r="P11" s="254"/>
      <c r="Q11" s="27"/>
      <c r="R11" s="26"/>
      <c r="S11" s="20"/>
    </row>
    <row r="12" spans="1:19" s="2" customFormat="1" ht="24.75" customHeight="1" thickBot="1">
      <c r="A12" s="16"/>
      <c r="B12" s="17" t="s">
        <v>15</v>
      </c>
      <c r="C12" s="17"/>
      <c r="D12" s="17"/>
      <c r="E12" s="259"/>
      <c r="F12" s="238"/>
      <c r="G12" s="238"/>
      <c r="H12" s="238"/>
      <c r="I12" s="238"/>
      <c r="J12" s="238"/>
      <c r="K12" s="238"/>
      <c r="L12" s="239"/>
      <c r="M12" s="17"/>
      <c r="N12" s="17"/>
      <c r="O12" s="251"/>
      <c r="P12" s="252"/>
      <c r="Q12" s="251"/>
      <c r="R12" s="252"/>
      <c r="S12" s="20"/>
    </row>
    <row r="13" spans="1:19" s="2" customFormat="1" ht="12.75" customHeight="1" thickBot="1">
      <c r="A13" s="28"/>
      <c r="B13" s="29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29"/>
      <c r="S13" s="31"/>
    </row>
    <row r="14" spans="1:19" s="2" customFormat="1" ht="18.75" customHeight="1" thickBot="1">
      <c r="A14" s="16"/>
      <c r="B14" s="17"/>
      <c r="C14" s="17"/>
      <c r="D14" s="17"/>
      <c r="E14" s="32" t="s">
        <v>16</v>
      </c>
      <c r="F14" s="17"/>
      <c r="G14" s="17"/>
      <c r="H14" s="17"/>
      <c r="I14" s="32" t="s">
        <v>17</v>
      </c>
      <c r="J14" s="17"/>
      <c r="K14" s="17"/>
      <c r="L14" s="17"/>
      <c r="M14" s="17"/>
      <c r="N14" s="17"/>
      <c r="O14" s="253" t="s">
        <v>18</v>
      </c>
      <c r="P14" s="253"/>
      <c r="Q14" s="33"/>
      <c r="R14" s="34"/>
      <c r="S14" s="20"/>
    </row>
    <row r="15" spans="1:19" s="2" customFormat="1" ht="18.75" customHeight="1" thickBot="1">
      <c r="A15" s="16"/>
      <c r="B15" s="17"/>
      <c r="C15" s="17"/>
      <c r="D15" s="17"/>
      <c r="E15" s="36"/>
      <c r="F15" s="17"/>
      <c r="G15" s="32"/>
      <c r="H15" s="17"/>
      <c r="I15" s="145" t="s">
        <v>294</v>
      </c>
      <c r="J15" s="17"/>
      <c r="K15" s="17"/>
      <c r="L15" s="17"/>
      <c r="M15" s="17"/>
      <c r="N15" s="17"/>
      <c r="O15" s="253" t="s">
        <v>20</v>
      </c>
      <c r="P15" s="253"/>
      <c r="Q15" s="23"/>
      <c r="R15" s="38"/>
      <c r="S15" s="20"/>
    </row>
    <row r="16" spans="1:19" s="2" customFormat="1" ht="9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17"/>
      <c r="P16" s="40"/>
      <c r="Q16" s="40"/>
      <c r="R16" s="40"/>
      <c r="S16" s="41"/>
    </row>
    <row r="17" spans="1:19" s="2" customFormat="1" ht="20.25" customHeight="1">
      <c r="A17" s="42"/>
      <c r="B17" s="43"/>
      <c r="C17" s="43"/>
      <c r="D17" s="43"/>
      <c r="E17" s="44" t="s">
        <v>21</v>
      </c>
      <c r="F17" s="43"/>
      <c r="G17" s="43"/>
      <c r="H17" s="43"/>
      <c r="I17" s="43"/>
      <c r="J17" s="43"/>
      <c r="K17" s="43"/>
      <c r="L17" s="43"/>
      <c r="M17" s="43"/>
      <c r="N17" s="43"/>
      <c r="O17" s="14"/>
      <c r="P17" s="43"/>
      <c r="Q17" s="43"/>
      <c r="R17" s="43"/>
      <c r="S17" s="45"/>
    </row>
    <row r="18" spans="1:19" s="2" customFormat="1" ht="21.75" customHeight="1">
      <c r="A18" s="46" t="s">
        <v>22</v>
      </c>
      <c r="B18" s="47"/>
      <c r="C18" s="47"/>
      <c r="D18" s="48"/>
      <c r="E18" s="49" t="s">
        <v>23</v>
      </c>
      <c r="F18" s="48"/>
      <c r="G18" s="49" t="s">
        <v>24</v>
      </c>
      <c r="H18" s="47"/>
      <c r="I18" s="48"/>
      <c r="J18" s="49" t="s">
        <v>25</v>
      </c>
      <c r="K18" s="47"/>
      <c r="L18" s="49" t="s">
        <v>26</v>
      </c>
      <c r="M18" s="47"/>
      <c r="N18" s="47"/>
      <c r="O18" s="47"/>
      <c r="P18" s="48"/>
      <c r="Q18" s="49" t="s">
        <v>27</v>
      </c>
      <c r="R18" s="47"/>
      <c r="S18" s="50"/>
    </row>
    <row r="19" spans="1:19" s="2" customFormat="1" ht="19.5" customHeight="1">
      <c r="A19" s="51"/>
      <c r="B19" s="52"/>
      <c r="C19" s="52"/>
      <c r="D19" s="166">
        <v>0</v>
      </c>
      <c r="E19" s="167">
        <v>0</v>
      </c>
      <c r="F19" s="55"/>
      <c r="G19" s="56"/>
      <c r="H19" s="52"/>
      <c r="I19" s="166">
        <v>0</v>
      </c>
      <c r="J19" s="167">
        <v>0</v>
      </c>
      <c r="K19" s="57"/>
      <c r="L19" s="56"/>
      <c r="M19" s="52"/>
      <c r="N19" s="52"/>
      <c r="O19" s="58"/>
      <c r="P19" s="166">
        <v>0</v>
      </c>
      <c r="Q19" s="56"/>
      <c r="R19" s="168">
        <v>0</v>
      </c>
      <c r="S19" s="60"/>
    </row>
    <row r="20" spans="1:19" s="2" customFormat="1" ht="20.25" customHeight="1">
      <c r="A20" s="42"/>
      <c r="B20" s="43"/>
      <c r="C20" s="43"/>
      <c r="D20" s="43"/>
      <c r="E20" s="44" t="s">
        <v>28</v>
      </c>
      <c r="F20" s="43"/>
      <c r="G20" s="43"/>
      <c r="H20" s="43"/>
      <c r="I20" s="43"/>
      <c r="J20" s="61" t="s">
        <v>29</v>
      </c>
      <c r="K20" s="43"/>
      <c r="L20" s="43"/>
      <c r="M20" s="43"/>
      <c r="N20" s="43"/>
      <c r="O20" s="40"/>
      <c r="P20" s="43"/>
      <c r="Q20" s="43"/>
      <c r="R20" s="43"/>
      <c r="S20" s="45"/>
    </row>
    <row r="21" spans="1:19" s="2" customFormat="1" ht="19.5" customHeight="1">
      <c r="A21" s="62" t="s">
        <v>30</v>
      </c>
      <c r="B21" s="63"/>
      <c r="C21" s="64" t="s">
        <v>31</v>
      </c>
      <c r="D21" s="65"/>
      <c r="E21" s="65"/>
      <c r="F21" s="66"/>
      <c r="G21" s="62" t="s">
        <v>32</v>
      </c>
      <c r="H21" s="67"/>
      <c r="I21" s="64" t="s">
        <v>33</v>
      </c>
      <c r="J21" s="65"/>
      <c r="K21" s="65"/>
      <c r="L21" s="62" t="s">
        <v>34</v>
      </c>
      <c r="M21" s="67"/>
      <c r="N21" s="64" t="s">
        <v>35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36</v>
      </c>
      <c r="B22" s="70" t="s">
        <v>37</v>
      </c>
      <c r="C22" s="71"/>
      <c r="D22" s="72" t="s">
        <v>38</v>
      </c>
      <c r="E22" s="73">
        <f>'SO 02 - Rozpočet'!H13</f>
        <v>0</v>
      </c>
      <c r="F22" s="74"/>
      <c r="G22" s="69" t="s">
        <v>39</v>
      </c>
      <c r="H22" s="75" t="s">
        <v>40</v>
      </c>
      <c r="I22" s="76"/>
      <c r="J22" s="77">
        <v>0</v>
      </c>
      <c r="K22" s="78"/>
      <c r="L22" s="69" t="s">
        <v>41</v>
      </c>
      <c r="M22" s="169" t="s">
        <v>42</v>
      </c>
      <c r="N22" s="82"/>
      <c r="O22" s="82"/>
      <c r="P22" s="82"/>
      <c r="Q22" s="170"/>
      <c r="R22" s="73">
        <v>0</v>
      </c>
      <c r="S22" s="74"/>
    </row>
    <row r="23" spans="1:19" s="2" customFormat="1" ht="19.5" customHeight="1">
      <c r="A23" s="69" t="s">
        <v>43</v>
      </c>
      <c r="B23" s="79"/>
      <c r="C23" s="80"/>
      <c r="D23" s="72" t="s">
        <v>44</v>
      </c>
      <c r="E23" s="73"/>
      <c r="F23" s="74"/>
      <c r="G23" s="69" t="s">
        <v>45</v>
      </c>
      <c r="H23" s="17" t="s">
        <v>46</v>
      </c>
      <c r="I23" s="76"/>
      <c r="J23" s="77">
        <v>0</v>
      </c>
      <c r="K23" s="78"/>
      <c r="L23" s="69" t="s">
        <v>47</v>
      </c>
      <c r="M23" s="169" t="s">
        <v>48</v>
      </c>
      <c r="N23" s="82"/>
      <c r="O23" s="17"/>
      <c r="P23" s="82"/>
      <c r="Q23" s="170"/>
      <c r="R23" s="73">
        <v>0</v>
      </c>
      <c r="S23" s="74"/>
    </row>
    <row r="24" spans="1:19" s="2" customFormat="1" ht="19.5" customHeight="1">
      <c r="A24" s="69" t="s">
        <v>49</v>
      </c>
      <c r="B24" s="70" t="s">
        <v>50</v>
      </c>
      <c r="C24" s="71"/>
      <c r="D24" s="72" t="s">
        <v>38</v>
      </c>
      <c r="E24" s="73"/>
      <c r="F24" s="74"/>
      <c r="G24" s="69" t="s">
        <v>51</v>
      </c>
      <c r="H24" s="75" t="s">
        <v>52</v>
      </c>
      <c r="I24" s="76"/>
      <c r="J24" s="77">
        <v>0</v>
      </c>
      <c r="K24" s="78"/>
      <c r="L24" s="69" t="s">
        <v>53</v>
      </c>
      <c r="M24" s="169" t="s">
        <v>54</v>
      </c>
      <c r="N24" s="82"/>
      <c r="O24" s="82"/>
      <c r="P24" s="82"/>
      <c r="Q24" s="170"/>
      <c r="R24" s="73">
        <f>E28*0.02</f>
        <v>0</v>
      </c>
      <c r="S24" s="74"/>
    </row>
    <row r="25" spans="1:19" s="2" customFormat="1" ht="19.5" customHeight="1">
      <c r="A25" s="69" t="s">
        <v>55</v>
      </c>
      <c r="B25" s="79"/>
      <c r="C25" s="80"/>
      <c r="D25" s="72" t="s">
        <v>44</v>
      </c>
      <c r="E25" s="73"/>
      <c r="F25" s="74"/>
      <c r="G25" s="69" t="s">
        <v>56</v>
      </c>
      <c r="H25" s="75"/>
      <c r="I25" s="76"/>
      <c r="J25" s="77">
        <v>0</v>
      </c>
      <c r="K25" s="78"/>
      <c r="L25" s="69" t="s">
        <v>57</v>
      </c>
      <c r="M25" s="169" t="s">
        <v>58</v>
      </c>
      <c r="N25" s="82"/>
      <c r="O25" s="17"/>
      <c r="P25" s="82"/>
      <c r="Q25" s="170"/>
      <c r="R25" s="73">
        <f>E28*0.02</f>
        <v>0</v>
      </c>
      <c r="S25" s="74"/>
    </row>
    <row r="26" spans="1:19" s="2" customFormat="1" ht="19.5" customHeight="1">
      <c r="A26" s="69" t="s">
        <v>59</v>
      </c>
      <c r="B26" s="70" t="s">
        <v>60</v>
      </c>
      <c r="C26" s="71"/>
      <c r="D26" s="72" t="s">
        <v>38</v>
      </c>
      <c r="E26" s="73">
        <f>'SO 02 - Rozpočet'!H58</f>
        <v>0</v>
      </c>
      <c r="F26" s="74"/>
      <c r="G26" s="81"/>
      <c r="H26" s="82"/>
      <c r="I26" s="76"/>
      <c r="J26" s="83"/>
      <c r="K26" s="78"/>
      <c r="L26" s="69" t="s">
        <v>61</v>
      </c>
      <c r="M26" s="169" t="s">
        <v>295</v>
      </c>
      <c r="N26" s="82"/>
      <c r="O26" s="82"/>
      <c r="P26" s="82"/>
      <c r="Q26" s="170"/>
      <c r="R26" s="73"/>
      <c r="S26" s="74"/>
    </row>
    <row r="27" spans="1:19" s="2" customFormat="1" ht="19.5" customHeight="1">
      <c r="A27" s="69" t="s">
        <v>63</v>
      </c>
      <c r="B27" s="79"/>
      <c r="C27" s="80"/>
      <c r="D27" s="72" t="s">
        <v>44</v>
      </c>
      <c r="E27" s="73">
        <f>'SO 02 - Rozpočet'!H61</f>
        <v>0</v>
      </c>
      <c r="F27" s="74"/>
      <c r="G27" s="81"/>
      <c r="H27" s="82"/>
      <c r="I27" s="76"/>
      <c r="J27" s="83"/>
      <c r="K27" s="78"/>
      <c r="L27" s="69" t="s">
        <v>64</v>
      </c>
      <c r="M27" s="75" t="s">
        <v>65</v>
      </c>
      <c r="N27" s="82"/>
      <c r="O27" s="17"/>
      <c r="P27" s="82"/>
      <c r="Q27" s="76"/>
      <c r="R27" s="73"/>
      <c r="S27" s="74"/>
    </row>
    <row r="28" spans="1:19" s="2" customFormat="1" ht="19.5" customHeight="1">
      <c r="A28" s="69" t="s">
        <v>66</v>
      </c>
      <c r="B28" s="84" t="s">
        <v>67</v>
      </c>
      <c r="C28" s="82"/>
      <c r="D28" s="76"/>
      <c r="E28" s="85">
        <f>SUM(E22:E27)</f>
        <v>0</v>
      </c>
      <c r="F28" s="45"/>
      <c r="G28" s="69" t="s">
        <v>68</v>
      </c>
      <c r="H28" s="84" t="s">
        <v>69</v>
      </c>
      <c r="I28" s="76"/>
      <c r="J28" s="86"/>
      <c r="K28" s="87"/>
      <c r="L28" s="69" t="s">
        <v>70</v>
      </c>
      <c r="M28" s="84" t="s">
        <v>71</v>
      </c>
      <c r="N28" s="82"/>
      <c r="O28" s="82"/>
      <c r="P28" s="82"/>
      <c r="Q28" s="76"/>
      <c r="R28" s="85">
        <f>SUM(R22:R27)</f>
        <v>0</v>
      </c>
      <c r="S28" s="45"/>
    </row>
    <row r="29" spans="1:19" s="2" customFormat="1" ht="19.5" customHeight="1">
      <c r="A29" s="88" t="s">
        <v>72</v>
      </c>
      <c r="B29" s="89" t="s">
        <v>73</v>
      </c>
      <c r="C29" s="90"/>
      <c r="D29" s="91"/>
      <c r="E29" s="92">
        <v>0</v>
      </c>
      <c r="F29" s="93"/>
      <c r="G29" s="88" t="s">
        <v>74</v>
      </c>
      <c r="H29" s="89" t="s">
        <v>75</v>
      </c>
      <c r="I29" s="91"/>
      <c r="J29" s="94">
        <v>0</v>
      </c>
      <c r="K29" s="95"/>
      <c r="L29" s="88" t="s">
        <v>76</v>
      </c>
      <c r="M29" s="89" t="s">
        <v>77</v>
      </c>
      <c r="N29" s="90"/>
      <c r="O29" s="40"/>
      <c r="P29" s="90"/>
      <c r="Q29" s="91"/>
      <c r="R29" s="92">
        <v>0</v>
      </c>
      <c r="S29" s="93"/>
    </row>
    <row r="30" spans="1:19" s="2" customFormat="1" ht="19.5" customHeight="1">
      <c r="A30" s="96"/>
      <c r="B30" s="97"/>
      <c r="C30" s="98" t="s">
        <v>78</v>
      </c>
      <c r="D30" s="99"/>
      <c r="E30" s="99"/>
      <c r="F30" s="99"/>
      <c r="G30" s="99"/>
      <c r="H30" s="99"/>
      <c r="I30" s="99"/>
      <c r="J30" s="99"/>
      <c r="K30" s="99"/>
      <c r="L30" s="62" t="s">
        <v>79</v>
      </c>
      <c r="M30" s="100"/>
      <c r="N30" s="65" t="s">
        <v>80</v>
      </c>
      <c r="O30" s="101"/>
      <c r="P30" s="101"/>
      <c r="Q30" s="101"/>
      <c r="R30" s="102">
        <f>E28+R28</f>
        <v>0</v>
      </c>
      <c r="S30" s="103"/>
    </row>
    <row r="31" spans="1:19" s="2" customFormat="1" ht="14.2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04"/>
      <c r="M31" s="105" t="s">
        <v>81</v>
      </c>
      <c r="N31" s="106"/>
      <c r="O31" s="107" t="s">
        <v>82</v>
      </c>
      <c r="P31" s="106"/>
      <c r="Q31" s="107" t="s">
        <v>83</v>
      </c>
      <c r="R31" s="107" t="s">
        <v>84</v>
      </c>
      <c r="S31" s="108"/>
    </row>
    <row r="32" spans="1:19" s="2" customFormat="1" ht="12.75" customHeight="1">
      <c r="A32" s="109"/>
      <c r="B32" s="1"/>
      <c r="C32" s="1"/>
      <c r="D32" s="1"/>
      <c r="E32" s="1"/>
      <c r="F32" s="1"/>
      <c r="G32" s="1"/>
      <c r="H32" s="1"/>
      <c r="I32" s="1"/>
      <c r="J32" s="1"/>
      <c r="K32" s="1"/>
      <c r="L32" s="110"/>
      <c r="M32" s="111" t="s">
        <v>85</v>
      </c>
      <c r="N32" s="112"/>
      <c r="O32" s="113">
        <v>15</v>
      </c>
      <c r="P32" s="255">
        <v>0</v>
      </c>
      <c r="Q32" s="255"/>
      <c r="R32" s="114">
        <v>0</v>
      </c>
      <c r="S32" s="115"/>
    </row>
    <row r="33" spans="1:19" s="2" customFormat="1" ht="12.75" customHeight="1">
      <c r="A33" s="109"/>
      <c r="B33" s="1"/>
      <c r="C33" s="1"/>
      <c r="D33" s="1"/>
      <c r="E33" s="1"/>
      <c r="F33" s="1"/>
      <c r="G33" s="1"/>
      <c r="H33" s="1"/>
      <c r="I33" s="1"/>
      <c r="J33" s="1"/>
      <c r="K33" s="1"/>
      <c r="L33" s="110"/>
      <c r="M33" s="116" t="s">
        <v>86</v>
      </c>
      <c r="N33" s="117"/>
      <c r="O33" s="118">
        <v>21</v>
      </c>
      <c r="P33" s="256">
        <f>R30</f>
        <v>0</v>
      </c>
      <c r="Q33" s="256"/>
      <c r="R33" s="119">
        <f>P33*0.21</f>
        <v>0</v>
      </c>
      <c r="S33" s="120"/>
    </row>
    <row r="34" spans="1:19" s="2" customFormat="1" ht="19.5" customHeight="1">
      <c r="A34" s="109"/>
      <c r="B34" s="1"/>
      <c r="C34" s="1"/>
      <c r="D34" s="1"/>
      <c r="E34" s="1"/>
      <c r="F34" s="1"/>
      <c r="G34" s="1"/>
      <c r="H34" s="1"/>
      <c r="I34" s="1"/>
      <c r="J34" s="1"/>
      <c r="K34" s="1"/>
      <c r="L34" s="121"/>
      <c r="M34" s="122" t="s">
        <v>87</v>
      </c>
      <c r="N34" s="123"/>
      <c r="O34" s="124"/>
      <c r="P34" s="123"/>
      <c r="Q34" s="125"/>
      <c r="R34" s="126">
        <f>R33+R30</f>
        <v>0</v>
      </c>
      <c r="S34" s="127"/>
    </row>
    <row r="35" spans="1:19" s="2" customFormat="1" ht="19.5" customHeight="1">
      <c r="A35" s="109"/>
      <c r="B35" s="1"/>
      <c r="C35" s="1"/>
      <c r="D35" s="1"/>
      <c r="E35" s="1"/>
      <c r="F35" s="1"/>
      <c r="G35" s="1"/>
      <c r="H35" s="1"/>
      <c r="I35" s="1"/>
      <c r="J35" s="1"/>
      <c r="K35" s="1"/>
      <c r="L35" s="128" t="s">
        <v>88</v>
      </c>
      <c r="M35" s="129"/>
      <c r="N35" s="130" t="s">
        <v>89</v>
      </c>
      <c r="O35" s="131"/>
      <c r="P35" s="129"/>
      <c r="Q35" s="129"/>
      <c r="R35" s="129"/>
      <c r="S35" s="132"/>
    </row>
    <row r="36" spans="1:19" s="2" customFormat="1" ht="14.25" customHeight="1">
      <c r="A36" s="109"/>
      <c r="B36" s="1"/>
      <c r="C36" s="1"/>
      <c r="D36" s="1"/>
      <c r="E36" s="1"/>
      <c r="F36" s="1"/>
      <c r="G36" s="1"/>
      <c r="H36" s="1"/>
      <c r="I36" s="1"/>
      <c r="J36" s="1"/>
      <c r="K36" s="1"/>
      <c r="L36" s="133"/>
      <c r="M36" s="134" t="s">
        <v>90</v>
      </c>
      <c r="N36" s="135"/>
      <c r="O36" s="135"/>
      <c r="P36" s="135"/>
      <c r="Q36" s="135"/>
      <c r="R36" s="136">
        <v>0</v>
      </c>
      <c r="S36" s="137"/>
    </row>
    <row r="37" spans="1:19" s="2" customFormat="1" ht="14.25" customHeight="1">
      <c r="A37" s="109"/>
      <c r="B37" s="1"/>
      <c r="C37" s="1"/>
      <c r="D37" s="1"/>
      <c r="E37" s="1"/>
      <c r="F37" s="1"/>
      <c r="G37" s="1"/>
      <c r="H37" s="1"/>
      <c r="I37" s="1"/>
      <c r="J37" s="1"/>
      <c r="K37" s="1"/>
      <c r="L37" s="133"/>
      <c r="M37" s="134" t="s">
        <v>91</v>
      </c>
      <c r="N37" s="135"/>
      <c r="O37" s="135"/>
      <c r="P37" s="135"/>
      <c r="Q37" s="135"/>
      <c r="R37" s="136">
        <v>0</v>
      </c>
      <c r="S37" s="137"/>
    </row>
    <row r="38" spans="1:19" s="2" customFormat="1" ht="14.25" customHeight="1" thickBo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40"/>
      <c r="M38" s="141" t="s">
        <v>92</v>
      </c>
      <c r="N38" s="142"/>
      <c r="O38" s="142"/>
      <c r="P38" s="142"/>
      <c r="Q38" s="142"/>
      <c r="R38" s="143">
        <v>0</v>
      </c>
      <c r="S38" s="144"/>
    </row>
  </sheetData>
  <sheetProtection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zoomScalePageLayoutView="0" workbookViewId="0" topLeftCell="A1">
      <pane ySplit="12" topLeftCell="A51" activePane="bottomLeft" state="frozen"/>
      <selection pane="topLeft" activeCell="A1" sqref="A1"/>
      <selection pane="bottomLeft" activeCell="G15" sqref="G15:G67"/>
    </sheetView>
  </sheetViews>
  <sheetFormatPr defaultColWidth="10.5" defaultRowHeight="12" customHeight="1"/>
  <cols>
    <col min="1" max="1" width="7" style="213" customWidth="1"/>
    <col min="2" max="2" width="8.66015625" style="214" customWidth="1"/>
    <col min="3" max="3" width="11.66015625" style="214" customWidth="1"/>
    <col min="4" max="4" width="46.83203125" style="214" customWidth="1"/>
    <col min="5" max="5" width="5.5" style="214" customWidth="1"/>
    <col min="6" max="6" width="11.16015625" style="215" customWidth="1"/>
    <col min="7" max="7" width="13.33203125" style="216" customWidth="1"/>
    <col min="8" max="8" width="21.16015625" style="216" customWidth="1"/>
    <col min="9" max="16384" width="10.5" style="1" customWidth="1"/>
  </cols>
  <sheetData>
    <row r="1" spans="1:8" s="2" customFormat="1" ht="27.75" customHeight="1">
      <c r="A1" s="265" t="s">
        <v>120</v>
      </c>
      <c r="B1" s="265"/>
      <c r="C1" s="265"/>
      <c r="D1" s="265"/>
      <c r="E1" s="265"/>
      <c r="F1" s="265"/>
      <c r="G1" s="265"/>
      <c r="H1" s="265"/>
    </row>
    <row r="2" spans="1:8" s="2" customFormat="1" ht="12.75" customHeight="1">
      <c r="A2" s="151" t="s">
        <v>121</v>
      </c>
      <c r="B2" s="151"/>
      <c r="C2" s="151"/>
      <c r="D2" s="151"/>
      <c r="E2" s="151"/>
      <c r="F2" s="151"/>
      <c r="G2" s="151"/>
      <c r="H2" s="151"/>
    </row>
    <row r="3" spans="1:8" s="2" customFormat="1" ht="12.75" customHeight="1">
      <c r="A3" s="151" t="s">
        <v>296</v>
      </c>
      <c r="B3" s="151"/>
      <c r="C3" s="151"/>
      <c r="D3" s="151"/>
      <c r="E3" s="151"/>
      <c r="F3" s="151"/>
      <c r="G3" s="151"/>
      <c r="H3" s="151"/>
    </row>
    <row r="4" spans="1:8" s="2" customFormat="1" ht="13.5" customHeight="1">
      <c r="A4" s="171"/>
      <c r="B4" s="151"/>
      <c r="C4" s="171"/>
      <c r="D4" s="151"/>
      <c r="E4" s="151"/>
      <c r="F4" s="151"/>
      <c r="G4" s="151"/>
      <c r="H4" s="151"/>
    </row>
    <row r="5" spans="1:8" s="2" customFormat="1" ht="6.75" customHeight="1">
      <c r="A5" s="172"/>
      <c r="B5" s="173"/>
      <c r="C5" s="174"/>
      <c r="D5" s="173"/>
      <c r="E5" s="173"/>
      <c r="F5" s="175"/>
      <c r="G5" s="176"/>
      <c r="H5" s="176"/>
    </row>
    <row r="6" spans="1:8" s="2" customFormat="1" ht="12.75" customHeight="1">
      <c r="A6" s="153" t="s">
        <v>123</v>
      </c>
      <c r="B6" s="153"/>
      <c r="C6" s="153"/>
      <c r="D6" s="153"/>
      <c r="E6" s="153"/>
      <c r="F6" s="153"/>
      <c r="G6" s="153"/>
      <c r="H6" s="153"/>
    </row>
    <row r="7" spans="1:8" s="2" customFormat="1" ht="13.5" customHeight="1">
      <c r="A7" s="153" t="s">
        <v>124</v>
      </c>
      <c r="B7" s="153"/>
      <c r="C7" s="153"/>
      <c r="D7" s="153"/>
      <c r="E7" s="153"/>
      <c r="F7" s="153"/>
      <c r="G7" s="153" t="s">
        <v>125</v>
      </c>
      <c r="H7" s="153"/>
    </row>
    <row r="8" spans="1:8" s="2" customFormat="1" ht="13.5" customHeight="1">
      <c r="A8" s="153" t="s">
        <v>126</v>
      </c>
      <c r="B8" s="177"/>
      <c r="C8" s="177"/>
      <c r="D8" s="177"/>
      <c r="E8" s="177"/>
      <c r="F8" s="178"/>
      <c r="G8" s="153" t="s">
        <v>297</v>
      </c>
      <c r="H8" s="179"/>
    </row>
    <row r="9" spans="1:8" s="2" customFormat="1" ht="6" customHeight="1" thickBot="1">
      <c r="A9" s="37"/>
      <c r="B9" s="37"/>
      <c r="C9" s="37"/>
      <c r="D9" s="37"/>
      <c r="E9" s="37"/>
      <c r="F9" s="37"/>
      <c r="G9" s="37"/>
      <c r="H9" s="37"/>
    </row>
    <row r="10" spans="1:8" s="2" customFormat="1" ht="25.5" customHeight="1" thickBot="1">
      <c r="A10" s="180" t="s">
        <v>128</v>
      </c>
      <c r="B10" s="180" t="s">
        <v>129</v>
      </c>
      <c r="C10" s="180" t="s">
        <v>130</v>
      </c>
      <c r="D10" s="180" t="s">
        <v>131</v>
      </c>
      <c r="E10" s="180" t="s">
        <v>132</v>
      </c>
      <c r="F10" s="180" t="s">
        <v>133</v>
      </c>
      <c r="G10" s="180" t="s">
        <v>134</v>
      </c>
      <c r="H10" s="180" t="s">
        <v>135</v>
      </c>
    </row>
    <row r="11" spans="1:8" s="2" customFormat="1" ht="12.75" customHeight="1" hidden="1">
      <c r="A11" s="180" t="s">
        <v>36</v>
      </c>
      <c r="B11" s="180" t="s">
        <v>43</v>
      </c>
      <c r="C11" s="180" t="s">
        <v>49</v>
      </c>
      <c r="D11" s="180" t="s">
        <v>55</v>
      </c>
      <c r="E11" s="180" t="s">
        <v>59</v>
      </c>
      <c r="F11" s="180" t="s">
        <v>63</v>
      </c>
      <c r="G11" s="180" t="s">
        <v>66</v>
      </c>
      <c r="H11" s="180" t="s">
        <v>39</v>
      </c>
    </row>
    <row r="12" spans="1:8" s="2" customFormat="1" ht="4.5" customHeight="1">
      <c r="A12" s="37"/>
      <c r="B12" s="37"/>
      <c r="C12" s="37"/>
      <c r="D12" s="37"/>
      <c r="E12" s="37"/>
      <c r="F12" s="37"/>
      <c r="G12" s="37"/>
      <c r="H12" s="37"/>
    </row>
    <row r="13" spans="1:8" s="2" customFormat="1" ht="30.75" customHeight="1">
      <c r="A13" s="181"/>
      <c r="B13" s="182"/>
      <c r="C13" s="182" t="s">
        <v>37</v>
      </c>
      <c r="D13" s="182" t="s">
        <v>136</v>
      </c>
      <c r="E13" s="182"/>
      <c r="F13" s="183"/>
      <c r="G13" s="184"/>
      <c r="H13" s="184">
        <f>H14+H19+H33+H37+H50+H55</f>
        <v>0</v>
      </c>
    </row>
    <row r="14" spans="1:8" s="2" customFormat="1" ht="28.5" customHeight="1">
      <c r="A14" s="185"/>
      <c r="B14" s="186"/>
      <c r="C14" s="186" t="s">
        <v>36</v>
      </c>
      <c r="D14" s="186" t="s">
        <v>137</v>
      </c>
      <c r="E14" s="186"/>
      <c r="F14" s="187"/>
      <c r="G14" s="188"/>
      <c r="H14" s="188">
        <f>SUM(H15:H18)</f>
        <v>0</v>
      </c>
    </row>
    <row r="15" spans="1:8" s="2" customFormat="1" ht="24" customHeight="1">
      <c r="A15" s="189">
        <v>1</v>
      </c>
      <c r="B15" s="190" t="s">
        <v>298</v>
      </c>
      <c r="C15" s="190" t="s">
        <v>299</v>
      </c>
      <c r="D15" s="190" t="s">
        <v>300</v>
      </c>
      <c r="E15" s="190" t="s">
        <v>166</v>
      </c>
      <c r="F15" s="191">
        <v>103.21</v>
      </c>
      <c r="G15" s="192"/>
      <c r="H15" s="192">
        <f>F15*G15</f>
        <v>0</v>
      </c>
    </row>
    <row r="16" spans="1:8" s="2" customFormat="1" ht="13.5" customHeight="1">
      <c r="A16" s="193"/>
      <c r="B16" s="194"/>
      <c r="C16" s="194"/>
      <c r="D16" s="194" t="s">
        <v>301</v>
      </c>
      <c r="E16" s="194"/>
      <c r="F16" s="195">
        <v>103.21</v>
      </c>
      <c r="G16" s="196"/>
      <c r="H16" s="196"/>
    </row>
    <row r="17" spans="1:8" s="2" customFormat="1" ht="13.5" customHeight="1">
      <c r="A17" s="197"/>
      <c r="B17" s="198"/>
      <c r="C17" s="198"/>
      <c r="D17" s="198" t="s">
        <v>143</v>
      </c>
      <c r="E17" s="198"/>
      <c r="F17" s="199">
        <v>103.21</v>
      </c>
      <c r="G17" s="200"/>
      <c r="H17" s="200"/>
    </row>
    <row r="18" spans="1:8" s="2" customFormat="1" ht="24" customHeight="1">
      <c r="A18" s="189">
        <v>2</v>
      </c>
      <c r="B18" s="190" t="s">
        <v>298</v>
      </c>
      <c r="C18" s="190" t="s">
        <v>302</v>
      </c>
      <c r="D18" s="190" t="s">
        <v>303</v>
      </c>
      <c r="E18" s="190" t="s">
        <v>166</v>
      </c>
      <c r="F18" s="191">
        <v>20.8</v>
      </c>
      <c r="G18" s="192"/>
      <c r="H18" s="192">
        <f>F18*G18</f>
        <v>0</v>
      </c>
    </row>
    <row r="19" spans="1:8" s="2" customFormat="1" ht="28.5" customHeight="1">
      <c r="A19" s="185"/>
      <c r="B19" s="186"/>
      <c r="C19" s="186" t="s">
        <v>59</v>
      </c>
      <c r="D19" s="186" t="s">
        <v>304</v>
      </c>
      <c r="E19" s="186"/>
      <c r="F19" s="187"/>
      <c r="G19" s="188"/>
      <c r="H19" s="188">
        <f>SUM(H20:H31)</f>
        <v>0</v>
      </c>
    </row>
    <row r="20" spans="1:8" s="2" customFormat="1" ht="24" customHeight="1">
      <c r="A20" s="189">
        <v>3</v>
      </c>
      <c r="B20" s="190" t="s">
        <v>298</v>
      </c>
      <c r="C20" s="190" t="s">
        <v>305</v>
      </c>
      <c r="D20" s="190" t="s">
        <v>306</v>
      </c>
      <c r="E20" s="190" t="s">
        <v>166</v>
      </c>
      <c r="F20" s="191">
        <v>103.21</v>
      </c>
      <c r="G20" s="192"/>
      <c r="H20" s="192">
        <f>F20*G20</f>
        <v>0</v>
      </c>
    </row>
    <row r="21" spans="1:8" s="2" customFormat="1" ht="13.5" customHeight="1">
      <c r="A21" s="189">
        <v>4</v>
      </c>
      <c r="B21" s="190" t="s">
        <v>298</v>
      </c>
      <c r="C21" s="190" t="s">
        <v>307</v>
      </c>
      <c r="D21" s="190" t="s">
        <v>308</v>
      </c>
      <c r="E21" s="190" t="s">
        <v>166</v>
      </c>
      <c r="F21" s="191">
        <v>103.21</v>
      </c>
      <c r="G21" s="192"/>
      <c r="H21" s="192">
        <f>F21*G21</f>
        <v>0</v>
      </c>
    </row>
    <row r="22" spans="1:8" s="2" customFormat="1" ht="13.5" customHeight="1">
      <c r="A22" s="189">
        <v>5</v>
      </c>
      <c r="B22" s="190" t="s">
        <v>298</v>
      </c>
      <c r="C22" s="190" t="s">
        <v>309</v>
      </c>
      <c r="D22" s="190" t="s">
        <v>310</v>
      </c>
      <c r="E22" s="190" t="s">
        <v>166</v>
      </c>
      <c r="F22" s="191">
        <v>103.21</v>
      </c>
      <c r="G22" s="192"/>
      <c r="H22" s="192">
        <f>F22*G22</f>
        <v>0</v>
      </c>
    </row>
    <row r="23" spans="1:8" s="2" customFormat="1" ht="13.5" customHeight="1">
      <c r="A23" s="189">
        <v>6</v>
      </c>
      <c r="B23" s="190" t="s">
        <v>298</v>
      </c>
      <c r="C23" s="190" t="s">
        <v>311</v>
      </c>
      <c r="D23" s="190" t="s">
        <v>312</v>
      </c>
      <c r="E23" s="190" t="s">
        <v>166</v>
      </c>
      <c r="F23" s="191">
        <v>41.6</v>
      </c>
      <c r="G23" s="192"/>
      <c r="H23" s="192">
        <f>F23*G23</f>
        <v>0</v>
      </c>
    </row>
    <row r="24" spans="1:8" s="2" customFormat="1" ht="13.5" customHeight="1">
      <c r="A24" s="193"/>
      <c r="B24" s="194"/>
      <c r="C24" s="194"/>
      <c r="D24" s="194" t="s">
        <v>313</v>
      </c>
      <c r="E24" s="194"/>
      <c r="F24" s="195">
        <v>41.6</v>
      </c>
      <c r="G24" s="196"/>
      <c r="H24" s="196"/>
    </row>
    <row r="25" spans="1:8" s="2" customFormat="1" ht="13.5" customHeight="1">
      <c r="A25" s="197"/>
      <c r="B25" s="198"/>
      <c r="C25" s="198"/>
      <c r="D25" s="198" t="s">
        <v>143</v>
      </c>
      <c r="E25" s="198"/>
      <c r="F25" s="199">
        <v>41.6</v>
      </c>
      <c r="G25" s="200"/>
      <c r="H25" s="200"/>
    </row>
    <row r="26" spans="1:8" s="2" customFormat="1" ht="24" customHeight="1">
      <c r="A26" s="189">
        <v>7</v>
      </c>
      <c r="B26" s="190" t="s">
        <v>298</v>
      </c>
      <c r="C26" s="190" t="s">
        <v>314</v>
      </c>
      <c r="D26" s="190" t="s">
        <v>315</v>
      </c>
      <c r="E26" s="190" t="s">
        <v>166</v>
      </c>
      <c r="F26" s="191">
        <v>20.8</v>
      </c>
      <c r="G26" s="192"/>
      <c r="H26" s="192">
        <f>F26*G26</f>
        <v>0</v>
      </c>
    </row>
    <row r="27" spans="1:8" s="2" customFormat="1" ht="24" customHeight="1">
      <c r="A27" s="189">
        <v>8</v>
      </c>
      <c r="B27" s="190" t="s">
        <v>298</v>
      </c>
      <c r="C27" s="190" t="s">
        <v>316</v>
      </c>
      <c r="D27" s="190" t="s">
        <v>317</v>
      </c>
      <c r="E27" s="190" t="s">
        <v>166</v>
      </c>
      <c r="F27" s="191">
        <v>20.8</v>
      </c>
      <c r="G27" s="192"/>
      <c r="H27" s="192">
        <f>F27*G27</f>
        <v>0</v>
      </c>
    </row>
    <row r="28" spans="1:8" s="2" customFormat="1" ht="24" customHeight="1">
      <c r="A28" s="189">
        <v>9</v>
      </c>
      <c r="B28" s="190" t="s">
        <v>298</v>
      </c>
      <c r="C28" s="190" t="s">
        <v>318</v>
      </c>
      <c r="D28" s="190" t="s">
        <v>319</v>
      </c>
      <c r="E28" s="190" t="s">
        <v>166</v>
      </c>
      <c r="F28" s="191">
        <v>103.21</v>
      </c>
      <c r="G28" s="192"/>
      <c r="H28" s="192">
        <f>F28*G28</f>
        <v>0</v>
      </c>
    </row>
    <row r="29" spans="1:8" s="2" customFormat="1" ht="13.5" customHeight="1">
      <c r="A29" s="193"/>
      <c r="B29" s="194"/>
      <c r="C29" s="194"/>
      <c r="D29" s="194" t="s">
        <v>301</v>
      </c>
      <c r="E29" s="194"/>
      <c r="F29" s="195">
        <v>103.21</v>
      </c>
      <c r="G29" s="196"/>
      <c r="H29" s="196"/>
    </row>
    <row r="30" spans="1:8" s="2" customFormat="1" ht="13.5" customHeight="1">
      <c r="A30" s="197"/>
      <c r="B30" s="198"/>
      <c r="C30" s="198"/>
      <c r="D30" s="198" t="s">
        <v>143</v>
      </c>
      <c r="E30" s="198"/>
      <c r="F30" s="199">
        <v>103.21</v>
      </c>
      <c r="G30" s="200"/>
      <c r="H30" s="200"/>
    </row>
    <row r="31" spans="1:8" s="2" customFormat="1" ht="13.5" customHeight="1">
      <c r="A31" s="201">
        <v>10</v>
      </c>
      <c r="B31" s="202" t="s">
        <v>320</v>
      </c>
      <c r="C31" s="202" t="s">
        <v>321</v>
      </c>
      <c r="D31" s="202" t="s">
        <v>322</v>
      </c>
      <c r="E31" s="202" t="s">
        <v>166</v>
      </c>
      <c r="F31" s="203">
        <v>10</v>
      </c>
      <c r="G31" s="204"/>
      <c r="H31" s="204">
        <f>F31*G31</f>
        <v>0</v>
      </c>
    </row>
    <row r="32" spans="1:8" s="2" customFormat="1" ht="12" customHeight="1">
      <c r="A32" s="217"/>
      <c r="B32" s="218"/>
      <c r="C32" s="218"/>
      <c r="D32" s="218" t="s">
        <v>323</v>
      </c>
      <c r="E32" s="218"/>
      <c r="F32" s="219"/>
      <c r="G32" s="220"/>
      <c r="H32" s="220"/>
    </row>
    <row r="33" spans="1:8" s="2" customFormat="1" ht="28.5" customHeight="1">
      <c r="A33" s="185"/>
      <c r="B33" s="186"/>
      <c r="C33" s="186" t="s">
        <v>39</v>
      </c>
      <c r="D33" s="186" t="s">
        <v>324</v>
      </c>
      <c r="E33" s="186"/>
      <c r="F33" s="187"/>
      <c r="G33" s="188"/>
      <c r="H33" s="188">
        <f>SUM(H34:H36)</f>
        <v>0</v>
      </c>
    </row>
    <row r="34" spans="1:8" s="2" customFormat="1" ht="24" customHeight="1">
      <c r="A34" s="189">
        <v>11</v>
      </c>
      <c r="B34" s="190" t="s">
        <v>325</v>
      </c>
      <c r="C34" s="190" t="s">
        <v>326</v>
      </c>
      <c r="D34" s="190" t="s">
        <v>327</v>
      </c>
      <c r="E34" s="190" t="s">
        <v>268</v>
      </c>
      <c r="F34" s="191">
        <v>33.2</v>
      </c>
      <c r="G34" s="192"/>
      <c r="H34" s="192">
        <f>F34*G34</f>
        <v>0</v>
      </c>
    </row>
    <row r="35" spans="1:8" s="2" customFormat="1" ht="13.5" customHeight="1">
      <c r="A35" s="189">
        <v>12</v>
      </c>
      <c r="B35" s="190" t="s">
        <v>325</v>
      </c>
      <c r="C35" s="190" t="s">
        <v>328</v>
      </c>
      <c r="D35" s="190" t="s">
        <v>329</v>
      </c>
      <c r="E35" s="190" t="s">
        <v>330</v>
      </c>
      <c r="F35" s="191">
        <v>2</v>
      </c>
      <c r="G35" s="192"/>
      <c r="H35" s="192">
        <f>F35*G35</f>
        <v>0</v>
      </c>
    </row>
    <row r="36" spans="1:8" s="2" customFormat="1" ht="13.5" customHeight="1">
      <c r="A36" s="189">
        <v>13</v>
      </c>
      <c r="B36" s="190" t="s">
        <v>325</v>
      </c>
      <c r="C36" s="190" t="s">
        <v>331</v>
      </c>
      <c r="D36" s="190" t="s">
        <v>332</v>
      </c>
      <c r="E36" s="190" t="s">
        <v>273</v>
      </c>
      <c r="F36" s="191">
        <v>2</v>
      </c>
      <c r="G36" s="192"/>
      <c r="H36" s="192">
        <f>F36*G36</f>
        <v>0</v>
      </c>
    </row>
    <row r="37" spans="1:8" s="2" customFormat="1" ht="28.5" customHeight="1">
      <c r="A37" s="185"/>
      <c r="B37" s="186"/>
      <c r="C37" s="186" t="s">
        <v>45</v>
      </c>
      <c r="D37" s="186" t="s">
        <v>234</v>
      </c>
      <c r="E37" s="186"/>
      <c r="F37" s="187"/>
      <c r="G37" s="188"/>
      <c r="H37" s="188">
        <f>SUM(H38:H49)</f>
        <v>0</v>
      </c>
    </row>
    <row r="38" spans="1:8" s="2" customFormat="1" ht="24" customHeight="1">
      <c r="A38" s="189">
        <v>14</v>
      </c>
      <c r="B38" s="190" t="s">
        <v>298</v>
      </c>
      <c r="C38" s="190" t="s">
        <v>333</v>
      </c>
      <c r="D38" s="190" t="s">
        <v>334</v>
      </c>
      <c r="E38" s="190" t="s">
        <v>268</v>
      </c>
      <c r="F38" s="191">
        <v>49.7</v>
      </c>
      <c r="G38" s="192"/>
      <c r="H38" s="192">
        <f>F38*G38</f>
        <v>0</v>
      </c>
    </row>
    <row r="39" spans="1:8" s="2" customFormat="1" ht="13.5" customHeight="1">
      <c r="A39" s="193"/>
      <c r="B39" s="194"/>
      <c r="C39" s="194"/>
      <c r="D39" s="194" t="s">
        <v>335</v>
      </c>
      <c r="E39" s="194"/>
      <c r="F39" s="195">
        <v>49.7</v>
      </c>
      <c r="G39" s="196"/>
      <c r="H39" s="196"/>
    </row>
    <row r="40" spans="1:8" s="2" customFormat="1" ht="13.5" customHeight="1">
      <c r="A40" s="197"/>
      <c r="B40" s="198"/>
      <c r="C40" s="198"/>
      <c r="D40" s="198" t="s">
        <v>143</v>
      </c>
      <c r="E40" s="198"/>
      <c r="F40" s="199">
        <v>49.7</v>
      </c>
      <c r="G40" s="200"/>
      <c r="H40" s="200"/>
    </row>
    <row r="41" spans="1:8" s="2" customFormat="1" ht="24" customHeight="1">
      <c r="A41" s="201">
        <v>15</v>
      </c>
      <c r="B41" s="202" t="s">
        <v>320</v>
      </c>
      <c r="C41" s="202" t="s">
        <v>336</v>
      </c>
      <c r="D41" s="202" t="s">
        <v>337</v>
      </c>
      <c r="E41" s="202" t="s">
        <v>338</v>
      </c>
      <c r="F41" s="203">
        <v>54.67</v>
      </c>
      <c r="G41" s="204"/>
      <c r="H41" s="204">
        <f>F41*G41</f>
        <v>0</v>
      </c>
    </row>
    <row r="42" spans="1:8" s="2" customFormat="1" ht="13.5" customHeight="1">
      <c r="A42" s="197"/>
      <c r="B42" s="198"/>
      <c r="C42" s="198"/>
      <c r="D42" s="198" t="s">
        <v>339</v>
      </c>
      <c r="E42" s="198"/>
      <c r="F42" s="199">
        <v>54.67</v>
      </c>
      <c r="G42" s="200"/>
      <c r="H42" s="200"/>
    </row>
    <row r="43" spans="1:8" s="2" customFormat="1" ht="24" customHeight="1">
      <c r="A43" s="189">
        <v>16</v>
      </c>
      <c r="B43" s="190" t="s">
        <v>298</v>
      </c>
      <c r="C43" s="190" t="s">
        <v>340</v>
      </c>
      <c r="D43" s="190" t="s">
        <v>341</v>
      </c>
      <c r="E43" s="190" t="s">
        <v>268</v>
      </c>
      <c r="F43" s="191">
        <v>20.1</v>
      </c>
      <c r="G43" s="192"/>
      <c r="H43" s="204">
        <f>F43*G43</f>
        <v>0</v>
      </c>
    </row>
    <row r="44" spans="1:8" s="2" customFormat="1" ht="24" customHeight="1">
      <c r="A44" s="189">
        <v>17</v>
      </c>
      <c r="B44" s="190" t="s">
        <v>298</v>
      </c>
      <c r="C44" s="190" t="s">
        <v>342</v>
      </c>
      <c r="D44" s="190" t="s">
        <v>343</v>
      </c>
      <c r="E44" s="190" t="s">
        <v>268</v>
      </c>
      <c r="F44" s="191">
        <v>42.4</v>
      </c>
      <c r="G44" s="192"/>
      <c r="H44" s="204">
        <f>F44*G44</f>
        <v>0</v>
      </c>
    </row>
    <row r="45" spans="1:8" s="2" customFormat="1" ht="13.5" customHeight="1">
      <c r="A45" s="193"/>
      <c r="B45" s="194"/>
      <c r="C45" s="194"/>
      <c r="D45" s="194" t="s">
        <v>344</v>
      </c>
      <c r="E45" s="194"/>
      <c r="F45" s="195">
        <v>42.4</v>
      </c>
      <c r="G45" s="196"/>
      <c r="H45" s="196"/>
    </row>
    <row r="46" spans="1:8" s="2" customFormat="1" ht="13.5" customHeight="1">
      <c r="A46" s="197"/>
      <c r="B46" s="198"/>
      <c r="C46" s="198"/>
      <c r="D46" s="198" t="s">
        <v>143</v>
      </c>
      <c r="E46" s="198"/>
      <c r="F46" s="199">
        <v>42.4</v>
      </c>
      <c r="G46" s="200"/>
      <c r="H46" s="200"/>
    </row>
    <row r="47" spans="1:8" s="2" customFormat="1" ht="24" customHeight="1">
      <c r="A47" s="201">
        <v>18</v>
      </c>
      <c r="B47" s="202" t="s">
        <v>320</v>
      </c>
      <c r="C47" s="202" t="s">
        <v>345</v>
      </c>
      <c r="D47" s="202" t="s">
        <v>346</v>
      </c>
      <c r="E47" s="202" t="s">
        <v>338</v>
      </c>
      <c r="F47" s="203">
        <v>2</v>
      </c>
      <c r="G47" s="204"/>
      <c r="H47" s="204">
        <f>F47*G47</f>
        <v>0</v>
      </c>
    </row>
    <row r="48" spans="1:8" s="2" customFormat="1" ht="24" customHeight="1">
      <c r="A48" s="201">
        <v>19</v>
      </c>
      <c r="B48" s="202" t="s">
        <v>320</v>
      </c>
      <c r="C48" s="202" t="s">
        <v>347</v>
      </c>
      <c r="D48" s="202" t="s">
        <v>348</v>
      </c>
      <c r="E48" s="202" t="s">
        <v>338</v>
      </c>
      <c r="F48" s="203">
        <v>86</v>
      </c>
      <c r="G48" s="204"/>
      <c r="H48" s="204">
        <f>F48*G48</f>
        <v>0</v>
      </c>
    </row>
    <row r="49" spans="1:8" s="2" customFormat="1" ht="24" customHeight="1">
      <c r="A49" s="201">
        <v>20</v>
      </c>
      <c r="B49" s="202" t="s">
        <v>320</v>
      </c>
      <c r="C49" s="202" t="s">
        <v>349</v>
      </c>
      <c r="D49" s="202" t="s">
        <v>350</v>
      </c>
      <c r="E49" s="202" t="s">
        <v>338</v>
      </c>
      <c r="F49" s="203">
        <v>43</v>
      </c>
      <c r="G49" s="204"/>
      <c r="H49" s="204">
        <f>F49*G49</f>
        <v>0</v>
      </c>
    </row>
    <row r="50" spans="1:8" s="2" customFormat="1" ht="28.5" customHeight="1">
      <c r="A50" s="185"/>
      <c r="B50" s="186"/>
      <c r="C50" s="186" t="s">
        <v>249</v>
      </c>
      <c r="D50" s="186" t="s">
        <v>250</v>
      </c>
      <c r="E50" s="186"/>
      <c r="F50" s="187"/>
      <c r="G50" s="188"/>
      <c r="H50" s="188">
        <f>SUM(H51:H54)</f>
        <v>0</v>
      </c>
    </row>
    <row r="51" spans="1:8" s="2" customFormat="1" ht="13.5" customHeight="1">
      <c r="A51" s="189">
        <v>21</v>
      </c>
      <c r="B51" s="190" t="s">
        <v>298</v>
      </c>
      <c r="C51" s="190" t="s">
        <v>351</v>
      </c>
      <c r="D51" s="190" t="s">
        <v>352</v>
      </c>
      <c r="E51" s="190" t="s">
        <v>160</v>
      </c>
      <c r="F51" s="191">
        <v>5.325</v>
      </c>
      <c r="G51" s="192"/>
      <c r="H51" s="192">
        <f>F51*G51</f>
        <v>0</v>
      </c>
    </row>
    <row r="52" spans="1:8" s="2" customFormat="1" ht="24" customHeight="1">
      <c r="A52" s="189">
        <v>22</v>
      </c>
      <c r="B52" s="190" t="s">
        <v>298</v>
      </c>
      <c r="C52" s="190" t="s">
        <v>353</v>
      </c>
      <c r="D52" s="190" t="s">
        <v>354</v>
      </c>
      <c r="E52" s="190" t="s">
        <v>160</v>
      </c>
      <c r="F52" s="191">
        <v>37.275</v>
      </c>
      <c r="G52" s="192"/>
      <c r="H52" s="192">
        <f>F52*G52</f>
        <v>0</v>
      </c>
    </row>
    <row r="53" spans="1:8" s="2" customFormat="1" ht="13.5" customHeight="1">
      <c r="A53" s="197"/>
      <c r="B53" s="198"/>
      <c r="C53" s="198"/>
      <c r="D53" s="198" t="s">
        <v>355</v>
      </c>
      <c r="E53" s="198"/>
      <c r="F53" s="199">
        <v>37.275</v>
      </c>
      <c r="G53" s="200"/>
      <c r="H53" s="200"/>
    </row>
    <row r="54" spans="1:8" s="2" customFormat="1" ht="24" customHeight="1">
      <c r="A54" s="189">
        <v>23</v>
      </c>
      <c r="B54" s="190" t="s">
        <v>298</v>
      </c>
      <c r="C54" s="190" t="s">
        <v>356</v>
      </c>
      <c r="D54" s="190" t="s">
        <v>357</v>
      </c>
      <c r="E54" s="190" t="s">
        <v>160</v>
      </c>
      <c r="F54" s="191">
        <v>5.325</v>
      </c>
      <c r="G54" s="192"/>
      <c r="H54" s="192">
        <f>F54*G54</f>
        <v>0</v>
      </c>
    </row>
    <row r="55" spans="1:8" s="2" customFormat="1" ht="28.5" customHeight="1">
      <c r="A55" s="185"/>
      <c r="B55" s="186"/>
      <c r="C55" s="186" t="s">
        <v>259</v>
      </c>
      <c r="D55" s="186" t="s">
        <v>260</v>
      </c>
      <c r="E55" s="186"/>
      <c r="F55" s="187"/>
      <c r="G55" s="188"/>
      <c r="H55" s="188">
        <f>SUM(H56:H57)</f>
        <v>0</v>
      </c>
    </row>
    <row r="56" spans="1:8" s="2" customFormat="1" ht="24" customHeight="1">
      <c r="A56" s="189">
        <v>32</v>
      </c>
      <c r="B56" s="190" t="s">
        <v>298</v>
      </c>
      <c r="C56" s="190" t="s">
        <v>358</v>
      </c>
      <c r="D56" s="190" t="s">
        <v>359</v>
      </c>
      <c r="E56" s="190" t="s">
        <v>160</v>
      </c>
      <c r="F56" s="191">
        <v>32.349</v>
      </c>
      <c r="G56" s="192"/>
      <c r="H56" s="192">
        <f>F56*G56</f>
        <v>0</v>
      </c>
    </row>
    <row r="57" spans="1:8" s="2" customFormat="1" ht="24" customHeight="1">
      <c r="A57" s="189">
        <v>24</v>
      </c>
      <c r="B57" s="190" t="s">
        <v>298</v>
      </c>
      <c r="C57" s="190" t="s">
        <v>360</v>
      </c>
      <c r="D57" s="190" t="s">
        <v>361</v>
      </c>
      <c r="E57" s="190" t="s">
        <v>160</v>
      </c>
      <c r="F57" s="191">
        <v>5.394</v>
      </c>
      <c r="G57" s="192"/>
      <c r="H57" s="192">
        <f>F57*G57</f>
        <v>0</v>
      </c>
    </row>
    <row r="58" spans="1:8" s="2" customFormat="1" ht="30.75" customHeight="1">
      <c r="A58" s="181"/>
      <c r="B58" s="182"/>
      <c r="C58" s="182" t="s">
        <v>285</v>
      </c>
      <c r="D58" s="182" t="s">
        <v>286</v>
      </c>
      <c r="E58" s="182"/>
      <c r="F58" s="183"/>
      <c r="G58" s="184"/>
      <c r="H58" s="184">
        <f>H59</f>
        <v>0</v>
      </c>
    </row>
    <row r="59" spans="1:8" s="2" customFormat="1" ht="28.5" customHeight="1">
      <c r="A59" s="185"/>
      <c r="B59" s="186"/>
      <c r="C59" s="186" t="s">
        <v>362</v>
      </c>
      <c r="D59" s="186" t="s">
        <v>363</v>
      </c>
      <c r="E59" s="186"/>
      <c r="F59" s="187"/>
      <c r="G59" s="188"/>
      <c r="H59" s="188">
        <f>H60</f>
        <v>0</v>
      </c>
    </row>
    <row r="60" spans="1:8" s="2" customFormat="1" ht="24" customHeight="1">
      <c r="A60" s="189">
        <v>25</v>
      </c>
      <c r="B60" s="190" t="s">
        <v>364</v>
      </c>
      <c r="C60" s="190" t="s">
        <v>365</v>
      </c>
      <c r="D60" s="190" t="s">
        <v>366</v>
      </c>
      <c r="E60" s="190" t="s">
        <v>166</v>
      </c>
      <c r="F60" s="191">
        <v>93.21</v>
      </c>
      <c r="G60" s="192"/>
      <c r="H60" s="192">
        <f aca="true" t="shared" si="0" ref="H60:H66">F60*G60</f>
        <v>0</v>
      </c>
    </row>
    <row r="61" spans="1:8" s="2" customFormat="1" ht="30.75" customHeight="1">
      <c r="A61" s="181"/>
      <c r="B61" s="182"/>
      <c r="C61" s="182" t="s">
        <v>109</v>
      </c>
      <c r="D61" s="182" t="s">
        <v>367</v>
      </c>
      <c r="E61" s="182"/>
      <c r="F61" s="183"/>
      <c r="G61" s="184"/>
      <c r="H61" s="184">
        <f>SUM(H62:H67)</f>
        <v>0</v>
      </c>
    </row>
    <row r="62" spans="1:8" s="2" customFormat="1" ht="13.5" customHeight="1">
      <c r="A62" s="189">
        <v>26</v>
      </c>
      <c r="B62" s="190" t="s">
        <v>325</v>
      </c>
      <c r="C62" s="190" t="s">
        <v>368</v>
      </c>
      <c r="D62" s="190" t="s">
        <v>369</v>
      </c>
      <c r="E62" s="190" t="s">
        <v>370</v>
      </c>
      <c r="F62" s="191">
        <v>1</v>
      </c>
      <c r="G62" s="192"/>
      <c r="H62" s="192">
        <f t="shared" si="0"/>
        <v>0</v>
      </c>
    </row>
    <row r="63" spans="1:8" s="2" customFormat="1" ht="24" customHeight="1">
      <c r="A63" s="189">
        <v>27</v>
      </c>
      <c r="B63" s="190" t="s">
        <v>325</v>
      </c>
      <c r="C63" s="190" t="s">
        <v>371</v>
      </c>
      <c r="D63" s="190" t="s">
        <v>372</v>
      </c>
      <c r="E63" s="190" t="s">
        <v>273</v>
      </c>
      <c r="F63" s="191">
        <v>1</v>
      </c>
      <c r="G63" s="192"/>
      <c r="H63" s="192">
        <f t="shared" si="0"/>
        <v>0</v>
      </c>
    </row>
    <row r="64" spans="1:8" s="2" customFormat="1" ht="13.5" customHeight="1">
      <c r="A64" s="189">
        <v>28</v>
      </c>
      <c r="B64" s="190" t="s">
        <v>325</v>
      </c>
      <c r="C64" s="190" t="s">
        <v>373</v>
      </c>
      <c r="D64" s="190" t="s">
        <v>374</v>
      </c>
      <c r="E64" s="190" t="s">
        <v>273</v>
      </c>
      <c r="F64" s="191">
        <v>1</v>
      </c>
      <c r="G64" s="192"/>
      <c r="H64" s="192">
        <f t="shared" si="0"/>
        <v>0</v>
      </c>
    </row>
    <row r="65" spans="1:8" s="2" customFormat="1" ht="24" customHeight="1">
      <c r="A65" s="189">
        <v>29</v>
      </c>
      <c r="B65" s="190" t="s">
        <v>325</v>
      </c>
      <c r="C65" s="190" t="s">
        <v>375</v>
      </c>
      <c r="D65" s="190" t="s">
        <v>376</v>
      </c>
      <c r="E65" s="190" t="s">
        <v>273</v>
      </c>
      <c r="F65" s="191">
        <v>1</v>
      </c>
      <c r="G65" s="192"/>
      <c r="H65" s="192">
        <f t="shared" si="0"/>
        <v>0</v>
      </c>
    </row>
    <row r="66" spans="1:8" s="2" customFormat="1" ht="24" customHeight="1">
      <c r="A66" s="189">
        <v>30</v>
      </c>
      <c r="B66" s="190" t="s">
        <v>325</v>
      </c>
      <c r="C66" s="190" t="s">
        <v>377</v>
      </c>
      <c r="D66" s="190" t="s">
        <v>378</v>
      </c>
      <c r="E66" s="190" t="s">
        <v>273</v>
      </c>
      <c r="F66" s="191">
        <v>1</v>
      </c>
      <c r="G66" s="192"/>
      <c r="H66" s="192">
        <f t="shared" si="0"/>
        <v>0</v>
      </c>
    </row>
    <row r="67" spans="1:8" s="2" customFormat="1" ht="13.5" customHeight="1">
      <c r="A67" s="189">
        <v>31</v>
      </c>
      <c r="B67" s="190" t="s">
        <v>325</v>
      </c>
      <c r="C67" s="190" t="s">
        <v>379</v>
      </c>
      <c r="D67" s="190" t="s">
        <v>380</v>
      </c>
      <c r="E67" s="190" t="s">
        <v>330</v>
      </c>
      <c r="F67" s="191">
        <v>4</v>
      </c>
      <c r="G67" s="192"/>
      <c r="H67" s="192">
        <f>F67*G67</f>
        <v>0</v>
      </c>
    </row>
    <row r="68" spans="1:8" s="2" customFormat="1" ht="30.75" customHeight="1">
      <c r="A68" s="209"/>
      <c r="B68" s="210"/>
      <c r="C68" s="210"/>
      <c r="D68" s="210" t="s">
        <v>292</v>
      </c>
      <c r="E68" s="210"/>
      <c r="F68" s="211"/>
      <c r="G68" s="212"/>
      <c r="H68" s="212">
        <f>H61+H58+H13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planka</cp:lastModifiedBy>
  <dcterms:modified xsi:type="dcterms:W3CDTF">2019-01-08T08:24:08Z</dcterms:modified>
  <cp:category/>
  <cp:version/>
  <cp:contentType/>
  <cp:contentStatus/>
</cp:coreProperties>
</file>