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POLEČNÉ\DOTACE\DOTACE MŠMT apod\MŠMT 2020\MAJETEK\VŘ\poslední verze ZD\"/>
    </mc:Choice>
  </mc:AlternateContent>
  <bookViews>
    <workbookView xWindow="0" yWindow="0" windowWidth="18345" windowHeight="7200" firstSheet="2" activeTab="9"/>
  </bookViews>
  <sheets>
    <sheet name="Sumarizace" sheetId="1" r:id="rId1"/>
    <sheet name="1 Xcult" sheetId="2" r:id="rId2"/>
    <sheet name="2 CHEETA" sheetId="3" r:id="rId3"/>
    <sheet name="3_Flatholds" sheetId="4" r:id="rId4"/>
    <sheet name="4_BLUEPILL" sheetId="5" r:id="rId5"/>
    <sheet name="5_AIX" sheetId="6" r:id="rId6"/>
    <sheet name="6_Expression" sheetId="7" r:id="rId7"/>
    <sheet name="7_Squadra" sheetId="8" r:id="rId8"/>
    <sheet name="8_Kilter" sheetId="9" r:id="rId9"/>
    <sheet name="9_Spojovací materiál" sheetId="10" r:id="rId10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3" l="1"/>
  <c r="G2" i="3"/>
  <c r="F36" i="2"/>
  <c r="H26" i="9"/>
  <c r="K25" i="9"/>
  <c r="I25" i="9"/>
  <c r="G25" i="9"/>
  <c r="G24" i="9"/>
  <c r="K24" i="9" s="1"/>
  <c r="G23" i="9"/>
  <c r="K23" i="9" s="1"/>
  <c r="K22" i="9"/>
  <c r="G22" i="9"/>
  <c r="I22" i="9" s="1"/>
  <c r="K21" i="9"/>
  <c r="I21" i="9"/>
  <c r="G21" i="9"/>
  <c r="G20" i="9"/>
  <c r="K20" i="9" s="1"/>
  <c r="G19" i="9"/>
  <c r="K19" i="9" s="1"/>
  <c r="G18" i="9"/>
  <c r="I18" i="9" s="1"/>
  <c r="K17" i="9"/>
  <c r="I17" i="9"/>
  <c r="G17" i="9"/>
  <c r="G16" i="9"/>
  <c r="K16" i="9" s="1"/>
  <c r="G15" i="9"/>
  <c r="K15" i="9" s="1"/>
  <c r="G14" i="9"/>
  <c r="I14" i="9" s="1"/>
  <c r="K13" i="9"/>
  <c r="I13" i="9"/>
  <c r="G13" i="9"/>
  <c r="G12" i="9"/>
  <c r="K12" i="9" s="1"/>
  <c r="G11" i="9"/>
  <c r="K11" i="9" s="1"/>
  <c r="G10" i="9"/>
  <c r="I10" i="9" s="1"/>
  <c r="K9" i="9"/>
  <c r="I9" i="9"/>
  <c r="G9" i="9"/>
  <c r="G8" i="9"/>
  <c r="K8" i="9" s="1"/>
  <c r="G7" i="9"/>
  <c r="K7" i="9" s="1"/>
  <c r="G6" i="9"/>
  <c r="I6" i="9" s="1"/>
  <c r="K5" i="9"/>
  <c r="I5" i="9"/>
  <c r="G5" i="9"/>
  <c r="G4" i="9"/>
  <c r="K4" i="9" s="1"/>
  <c r="D4" i="8"/>
  <c r="E62" i="8"/>
  <c r="F62" i="8" s="1"/>
  <c r="F61" i="8"/>
  <c r="E61" i="8"/>
  <c r="E60" i="8"/>
  <c r="F60" i="8" s="1"/>
  <c r="F59" i="8"/>
  <c r="E59" i="8"/>
  <c r="E58" i="8"/>
  <c r="F58" i="8" s="1"/>
  <c r="F57" i="8"/>
  <c r="E57" i="8"/>
  <c r="E56" i="8"/>
  <c r="F56" i="8" s="1"/>
  <c r="E55" i="8"/>
  <c r="F55" i="8" s="1"/>
  <c r="E54" i="8"/>
  <c r="F54" i="8" s="1"/>
  <c r="F53" i="8"/>
  <c r="E53" i="8"/>
  <c r="E52" i="8"/>
  <c r="F52" i="8" s="1"/>
  <c r="F51" i="8"/>
  <c r="E51" i="8"/>
  <c r="E50" i="8"/>
  <c r="F50" i="8" s="1"/>
  <c r="F49" i="8"/>
  <c r="E49" i="8"/>
  <c r="E48" i="8"/>
  <c r="F48" i="8" s="1"/>
  <c r="E47" i="8"/>
  <c r="F47" i="8" s="1"/>
  <c r="E46" i="8"/>
  <c r="F46" i="8" s="1"/>
  <c r="F45" i="8"/>
  <c r="E45" i="8"/>
  <c r="E44" i="8"/>
  <c r="F44" i="8" s="1"/>
  <c r="F43" i="8"/>
  <c r="E43" i="8"/>
  <c r="E42" i="8"/>
  <c r="F42" i="8" s="1"/>
  <c r="F41" i="8"/>
  <c r="E41" i="8"/>
  <c r="E40" i="8"/>
  <c r="F40" i="8" s="1"/>
  <c r="E39" i="8"/>
  <c r="F39" i="8" s="1"/>
  <c r="E38" i="8"/>
  <c r="F38" i="8" s="1"/>
  <c r="F37" i="8"/>
  <c r="E37" i="8"/>
  <c r="E36" i="8"/>
  <c r="F36" i="8" s="1"/>
  <c r="F34" i="8"/>
  <c r="E34" i="8"/>
  <c r="E33" i="8"/>
  <c r="F33" i="8" s="1"/>
  <c r="F32" i="8"/>
  <c r="E32" i="8"/>
  <c r="E31" i="8"/>
  <c r="F31" i="8" s="1"/>
  <c r="E30" i="8"/>
  <c r="F30" i="8" s="1"/>
  <c r="E29" i="8"/>
  <c r="F29" i="8" s="1"/>
  <c r="F28" i="8"/>
  <c r="E28" i="8"/>
  <c r="E27" i="8"/>
  <c r="F27" i="8" s="1"/>
  <c r="F26" i="8"/>
  <c r="F22" i="8" s="1"/>
  <c r="E26" i="8"/>
  <c r="E25" i="8"/>
  <c r="F25" i="8" s="1"/>
  <c r="F20" i="8"/>
  <c r="E20" i="8"/>
  <c r="E19" i="8"/>
  <c r="F19" i="8" s="1"/>
  <c r="E18" i="8"/>
  <c r="F18" i="8" s="1"/>
  <c r="E17" i="8"/>
  <c r="F17" i="8" s="1"/>
  <c r="F16" i="8"/>
  <c r="E16" i="8"/>
  <c r="E15" i="8"/>
  <c r="F15" i="8" s="1"/>
  <c r="F14" i="8"/>
  <c r="E14" i="8"/>
  <c r="E13" i="8"/>
  <c r="F13" i="8" s="1"/>
  <c r="F12" i="8"/>
  <c r="E12" i="8"/>
  <c r="E11" i="8"/>
  <c r="F11" i="8" s="1"/>
  <c r="E10" i="8"/>
  <c r="F10" i="8" s="1"/>
  <c r="E9" i="8"/>
  <c r="F9" i="8" s="1"/>
  <c r="F8" i="8"/>
  <c r="E8" i="8"/>
  <c r="E7" i="8"/>
  <c r="K66" i="7"/>
  <c r="J66" i="7"/>
  <c r="I66" i="7"/>
  <c r="H66" i="7"/>
  <c r="G66" i="7"/>
  <c r="F66" i="7"/>
  <c r="E66" i="7"/>
  <c r="D66" i="7"/>
  <c r="C66" i="7"/>
  <c r="B5" i="7" s="1"/>
  <c r="K63" i="7"/>
  <c r="J63" i="7"/>
  <c r="I63" i="7"/>
  <c r="H63" i="7"/>
  <c r="G63" i="7"/>
  <c r="F63" i="7"/>
  <c r="E63" i="7"/>
  <c r="E5" i="7" s="1"/>
  <c r="D63" i="7"/>
  <c r="C63" i="7"/>
  <c r="K13" i="7"/>
  <c r="J13" i="7"/>
  <c r="J5" i="7" s="1"/>
  <c r="I13" i="7"/>
  <c r="H13" i="7"/>
  <c r="G13" i="7"/>
  <c r="F13" i="7"/>
  <c r="F5" i="7" s="1"/>
  <c r="E13" i="7"/>
  <c r="D13" i="7"/>
  <c r="C13" i="7"/>
  <c r="I5" i="7"/>
  <c r="D56" i="6"/>
  <c r="D33" i="6" s="1"/>
  <c r="E56" i="6"/>
  <c r="E33" i="6" s="1"/>
  <c r="D30" i="6"/>
  <c r="D14" i="6"/>
  <c r="E14" i="6"/>
  <c r="E30" i="6"/>
  <c r="F17" i="5"/>
  <c r="F28" i="5"/>
  <c r="F47" i="5"/>
  <c r="F3" i="5" s="1"/>
  <c r="G47" i="5"/>
  <c r="G28" i="5"/>
  <c r="G17" i="5"/>
  <c r="E103" i="4"/>
  <c r="F103" i="4"/>
  <c r="E5" i="4"/>
  <c r="F5" i="4"/>
  <c r="G115" i="4"/>
  <c r="G114" i="4"/>
  <c r="G113" i="4"/>
  <c r="G112" i="4"/>
  <c r="G111" i="4"/>
  <c r="G110" i="4"/>
  <c r="G109" i="4"/>
  <c r="G108" i="4"/>
  <c r="G107" i="4"/>
  <c r="G106" i="4"/>
  <c r="G105" i="4"/>
  <c r="G100" i="4"/>
  <c r="H100" i="4" s="1"/>
  <c r="H99" i="4"/>
  <c r="G99" i="4"/>
  <c r="G98" i="4"/>
  <c r="H98" i="4" s="1"/>
  <c r="H97" i="4"/>
  <c r="G97" i="4"/>
  <c r="G96" i="4"/>
  <c r="H96" i="4" s="1"/>
  <c r="G95" i="4"/>
  <c r="H95" i="4" s="1"/>
  <c r="G94" i="4"/>
  <c r="H94" i="4" s="1"/>
  <c r="H93" i="4"/>
  <c r="G93" i="4"/>
  <c r="G92" i="4"/>
  <c r="H92" i="4" s="1"/>
  <c r="H91" i="4"/>
  <c r="G91" i="4"/>
  <c r="G90" i="4"/>
  <c r="H90" i="4" s="1"/>
  <c r="H89" i="4"/>
  <c r="G89" i="4"/>
  <c r="G88" i="4"/>
  <c r="H88" i="4" s="1"/>
  <c r="G87" i="4"/>
  <c r="H87" i="4" s="1"/>
  <c r="G86" i="4"/>
  <c r="H86" i="4" s="1"/>
  <c r="H85" i="4"/>
  <c r="G85" i="4"/>
  <c r="G84" i="4"/>
  <c r="H84" i="4" s="1"/>
  <c r="H83" i="4"/>
  <c r="G83" i="4"/>
  <c r="G82" i="4"/>
  <c r="H82" i="4" s="1"/>
  <c r="H81" i="4"/>
  <c r="G81" i="4"/>
  <c r="G80" i="4"/>
  <c r="H80" i="4" s="1"/>
  <c r="G79" i="4"/>
  <c r="H79" i="4" s="1"/>
  <c r="G78" i="4"/>
  <c r="H78" i="4" s="1"/>
  <c r="H77" i="4"/>
  <c r="G77" i="4"/>
  <c r="G76" i="4"/>
  <c r="H76" i="4" s="1"/>
  <c r="H75" i="4"/>
  <c r="G75" i="4"/>
  <c r="G74" i="4"/>
  <c r="H74" i="4" s="1"/>
  <c r="H73" i="4"/>
  <c r="G73" i="4"/>
  <c r="G72" i="4"/>
  <c r="H72" i="4" s="1"/>
  <c r="G71" i="4"/>
  <c r="H71" i="4" s="1"/>
  <c r="G70" i="4"/>
  <c r="H70" i="4" s="1"/>
  <c r="H69" i="4"/>
  <c r="G69" i="4"/>
  <c r="G68" i="4"/>
  <c r="H68" i="4" s="1"/>
  <c r="H67" i="4"/>
  <c r="G67" i="4"/>
  <c r="G66" i="4"/>
  <c r="H66" i="4" s="1"/>
  <c r="H65" i="4"/>
  <c r="G65" i="4"/>
  <c r="G64" i="4"/>
  <c r="H64" i="4" s="1"/>
  <c r="G63" i="4"/>
  <c r="H63" i="4" s="1"/>
  <c r="G62" i="4"/>
  <c r="H62" i="4" s="1"/>
  <c r="H61" i="4"/>
  <c r="G61" i="4"/>
  <c r="G60" i="4"/>
  <c r="H60" i="4" s="1"/>
  <c r="H59" i="4"/>
  <c r="G59" i="4"/>
  <c r="G58" i="4"/>
  <c r="H58" i="4" s="1"/>
  <c r="H57" i="4"/>
  <c r="G57" i="4"/>
  <c r="G56" i="4"/>
  <c r="H56" i="4" s="1"/>
  <c r="G55" i="4"/>
  <c r="H55" i="4" s="1"/>
  <c r="G54" i="4"/>
  <c r="H54" i="4" s="1"/>
  <c r="H53" i="4"/>
  <c r="G53" i="4"/>
  <c r="G52" i="4"/>
  <c r="H52" i="4" s="1"/>
  <c r="H51" i="4"/>
  <c r="G51" i="4"/>
  <c r="G50" i="4"/>
  <c r="H50" i="4" s="1"/>
  <c r="H49" i="4"/>
  <c r="G49" i="4"/>
  <c r="G48" i="4"/>
  <c r="H48" i="4" s="1"/>
  <c r="G47" i="4"/>
  <c r="H47" i="4" s="1"/>
  <c r="G46" i="4"/>
  <c r="H46" i="4" s="1"/>
  <c r="H45" i="4"/>
  <c r="G45" i="4"/>
  <c r="G44" i="4"/>
  <c r="H44" i="4" s="1"/>
  <c r="H43" i="4"/>
  <c r="G43" i="4"/>
  <c r="G42" i="4"/>
  <c r="H42" i="4" s="1"/>
  <c r="H41" i="4"/>
  <c r="G41" i="4"/>
  <c r="G40" i="4"/>
  <c r="H40" i="4" s="1"/>
  <c r="G39" i="4"/>
  <c r="H39" i="4" s="1"/>
  <c r="G38" i="4"/>
  <c r="H38" i="4" s="1"/>
  <c r="H37" i="4"/>
  <c r="G37" i="4"/>
  <c r="G36" i="4"/>
  <c r="H36" i="4" s="1"/>
  <c r="H35" i="4"/>
  <c r="G35" i="4"/>
  <c r="G34" i="4"/>
  <c r="H34" i="4" s="1"/>
  <c r="H33" i="4"/>
  <c r="G33" i="4"/>
  <c r="G32" i="4"/>
  <c r="H32" i="4" s="1"/>
  <c r="G31" i="4"/>
  <c r="H31" i="4" s="1"/>
  <c r="G30" i="4"/>
  <c r="H30" i="4" s="1"/>
  <c r="H29" i="4"/>
  <c r="G29" i="4"/>
  <c r="G28" i="4"/>
  <c r="H28" i="4" s="1"/>
  <c r="H27" i="4"/>
  <c r="G27" i="4"/>
  <c r="G26" i="4"/>
  <c r="H26" i="4" s="1"/>
  <c r="H25" i="4"/>
  <c r="G25" i="4"/>
  <c r="G24" i="4"/>
  <c r="H24" i="4" s="1"/>
  <c r="G23" i="4"/>
  <c r="H23" i="4" s="1"/>
  <c r="G22" i="4"/>
  <c r="H22" i="4" s="1"/>
  <c r="H21" i="4"/>
  <c r="G21" i="4"/>
  <c r="G20" i="4"/>
  <c r="H20" i="4" s="1"/>
  <c r="G19" i="4"/>
  <c r="H19" i="4" s="1"/>
  <c r="G18" i="4"/>
  <c r="H18" i="4" s="1"/>
  <c r="G17" i="4"/>
  <c r="H17" i="4" s="1"/>
  <c r="G16" i="4"/>
  <c r="H16" i="4" s="1"/>
  <c r="H15" i="4"/>
  <c r="G15" i="4"/>
  <c r="G14" i="4"/>
  <c r="H14" i="4" s="1"/>
  <c r="H13" i="4"/>
  <c r="G13" i="4"/>
  <c r="G12" i="4"/>
  <c r="H12" i="4" s="1"/>
  <c r="G11" i="4"/>
  <c r="H11" i="4" s="1"/>
  <c r="G10" i="4"/>
  <c r="H10" i="4" s="1"/>
  <c r="G9" i="4"/>
  <c r="H9" i="4" s="1"/>
  <c r="G8" i="4"/>
  <c r="H8" i="4" s="1"/>
  <c r="G115" i="3"/>
  <c r="F115" i="3"/>
  <c r="H114" i="3"/>
  <c r="I114" i="3" s="1"/>
  <c r="H113" i="3"/>
  <c r="I113" i="3" s="1"/>
  <c r="H112" i="3"/>
  <c r="I112" i="3" s="1"/>
  <c r="I111" i="3"/>
  <c r="H110" i="3"/>
  <c r="I110" i="3" s="1"/>
  <c r="H109" i="3"/>
  <c r="I109" i="3" s="1"/>
  <c r="I108" i="3"/>
  <c r="H108" i="3"/>
  <c r="H107" i="3"/>
  <c r="I107" i="3" s="1"/>
  <c r="I106" i="3"/>
  <c r="H106" i="3"/>
  <c r="H105" i="3"/>
  <c r="I105" i="3" s="1"/>
  <c r="H104" i="3"/>
  <c r="I104" i="3" s="1"/>
  <c r="H103" i="3"/>
  <c r="I103" i="3" s="1"/>
  <c r="H102" i="3"/>
  <c r="I102" i="3" s="1"/>
  <c r="H101" i="3"/>
  <c r="I101" i="3" s="1"/>
  <c r="I100" i="3"/>
  <c r="H100" i="3"/>
  <c r="H99" i="3"/>
  <c r="I99" i="3" s="1"/>
  <c r="I98" i="3"/>
  <c r="H98" i="3"/>
  <c r="H97" i="3"/>
  <c r="I97" i="3" s="1"/>
  <c r="H96" i="3"/>
  <c r="I96" i="3" s="1"/>
  <c r="H95" i="3"/>
  <c r="I95" i="3" s="1"/>
  <c r="H94" i="3"/>
  <c r="I94" i="3" s="1"/>
  <c r="H93" i="3"/>
  <c r="I93" i="3" s="1"/>
  <c r="I92" i="3"/>
  <c r="H92" i="3"/>
  <c r="H91" i="3"/>
  <c r="I91" i="3" s="1"/>
  <c r="I90" i="3"/>
  <c r="H90" i="3"/>
  <c r="H89" i="3"/>
  <c r="I89" i="3" s="1"/>
  <c r="H88" i="3"/>
  <c r="I88" i="3" s="1"/>
  <c r="H87" i="3"/>
  <c r="I87" i="3" s="1"/>
  <c r="H86" i="3"/>
  <c r="I86" i="3" s="1"/>
  <c r="H85" i="3"/>
  <c r="I85" i="3" s="1"/>
  <c r="I84" i="3"/>
  <c r="H84" i="3"/>
  <c r="H83" i="3"/>
  <c r="I83" i="3" s="1"/>
  <c r="I82" i="3"/>
  <c r="H82" i="3"/>
  <c r="H81" i="3"/>
  <c r="I81" i="3" s="1"/>
  <c r="H80" i="3"/>
  <c r="I80" i="3" s="1"/>
  <c r="H79" i="3"/>
  <c r="I79" i="3" s="1"/>
  <c r="H78" i="3"/>
  <c r="I78" i="3" s="1"/>
  <c r="H77" i="3"/>
  <c r="I77" i="3" s="1"/>
  <c r="I76" i="3"/>
  <c r="H76" i="3"/>
  <c r="H75" i="3"/>
  <c r="I75" i="3" s="1"/>
  <c r="I74" i="3"/>
  <c r="H74" i="3"/>
  <c r="H73" i="3"/>
  <c r="I73" i="3" s="1"/>
  <c r="H72" i="3"/>
  <c r="I72" i="3" s="1"/>
  <c r="H71" i="3"/>
  <c r="I71" i="3" s="1"/>
  <c r="H70" i="3"/>
  <c r="I70" i="3" s="1"/>
  <c r="H69" i="3"/>
  <c r="I69" i="3" s="1"/>
  <c r="I68" i="3"/>
  <c r="H68" i="3"/>
  <c r="H67" i="3"/>
  <c r="I67" i="3" s="1"/>
  <c r="I66" i="3"/>
  <c r="H66" i="3"/>
  <c r="H65" i="3"/>
  <c r="I65" i="3" s="1"/>
  <c r="H64" i="3"/>
  <c r="I64" i="3" s="1"/>
  <c r="H63" i="3"/>
  <c r="I63" i="3" s="1"/>
  <c r="H62" i="3"/>
  <c r="I62" i="3" s="1"/>
  <c r="H61" i="3"/>
  <c r="I61" i="3" s="1"/>
  <c r="I60" i="3"/>
  <c r="H60" i="3"/>
  <c r="H59" i="3"/>
  <c r="I59" i="3" s="1"/>
  <c r="I58" i="3"/>
  <c r="H58" i="3"/>
  <c r="H57" i="3"/>
  <c r="I57" i="3" s="1"/>
  <c r="H56" i="3"/>
  <c r="I56" i="3" s="1"/>
  <c r="H55" i="3"/>
  <c r="I55" i="3" s="1"/>
  <c r="H54" i="3"/>
  <c r="I54" i="3" s="1"/>
  <c r="H53" i="3"/>
  <c r="I53" i="3" s="1"/>
  <c r="I52" i="3"/>
  <c r="H52" i="3"/>
  <c r="H51" i="3"/>
  <c r="I51" i="3" s="1"/>
  <c r="I50" i="3"/>
  <c r="H50" i="3"/>
  <c r="H49" i="3"/>
  <c r="I49" i="3" s="1"/>
  <c r="H48" i="3"/>
  <c r="I48" i="3" s="1"/>
  <c r="H47" i="3"/>
  <c r="I47" i="3" s="1"/>
  <c r="H46" i="3"/>
  <c r="I46" i="3" s="1"/>
  <c r="H45" i="3"/>
  <c r="I45" i="3" s="1"/>
  <c r="I44" i="3"/>
  <c r="H44" i="3"/>
  <c r="H43" i="3"/>
  <c r="I43" i="3" s="1"/>
  <c r="I42" i="3"/>
  <c r="H42" i="3"/>
  <c r="H41" i="3"/>
  <c r="I41" i="3" s="1"/>
  <c r="H40" i="3"/>
  <c r="I40" i="3" s="1"/>
  <c r="H39" i="3"/>
  <c r="I39" i="3" s="1"/>
  <c r="H38" i="3"/>
  <c r="I38" i="3" s="1"/>
  <c r="H37" i="3"/>
  <c r="I37" i="3" s="1"/>
  <c r="I36" i="3"/>
  <c r="H36" i="3"/>
  <c r="H35" i="3"/>
  <c r="I35" i="3" s="1"/>
  <c r="I34" i="3"/>
  <c r="H34" i="3"/>
  <c r="H33" i="3"/>
  <c r="I33" i="3" s="1"/>
  <c r="H32" i="3"/>
  <c r="I32" i="3" s="1"/>
  <c r="H31" i="3"/>
  <c r="I31" i="3" s="1"/>
  <c r="H30" i="3"/>
  <c r="I30" i="3" s="1"/>
  <c r="H29" i="3"/>
  <c r="I29" i="3" s="1"/>
  <c r="I28" i="3"/>
  <c r="H28" i="3"/>
  <c r="H27" i="3"/>
  <c r="I27" i="3" s="1"/>
  <c r="I26" i="3"/>
  <c r="H26" i="3"/>
  <c r="H25" i="3"/>
  <c r="I25" i="3" s="1"/>
  <c r="H24" i="3"/>
  <c r="I24" i="3" s="1"/>
  <c r="H23" i="3"/>
  <c r="I23" i="3" s="1"/>
  <c r="H22" i="3"/>
  <c r="I22" i="3" s="1"/>
  <c r="I21" i="3"/>
  <c r="H21" i="3"/>
  <c r="P20" i="3"/>
  <c r="Q20" i="3" s="1"/>
  <c r="H20" i="3"/>
  <c r="I20" i="3" s="1"/>
  <c r="P19" i="3"/>
  <c r="Q19" i="3" s="1"/>
  <c r="H19" i="3"/>
  <c r="I19" i="3" s="1"/>
  <c r="P18" i="3"/>
  <c r="Q18" i="3" s="1"/>
  <c r="Q21" i="3" s="1"/>
  <c r="I18" i="3"/>
  <c r="H18" i="3"/>
  <c r="H17" i="3"/>
  <c r="I17" i="3" s="1"/>
  <c r="I16" i="3"/>
  <c r="H16" i="3"/>
  <c r="H15" i="3"/>
  <c r="I15" i="3" s="1"/>
  <c r="H14" i="3"/>
  <c r="I14" i="3" s="1"/>
  <c r="O13" i="3"/>
  <c r="H13" i="3"/>
  <c r="I13" i="3" s="1"/>
  <c r="Q12" i="3"/>
  <c r="P12" i="3"/>
  <c r="H12" i="3"/>
  <c r="I12" i="3" s="1"/>
  <c r="P11" i="3"/>
  <c r="Q11" i="3" s="1"/>
  <c r="H11" i="3"/>
  <c r="I11" i="3" s="1"/>
  <c r="P10" i="3"/>
  <c r="Q10" i="3" s="1"/>
  <c r="H10" i="3"/>
  <c r="I10" i="3" s="1"/>
  <c r="P9" i="3"/>
  <c r="Q9" i="3" s="1"/>
  <c r="H9" i="3"/>
  <c r="I9" i="3" s="1"/>
  <c r="Q8" i="3"/>
  <c r="P8" i="3"/>
  <c r="H8" i="3"/>
  <c r="I8" i="3" s="1"/>
  <c r="P7" i="3"/>
  <c r="Q7" i="3" s="1"/>
  <c r="H7" i="3"/>
  <c r="I7" i="3" s="1"/>
  <c r="P6" i="3"/>
  <c r="Q6" i="3" s="1"/>
  <c r="H6" i="3"/>
  <c r="I6" i="3" s="1"/>
  <c r="P5" i="3"/>
  <c r="Q5" i="3" s="1"/>
  <c r="H5" i="3"/>
  <c r="I5" i="3" s="1"/>
  <c r="Q4" i="3"/>
  <c r="P4" i="3"/>
  <c r="P13" i="3" s="1"/>
  <c r="H4" i="3"/>
  <c r="H2" i="3" s="1"/>
  <c r="E43" i="2"/>
  <c r="E42" i="2"/>
  <c r="D33" i="2"/>
  <c r="E33" i="2" s="1"/>
  <c r="D32" i="2"/>
  <c r="E32" i="2" s="1"/>
  <c r="D30" i="2"/>
  <c r="E30" i="2" s="1"/>
  <c r="D29" i="2"/>
  <c r="E29" i="2" s="1"/>
  <c r="D28" i="2"/>
  <c r="E28" i="2" s="1"/>
  <c r="D27" i="2"/>
  <c r="E27" i="2" s="1"/>
  <c r="E26" i="2"/>
  <c r="D26" i="2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D8" i="2"/>
  <c r="E8" i="2" s="1"/>
  <c r="D7" i="2"/>
  <c r="E7" i="2" s="1"/>
  <c r="D6" i="2"/>
  <c r="E6" i="2" s="1"/>
  <c r="E34" i="2" l="1"/>
  <c r="I4" i="9"/>
  <c r="I8" i="9"/>
  <c r="I12" i="9"/>
  <c r="I16" i="9"/>
  <c r="I20" i="9"/>
  <c r="I24" i="9"/>
  <c r="G26" i="9"/>
  <c r="Q13" i="3"/>
  <c r="L66" i="7"/>
  <c r="K6" i="9"/>
  <c r="K10" i="9"/>
  <c r="K14" i="9"/>
  <c r="K18" i="9"/>
  <c r="G103" i="4"/>
  <c r="G3" i="5"/>
  <c r="C68" i="7"/>
  <c r="G5" i="7"/>
  <c r="K5" i="7"/>
  <c r="H115" i="3"/>
  <c r="L13" i="7"/>
  <c r="L63" i="7"/>
  <c r="E22" i="8"/>
  <c r="E4" i="8" s="1"/>
  <c r="D34" i="2"/>
  <c r="H5" i="4"/>
  <c r="G5" i="4"/>
  <c r="I7" i="9"/>
  <c r="I11" i="9"/>
  <c r="I15" i="9"/>
  <c r="I19" i="9"/>
  <c r="I23" i="9"/>
  <c r="F7" i="8"/>
  <c r="F6" i="8" s="1"/>
  <c r="F4" i="8" s="1"/>
  <c r="L68" i="7"/>
  <c r="B6" i="7" s="1"/>
  <c r="L5" i="7"/>
  <c r="H5" i="7"/>
  <c r="P21" i="3"/>
  <c r="I4" i="3"/>
  <c r="I26" i="9" l="1"/>
  <c r="I115" i="3"/>
  <c r="I2" i="3"/>
</calcChain>
</file>

<file path=xl/sharedStrings.xml><?xml version="1.0" encoding="utf-8"?>
<sst xmlns="http://schemas.openxmlformats.org/spreadsheetml/2006/main" count="1190" uniqueCount="773">
  <si>
    <t>Poptávka chyty, struktury, přeprava, spojovací  materiál</t>
  </si>
  <si>
    <t>Součástí poptávky je transport BluePill</t>
  </si>
  <si>
    <t>Součástí poptávky je spojovací materiál ke každé poptávané položce</t>
  </si>
  <si>
    <t>Holds</t>
  </si>
  <si>
    <t>Volumes</t>
  </si>
  <si>
    <t>sety</t>
  </si>
  <si>
    <t xml:space="preserve"> ks</t>
  </si>
  <si>
    <t>ks</t>
  </si>
  <si>
    <t>Xcult</t>
  </si>
  <si>
    <t>Cheeta Holds + YOG</t>
  </si>
  <si>
    <t>Cheeta Volumes</t>
  </si>
  <si>
    <t>Cheeta 2018YOG</t>
  </si>
  <si>
    <t>Flathold holds</t>
  </si>
  <si>
    <t>Flathold volumes</t>
  </si>
  <si>
    <t>BluePill</t>
  </si>
  <si>
    <t xml:space="preserve">AIX PU </t>
  </si>
  <si>
    <t>AIX Pe</t>
  </si>
  <si>
    <t>AIX STR</t>
  </si>
  <si>
    <t>Expression</t>
  </si>
  <si>
    <t>Squadra Holds</t>
  </si>
  <si>
    <t>Squadra Macros</t>
  </si>
  <si>
    <t>Kilter</t>
  </si>
  <si>
    <t>SPECIFIKACE PRACÍ</t>
  </si>
  <si>
    <t xml:space="preserve">pro podlimitní veřejnou zakázku zadávanou ve zjednodušeném podlimitním řízení dle ustanovení </t>
  </si>
  <si>
    <t>§ 53 zákona č. 134/2016 Sb., o zadávání veřejných zakázek</t>
  </si>
  <si>
    <t>„Lezecká stěna pro lezení na obtížnost a rychlost - Brno“</t>
  </si>
  <si>
    <t>Sumarizace poptávaných položek dle značek</t>
  </si>
  <si>
    <t>detailní rozpis viz List č.</t>
  </si>
  <si>
    <t>POLYESTER HOLDS</t>
  </si>
  <si>
    <t>Blue</t>
  </si>
  <si>
    <t>Black</t>
  </si>
  <si>
    <t>Sets</t>
  </si>
  <si>
    <t>Pcs</t>
  </si>
  <si>
    <t>Competition style</t>
  </si>
  <si>
    <t>Drops 2 NEW</t>
  </si>
  <si>
    <t>Vacuum</t>
  </si>
  <si>
    <t>Blades 1</t>
  </si>
  <si>
    <t>Blades 2 NEW</t>
  </si>
  <si>
    <t>Wallet 1</t>
  </si>
  <si>
    <t>Wallet 2 NEW</t>
  </si>
  <si>
    <t>Addicted to 1-5 Pack</t>
  </si>
  <si>
    <t>Cats</t>
  </si>
  <si>
    <t>Pachamama 1</t>
  </si>
  <si>
    <t>Pachamama 2</t>
  </si>
  <si>
    <t>AC/DC</t>
  </si>
  <si>
    <t>Damnation 2</t>
  </si>
  <si>
    <t>Damnation 3</t>
  </si>
  <si>
    <t>Doomed 1</t>
  </si>
  <si>
    <t>Doomed 2</t>
  </si>
  <si>
    <t>Smiles 1</t>
  </si>
  <si>
    <t>Smiles 2</t>
  </si>
  <si>
    <t>Smiles 3</t>
  </si>
  <si>
    <t>Arcane 2</t>
  </si>
  <si>
    <t>Arcane 3</t>
  </si>
  <si>
    <t>Arcane 1-7 Pack</t>
  </si>
  <si>
    <t>Jugflakes</t>
  </si>
  <si>
    <t>Tongues 1</t>
  </si>
  <si>
    <t>Tongues 2</t>
  </si>
  <si>
    <t>Comfy 2</t>
  </si>
  <si>
    <t>Basic style</t>
  </si>
  <si>
    <t>Slopers 1</t>
  </si>
  <si>
    <t>Slopers 2</t>
  </si>
  <si>
    <t>FIBERGLASS</t>
  </si>
  <si>
    <t>WOLUMES</t>
  </si>
  <si>
    <t>SIZE</t>
  </si>
  <si>
    <t xml:space="preserve">Evolution Fiberglass </t>
  </si>
  <si>
    <t>Evolution Fiberglass - Set 1 Dual-tex</t>
  </si>
  <si>
    <t>XXXS-M</t>
  </si>
  <si>
    <t>Evolution Fiberglass - Set 2 Dual-tex</t>
  </si>
  <si>
    <t>ClosedCell Volumes (CCV)</t>
  </si>
  <si>
    <t>SET 27 - TESLA</t>
  </si>
  <si>
    <t>2 S</t>
  </si>
  <si>
    <t>SET 26 - PERKA</t>
  </si>
  <si>
    <t>2 XS , 1 S</t>
  </si>
  <si>
    <t>SET 23 - PAZVA</t>
  </si>
  <si>
    <t>1 M , 1 L</t>
  </si>
  <si>
    <t>SET 21 - KIFLA</t>
  </si>
  <si>
    <t>4 S</t>
  </si>
  <si>
    <t>DYAKON 14-1</t>
  </si>
  <si>
    <t>1 XS</t>
  </si>
  <si>
    <t>CHERGA 13-1</t>
  </si>
  <si>
    <t>YURGAN 12-4</t>
  </si>
  <si>
    <t>1 M</t>
  </si>
  <si>
    <t>STAN 8-2</t>
  </si>
  <si>
    <t>DUVAR 6-1</t>
  </si>
  <si>
    <t>Produktová řada Cheeta 2018 YOG</t>
  </si>
  <si>
    <t>Nb.</t>
  </si>
  <si>
    <t>Style</t>
  </si>
  <si>
    <t>Set</t>
  </si>
  <si>
    <t xml:space="preserve">Référence                      </t>
  </si>
  <si>
    <t>Nb holds</t>
  </si>
  <si>
    <t>yellow</t>
  </si>
  <si>
    <t>fluo pink</t>
  </si>
  <si>
    <t>Nb sets</t>
  </si>
  <si>
    <t>Nb prises</t>
  </si>
  <si>
    <t>Style - Range</t>
  </si>
  <si>
    <t>počet chytů v setu</t>
  </si>
  <si>
    <t>počet setů</t>
  </si>
  <si>
    <t>počet chytů</t>
  </si>
  <si>
    <t>Wave</t>
  </si>
  <si>
    <t>Ships</t>
  </si>
  <si>
    <t>010.01.L-H</t>
  </si>
  <si>
    <t>S 1</t>
  </si>
  <si>
    <t>100.01.S-H</t>
  </si>
  <si>
    <t>Bank</t>
  </si>
  <si>
    <t>010.02.L-E</t>
  </si>
  <si>
    <t>L 3</t>
  </si>
  <si>
    <t>100.03.L-M</t>
  </si>
  <si>
    <t>Cortès</t>
  </si>
  <si>
    <t>010.01.XL-E</t>
  </si>
  <si>
    <t>XL 5</t>
  </si>
  <si>
    <t>100.05.XL-M</t>
  </si>
  <si>
    <t>Walls</t>
  </si>
  <si>
    <t>010.02.XL-E</t>
  </si>
  <si>
    <t>XL 8</t>
  </si>
  <si>
    <t>100.08.XL-H</t>
  </si>
  <si>
    <t>Jaws</t>
  </si>
  <si>
    <t>010.03.MEG-M</t>
  </si>
  <si>
    <t>XXL 1</t>
  </si>
  <si>
    <t>100.01.XXL-M</t>
  </si>
  <si>
    <t>Mavericks</t>
  </si>
  <si>
    <t>010.05.MEG-M</t>
  </si>
  <si>
    <t>XXL 2</t>
  </si>
  <si>
    <t>100.02.XXL-E</t>
  </si>
  <si>
    <t>Avalanche</t>
  </si>
  <si>
    <t>010.06.MEG-H</t>
  </si>
  <si>
    <t>XXL 3</t>
  </si>
  <si>
    <t>100.03.XXL-M</t>
  </si>
  <si>
    <t>Kanagawa</t>
  </si>
  <si>
    <t>010.07.MEG-M</t>
  </si>
  <si>
    <t>XXL 4</t>
  </si>
  <si>
    <t>100.04.XXL-M</t>
  </si>
  <si>
    <t>Shirahama</t>
  </si>
  <si>
    <t>010.10.MEG-H</t>
  </si>
  <si>
    <t>XXL 5</t>
  </si>
  <si>
    <t>100.05.XXL-M</t>
  </si>
  <si>
    <t>Volumholds</t>
  </si>
  <si>
    <t>Hubby</t>
  </si>
  <si>
    <t>012.01.S-M</t>
  </si>
  <si>
    <t>Total HOLDS</t>
  </si>
  <si>
    <t>Soap</t>
  </si>
  <si>
    <t>012.02.S-H</t>
  </si>
  <si>
    <t>TV S</t>
  </si>
  <si>
    <t>012.05.S-M</t>
  </si>
  <si>
    <t>TV M</t>
  </si>
  <si>
    <t>012.01.M-M</t>
  </si>
  <si>
    <t>FIBREGLASS</t>
  </si>
  <si>
    <t>Planets</t>
  </si>
  <si>
    <t>Eris</t>
  </si>
  <si>
    <t>014.01.XL-M</t>
  </si>
  <si>
    <t>Nb pieces</t>
  </si>
  <si>
    <t>Pluto</t>
  </si>
  <si>
    <t>014.02.XL-M</t>
  </si>
  <si>
    <t>Fiberglass Volumes</t>
  </si>
  <si>
    <t>Wave 1</t>
  </si>
  <si>
    <t>VOL.F.057-E</t>
  </si>
  <si>
    <t>Haumea</t>
  </si>
  <si>
    <t>014.03.XL-H</t>
  </si>
  <si>
    <t>Wave 2</t>
  </si>
  <si>
    <t>VOL.F.058-E</t>
  </si>
  <si>
    <t>Venus</t>
  </si>
  <si>
    <t>014.05.XL-H</t>
  </si>
  <si>
    <t>Wave 3</t>
  </si>
  <si>
    <t>VOL.F.059-E</t>
  </si>
  <si>
    <t>Lo</t>
  </si>
  <si>
    <t>014.01.XXL-M</t>
  </si>
  <si>
    <t>Total VOLUMES</t>
  </si>
  <si>
    <t>Saturn</t>
  </si>
  <si>
    <t>014.02.XXL-M</t>
  </si>
  <si>
    <t>Jupiter</t>
  </si>
  <si>
    <t>014.01.MEG-M</t>
  </si>
  <si>
    <t>B 612</t>
  </si>
  <si>
    <t>014.02.MEG-M</t>
  </si>
  <si>
    <t>Hesperus</t>
  </si>
  <si>
    <t>014.07.MEG-M</t>
  </si>
  <si>
    <t>Satellites</t>
  </si>
  <si>
    <t>Triton</t>
  </si>
  <si>
    <t>015.01.S-E</t>
  </si>
  <si>
    <t>Helios</t>
  </si>
  <si>
    <t>015.02.M-M</t>
  </si>
  <si>
    <t>Star Games</t>
  </si>
  <si>
    <t>Spoutnik</t>
  </si>
  <si>
    <t>016.01.XS-H</t>
  </si>
  <si>
    <t>Pioneer S1</t>
  </si>
  <si>
    <t>016.01.S-H</t>
  </si>
  <si>
    <t>Pioneer S2</t>
  </si>
  <si>
    <t>016.02.S-M</t>
  </si>
  <si>
    <t>Explorer S1</t>
  </si>
  <si>
    <t>016.03.S-M</t>
  </si>
  <si>
    <t>Wings</t>
  </si>
  <si>
    <t>Harpies</t>
  </si>
  <si>
    <t>017.01.XS-H</t>
  </si>
  <si>
    <t>Ange</t>
  </si>
  <si>
    <t>017.02.XS-H</t>
  </si>
  <si>
    <t>Méduse</t>
  </si>
  <si>
    <t>017.01.S-H</t>
  </si>
  <si>
    <t>Lucifer</t>
  </si>
  <si>
    <t>017.02.S-H</t>
  </si>
  <si>
    <t>Valkyrie</t>
  </si>
  <si>
    <t>017.04.S-M</t>
  </si>
  <si>
    <t>Raptor</t>
  </si>
  <si>
    <t>017.05.S-M</t>
  </si>
  <si>
    <t>Dédale</t>
  </si>
  <si>
    <t>017.01.M-M</t>
  </si>
  <si>
    <t>Sphinx</t>
  </si>
  <si>
    <t>017.03.M-M</t>
  </si>
  <si>
    <t>Sparrow</t>
  </si>
  <si>
    <t>017.04.M-M</t>
  </si>
  <si>
    <t>Hawk</t>
  </si>
  <si>
    <t>017.05.M-M</t>
  </si>
  <si>
    <t>Astraeos</t>
  </si>
  <si>
    <t>017.01.L-H</t>
  </si>
  <si>
    <t>Hermès</t>
  </si>
  <si>
    <t>017.02.L-H</t>
  </si>
  <si>
    <t>Blade</t>
  </si>
  <si>
    <t>017.03.L-E</t>
  </si>
  <si>
    <t>Urban</t>
  </si>
  <si>
    <t>Urban S1</t>
  </si>
  <si>
    <t>018.01.S-M</t>
  </si>
  <si>
    <t>Urban S2</t>
  </si>
  <si>
    <t>018.02.S-E</t>
  </si>
  <si>
    <t>Urban M2</t>
  </si>
  <si>
    <t>018.02.M-E</t>
  </si>
  <si>
    <t>Urban L1</t>
  </si>
  <si>
    <t>018.01.L-E</t>
  </si>
  <si>
    <t>Urban L2</t>
  </si>
  <si>
    <t>018.02.L-E</t>
  </si>
  <si>
    <t>Urban L3</t>
  </si>
  <si>
    <t>018.03.L-E</t>
  </si>
  <si>
    <t xml:space="preserve">Craters </t>
  </si>
  <si>
    <t>Marum</t>
  </si>
  <si>
    <t>019.01.XS-H</t>
  </si>
  <si>
    <t>Picos S1</t>
  </si>
  <si>
    <t>019.01.S-H</t>
  </si>
  <si>
    <t>Cook M1</t>
  </si>
  <si>
    <t>019.01.M-M</t>
  </si>
  <si>
    <t>Amak</t>
  </si>
  <si>
    <t>019.02.L-E</t>
  </si>
  <si>
    <t>Spider L1</t>
  </si>
  <si>
    <t>019.03.L-M</t>
  </si>
  <si>
    <t>Spider L2</t>
  </si>
  <si>
    <t>019.04.L-E</t>
  </si>
  <si>
    <t>Spider L3</t>
  </si>
  <si>
    <t>019.05.L-E</t>
  </si>
  <si>
    <t>The Saucer L1</t>
  </si>
  <si>
    <t>019.09.L-E</t>
  </si>
  <si>
    <t>Cocoa</t>
  </si>
  <si>
    <t>019.11.L-E</t>
  </si>
  <si>
    <t>Hokkaido</t>
  </si>
  <si>
    <t>019.12.XL-E</t>
  </si>
  <si>
    <t>Albertine</t>
  </si>
  <si>
    <t>019.01.XL-H</t>
  </si>
  <si>
    <t>Jarvis</t>
  </si>
  <si>
    <t>019.02.XL-E</t>
  </si>
  <si>
    <t>Tartempion</t>
  </si>
  <si>
    <t>019.09.XL-H</t>
  </si>
  <si>
    <t>Tycho</t>
  </si>
  <si>
    <t>019.11.XL-M</t>
  </si>
  <si>
    <t>Okama</t>
  </si>
  <si>
    <t>019.12.L-M</t>
  </si>
  <si>
    <t>Krakatoa</t>
  </si>
  <si>
    <t>019.02.XXL-M</t>
  </si>
  <si>
    <t>Fuego</t>
  </si>
  <si>
    <t>019.03.XXL-M</t>
  </si>
  <si>
    <t>Bagana</t>
  </si>
  <si>
    <t>019.05.XXL-H</t>
  </si>
  <si>
    <t>Fuji</t>
  </si>
  <si>
    <t>019.01.MEG-E</t>
  </si>
  <si>
    <t>Etna</t>
  </si>
  <si>
    <t>019.02.MEG-M</t>
  </si>
  <si>
    <t>Galeras</t>
  </si>
  <si>
    <t>019.04.MEG-H</t>
  </si>
  <si>
    <t>Tête à claques</t>
  </si>
  <si>
    <t>019.07.MEG-H</t>
  </si>
  <si>
    <t>Gus</t>
  </si>
  <si>
    <t>019.08.MEG-H</t>
  </si>
  <si>
    <t>Pulsar</t>
  </si>
  <si>
    <t>Pulsar XS1</t>
  </si>
  <si>
    <t>020.01.XS-H</t>
  </si>
  <si>
    <t>Pulsar XS2</t>
  </si>
  <si>
    <t>020.02.XS-H</t>
  </si>
  <si>
    <t>Pulsar M1</t>
  </si>
  <si>
    <t>020.01.M-M</t>
  </si>
  <si>
    <t>Pulsar L1</t>
  </si>
  <si>
    <t>020.01.L-M</t>
  </si>
  <si>
    <t>Pulsar L2</t>
  </si>
  <si>
    <t>020.02.L-M</t>
  </si>
  <si>
    <t>Pulsar XL2</t>
  </si>
  <si>
    <t>020.02.XL-H</t>
  </si>
  <si>
    <t>Pulsar XXL1</t>
  </si>
  <si>
    <t>020.01.XXL-M</t>
  </si>
  <si>
    <t>Pulsar XXL2</t>
  </si>
  <si>
    <t>020.02.XXL-M</t>
  </si>
  <si>
    <t>Pulsar mega 1</t>
  </si>
  <si>
    <t>020.01.MEG-M</t>
  </si>
  <si>
    <t>Pulsar mega 2</t>
  </si>
  <si>
    <t>020.02.MEG-H</t>
  </si>
  <si>
    <t>Pulsar mega 3</t>
  </si>
  <si>
    <t>020.03.MEG-M</t>
  </si>
  <si>
    <t>Boomerang</t>
  </si>
  <si>
    <t>Sydney XS2</t>
  </si>
  <si>
    <t>021.02.XS-H</t>
  </si>
  <si>
    <t>Weapon S2</t>
  </si>
  <si>
    <t>021.03.S-H</t>
  </si>
  <si>
    <t>Station</t>
  </si>
  <si>
    <t>021.04.S-M</t>
  </si>
  <si>
    <t>Spirit</t>
  </si>
  <si>
    <t>021.06.S-M</t>
  </si>
  <si>
    <t>Killer M1</t>
  </si>
  <si>
    <t>021.01.M-H</t>
  </si>
  <si>
    <t>Killer M2</t>
  </si>
  <si>
    <t>021.02.M-M</t>
  </si>
  <si>
    <t>Killer M3</t>
  </si>
  <si>
    <t>021.03.M-M</t>
  </si>
  <si>
    <t>Song L1</t>
  </si>
  <si>
    <t>021.01.L-H</t>
  </si>
  <si>
    <t>Song L3</t>
  </si>
  <si>
    <t>021.03.L-M</t>
  </si>
  <si>
    <t>Song L4</t>
  </si>
  <si>
    <t>021.04.L-E</t>
  </si>
  <si>
    <t>Line</t>
  </si>
  <si>
    <t>021.06.L-M</t>
  </si>
  <si>
    <t>Weapon L1</t>
  </si>
  <si>
    <t>021.07.L-H</t>
  </si>
  <si>
    <t>Weapon L2</t>
  </si>
  <si>
    <t>021.08.L-H</t>
  </si>
  <si>
    <t>Inuit L1</t>
  </si>
  <si>
    <t>021.10.L-E</t>
  </si>
  <si>
    <t>Tribal XL1</t>
  </si>
  <si>
    <t>021.01.XL-H</t>
  </si>
  <si>
    <t>Tribal XL2</t>
  </si>
  <si>
    <t>021.02.XL-M</t>
  </si>
  <si>
    <t>Arbor XL1</t>
  </si>
  <si>
    <t>021.03.XL-H</t>
  </si>
  <si>
    <t>Arbor XL2</t>
  </si>
  <si>
    <t>021.04.XL-M</t>
  </si>
  <si>
    <t>Nomade XL1</t>
  </si>
  <si>
    <t>021.05.XL-E</t>
  </si>
  <si>
    <t>Nomade XL2</t>
  </si>
  <si>
    <t>021.06.XL-E</t>
  </si>
  <si>
    <t>Weapon XL1</t>
  </si>
  <si>
    <t>021.07.XL-H</t>
  </si>
  <si>
    <t>Inuit XL1</t>
  </si>
  <si>
    <t xml:space="preserve"> </t>
  </si>
  <si>
    <t>Ultimate</t>
  </si>
  <si>
    <t>021.01.XXL-H</t>
  </si>
  <si>
    <t>Elder</t>
  </si>
  <si>
    <t>021.02.XXL-M</t>
  </si>
  <si>
    <t>Outback</t>
  </si>
  <si>
    <t>021.03.XXL-M</t>
  </si>
  <si>
    <t>Sacral</t>
  </si>
  <si>
    <t>021.04.XXL-M</t>
  </si>
  <si>
    <t>Infinite</t>
  </si>
  <si>
    <t>021.01.MEG-H</t>
  </si>
  <si>
    <t>Intuition mega 1</t>
  </si>
  <si>
    <t>021.03.MEG-E</t>
  </si>
  <si>
    <t>Intuition mega 2</t>
  </si>
  <si>
    <t>021.04.MEG-E</t>
  </si>
  <si>
    <t>Intuition mega 3</t>
  </si>
  <si>
    <t>021.05.MEG-M</t>
  </si>
  <si>
    <t>edition 2020-02</t>
  </si>
  <si>
    <t>Range</t>
  </si>
  <si>
    <t>Subset.</t>
  </si>
  <si>
    <t>Holds/Set</t>
  </si>
  <si>
    <t>Jet Black</t>
  </si>
  <si>
    <t>Set Qty.</t>
  </si>
  <si>
    <t>Holds Qty.</t>
  </si>
  <si>
    <t>Creature of Comfort</t>
  </si>
  <si>
    <t>XXL-E</t>
  </si>
  <si>
    <t>028.06</t>
  </si>
  <si>
    <t>XXL-M</t>
  </si>
  <si>
    <t>028.07</t>
  </si>
  <si>
    <t>XL-E</t>
  </si>
  <si>
    <t>028.08</t>
  </si>
  <si>
    <t>XL-M</t>
  </si>
  <si>
    <t>028.09</t>
  </si>
  <si>
    <t>L-M</t>
  </si>
  <si>
    <t>028.10</t>
  </si>
  <si>
    <t>M-H</t>
  </si>
  <si>
    <t>028.11</t>
  </si>
  <si>
    <t>028.12</t>
  </si>
  <si>
    <t>028.13</t>
  </si>
  <si>
    <t>028.14</t>
  </si>
  <si>
    <t>028.15</t>
  </si>
  <si>
    <t>M-M</t>
  </si>
  <si>
    <t>028.16</t>
  </si>
  <si>
    <t>028.17</t>
  </si>
  <si>
    <t>028.18</t>
  </si>
  <si>
    <t>S-H</t>
  </si>
  <si>
    <t>028.19</t>
  </si>
  <si>
    <t>XXXL-H</t>
  </si>
  <si>
    <t>028.20</t>
  </si>
  <si>
    <t>028.22</t>
  </si>
  <si>
    <t>XXL-H</t>
  </si>
  <si>
    <t>028.24</t>
  </si>
  <si>
    <t>028.26</t>
  </si>
  <si>
    <t>028.28</t>
  </si>
  <si>
    <t>028.30</t>
  </si>
  <si>
    <t>028.32</t>
  </si>
  <si>
    <t>028.38</t>
  </si>
  <si>
    <t>Electric Flavour</t>
  </si>
  <si>
    <t>027.01</t>
  </si>
  <si>
    <t>027.04</t>
  </si>
  <si>
    <t>L-H</t>
  </si>
  <si>
    <t>027.06</t>
  </si>
  <si>
    <t>027.07</t>
  </si>
  <si>
    <t>027.12</t>
  </si>
  <si>
    <t>027.13</t>
  </si>
  <si>
    <t>027.14</t>
  </si>
  <si>
    <t>027.16</t>
  </si>
  <si>
    <t>027.17</t>
  </si>
  <si>
    <t>027.18</t>
  </si>
  <si>
    <t>027.19</t>
  </si>
  <si>
    <t>027.22</t>
  </si>
  <si>
    <t>027.23</t>
  </si>
  <si>
    <t>027.24</t>
  </si>
  <si>
    <t>027.25</t>
  </si>
  <si>
    <t>027.28</t>
  </si>
  <si>
    <t>L-E</t>
  </si>
  <si>
    <t>027.29</t>
  </si>
  <si>
    <t>M-E</t>
  </si>
  <si>
    <t>027.31</t>
  </si>
  <si>
    <t>027.32</t>
  </si>
  <si>
    <t>027.34</t>
  </si>
  <si>
    <t>027.37</t>
  </si>
  <si>
    <t>027.38</t>
  </si>
  <si>
    <t>027.39</t>
  </si>
  <si>
    <t>S-E</t>
  </si>
  <si>
    <t>027.40</t>
  </si>
  <si>
    <t>027.41</t>
  </si>
  <si>
    <t>027.42</t>
  </si>
  <si>
    <t>Damage Control</t>
  </si>
  <si>
    <t>XXXL-E</t>
  </si>
  <si>
    <t>026.01</t>
  </si>
  <si>
    <t>026.02</t>
  </si>
  <si>
    <t>026.03</t>
  </si>
  <si>
    <t>026.14</t>
  </si>
  <si>
    <t>026.15</t>
  </si>
  <si>
    <t>026.16</t>
  </si>
  <si>
    <t>XS-H</t>
  </si>
  <si>
    <t>026.17</t>
  </si>
  <si>
    <t>026.18</t>
  </si>
  <si>
    <t>026.19</t>
  </si>
  <si>
    <t>026.20</t>
  </si>
  <si>
    <t>026.21</t>
  </si>
  <si>
    <t>026.23</t>
  </si>
  <si>
    <t>026.24</t>
  </si>
  <si>
    <t>026.25</t>
  </si>
  <si>
    <t>026.26</t>
  </si>
  <si>
    <t>Tokyo 2020</t>
  </si>
  <si>
    <t>XXXL-M</t>
  </si>
  <si>
    <t>025.01</t>
  </si>
  <si>
    <t>025.02</t>
  </si>
  <si>
    <t>XL-H</t>
  </si>
  <si>
    <t>025.07</t>
  </si>
  <si>
    <t>025.08</t>
  </si>
  <si>
    <t>025.10</t>
  </si>
  <si>
    <t>025.13</t>
  </si>
  <si>
    <t>025.17</t>
  </si>
  <si>
    <t>Hyperbole</t>
  </si>
  <si>
    <t>XXl-H</t>
  </si>
  <si>
    <t>024.01</t>
  </si>
  <si>
    <t>024.02</t>
  </si>
  <si>
    <t>024.03</t>
  </si>
  <si>
    <t>024.04</t>
  </si>
  <si>
    <t>024.05</t>
  </si>
  <si>
    <t>Schmarotzer</t>
  </si>
  <si>
    <t>022.01</t>
  </si>
  <si>
    <t>022.02</t>
  </si>
  <si>
    <t>Swissair</t>
  </si>
  <si>
    <t>021.01</t>
  </si>
  <si>
    <t>021.02</t>
  </si>
  <si>
    <t>021.03</t>
  </si>
  <si>
    <t>Maggot</t>
  </si>
  <si>
    <t>014.01</t>
  </si>
  <si>
    <t>014.02</t>
  </si>
  <si>
    <t>014.03</t>
  </si>
  <si>
    <t>Cailloux</t>
  </si>
  <si>
    <t>012.01</t>
  </si>
  <si>
    <t>012.02</t>
  </si>
  <si>
    <t>012.03</t>
  </si>
  <si>
    <t>012.04</t>
  </si>
  <si>
    <t>012.05</t>
  </si>
  <si>
    <t>Frog</t>
  </si>
  <si>
    <t>010.01</t>
  </si>
  <si>
    <t>S-M</t>
  </si>
  <si>
    <t>010.02</t>
  </si>
  <si>
    <t>010.03</t>
  </si>
  <si>
    <t>010.04</t>
  </si>
  <si>
    <t>Plugs</t>
  </si>
  <si>
    <t>Fluo Green</t>
  </si>
  <si>
    <t>Qty</t>
  </si>
  <si>
    <t>Thunderbirds</t>
  </si>
  <si>
    <t>L</t>
  </si>
  <si>
    <t>V.04.01</t>
  </si>
  <si>
    <t>M</t>
  </si>
  <si>
    <t>V.04.03</t>
  </si>
  <si>
    <t>V.04.04</t>
  </si>
  <si>
    <t>V.05.03</t>
  </si>
  <si>
    <t>V.05.04</t>
  </si>
  <si>
    <t>V.05.05</t>
  </si>
  <si>
    <t>Golden Leaves</t>
  </si>
  <si>
    <t>V.06.01</t>
  </si>
  <si>
    <t>V.06.02</t>
  </si>
  <si>
    <t>V.06.03</t>
  </si>
  <si>
    <t>V.06.04</t>
  </si>
  <si>
    <t>S</t>
  </si>
  <si>
    <t>V.06.05</t>
  </si>
  <si>
    <r>
      <t xml:space="preserve">New Gym Order Form </t>
    </r>
    <r>
      <rPr>
        <b/>
        <sz val="11"/>
        <color rgb="FFFF0000"/>
        <rFont val="Calibri"/>
        <family val="2"/>
        <charset val="238"/>
        <scheme val="minor"/>
      </rPr>
      <t>2020</t>
    </r>
    <r>
      <rPr>
        <sz val="11"/>
        <color indexed="8"/>
        <rFont val="Calibri"/>
        <family val="2"/>
        <charset val="238"/>
        <scheme val="minor"/>
      </rPr>
      <t xml:space="preserve">  CZK</t>
    </r>
  </si>
  <si>
    <t>Bluepill holds</t>
  </si>
  <si>
    <t>Holds/set</t>
  </si>
  <si>
    <t>Colour</t>
  </si>
  <si>
    <t>Dualtexture</t>
  </si>
  <si>
    <t xml:space="preserve">fiberimpressions  1  </t>
  </si>
  <si>
    <t xml:space="preserve">fiberimpressions  2 </t>
  </si>
  <si>
    <t xml:space="preserve">fiberimpressions  5 </t>
  </si>
  <si>
    <t xml:space="preserve">fiberimpressions  7   </t>
  </si>
  <si>
    <t xml:space="preserve">fiberimpressions  9     </t>
  </si>
  <si>
    <t xml:space="preserve">fiberimpressions  10    </t>
  </si>
  <si>
    <t>fiberimpressions  11</t>
  </si>
  <si>
    <t xml:space="preserve">fiberimpressions  12 </t>
  </si>
  <si>
    <t>fiberimpressions  13</t>
  </si>
  <si>
    <t xml:space="preserve">fiberimpressions  14  </t>
  </si>
  <si>
    <t>Final</t>
  </si>
  <si>
    <t>PU Griffe</t>
  </si>
  <si>
    <t>Competition line</t>
  </si>
  <si>
    <t>impressions</t>
  </si>
  <si>
    <t>pinches</t>
  </si>
  <si>
    <t xml:space="preserve">open hand jugs    </t>
  </si>
  <si>
    <t xml:space="preserve">big crimps 2.0  </t>
  </si>
  <si>
    <t>crimps</t>
  </si>
  <si>
    <t xml:space="preserve">spax jugs   </t>
  </si>
  <si>
    <t>PE Griffe</t>
  </si>
  <si>
    <t>Straight bloc line</t>
  </si>
  <si>
    <t xml:space="preserve">big feature </t>
  </si>
  <si>
    <t>mega pinches</t>
  </si>
  <si>
    <t>Split grip line</t>
  </si>
  <si>
    <t xml:space="preserve">giga handholds   </t>
  </si>
  <si>
    <t xml:space="preserve">open giga handholds   </t>
  </si>
  <si>
    <t xml:space="preserve">XX-large handholds   </t>
  </si>
  <si>
    <t xml:space="preserve">flat XX-large handholds </t>
  </si>
  <si>
    <t xml:space="preserve">ledges  </t>
  </si>
  <si>
    <t xml:space="preserve">X-large handholds   </t>
  </si>
  <si>
    <t xml:space="preserve">large handholds  </t>
  </si>
  <si>
    <t xml:space="preserve">medium handholds </t>
  </si>
  <si>
    <t>small handholds</t>
  </si>
  <si>
    <t>medium crimps</t>
  </si>
  <si>
    <t>small crimps</t>
  </si>
  <si>
    <t>Aix holds</t>
  </si>
  <si>
    <t>Aix classic range</t>
  </si>
  <si>
    <t>Stupy 1</t>
  </si>
  <si>
    <t>XS 1</t>
  </si>
  <si>
    <t>XS 4</t>
  </si>
  <si>
    <t>Special Holds</t>
  </si>
  <si>
    <t>Minimicro 3 PU</t>
  </si>
  <si>
    <t>Minimicro 4 PU</t>
  </si>
  <si>
    <t>Jibs 6 PU (RinX)</t>
  </si>
  <si>
    <t>CruX 10 PU</t>
  </si>
  <si>
    <t>RinX XTR 2 PU</t>
  </si>
  <si>
    <t>RinX XTR 3 PU</t>
  </si>
  <si>
    <t>RinX XTR 4 PU</t>
  </si>
  <si>
    <t>RinX XTR 5 PU</t>
  </si>
  <si>
    <t>Lord of RinX PU</t>
  </si>
  <si>
    <t>Aix Plywood Volumes</t>
  </si>
  <si>
    <t>STR 01 S</t>
  </si>
  <si>
    <t>STR 02</t>
  </si>
  <si>
    <t>STR 07 R</t>
  </si>
  <si>
    <t>GON1-30</t>
  </si>
  <si>
    <t>GON1-45</t>
  </si>
  <si>
    <t>GON1-60</t>
  </si>
  <si>
    <t>GON1-90</t>
  </si>
  <si>
    <t>GON1-end_1</t>
  </si>
  <si>
    <t>STR 01F S 30cm</t>
  </si>
  <si>
    <t>STR 01F XL 90cm</t>
  </si>
  <si>
    <t>STR 01F XXL 120cm</t>
  </si>
  <si>
    <t>STR_02-75 F</t>
  </si>
  <si>
    <t>STR_02-100 F</t>
  </si>
  <si>
    <t>STR_02-100 F DUAL</t>
  </si>
  <si>
    <t>AIX Holds Pe</t>
  </si>
  <si>
    <t xml:space="preserve">AIX Holds PU </t>
  </si>
  <si>
    <t>Total Amount order :</t>
  </si>
  <si>
    <t>EUR HT</t>
  </si>
  <si>
    <t xml:space="preserve"> EUR TTC</t>
  </si>
  <si>
    <t>Holds Size of your order :</t>
  </si>
  <si>
    <t>XS</t>
  </si>
  <si>
    <t>XL</t>
  </si>
  <si>
    <t>XXL</t>
  </si>
  <si>
    <t>XXXL</t>
  </si>
  <si>
    <t>TOTAL</t>
  </si>
  <si>
    <t>Number total of sets :</t>
  </si>
  <si>
    <t>Number total of pieces</t>
  </si>
  <si>
    <t>Nb of Holds per Set</t>
  </si>
  <si>
    <t>Sets Total</t>
  </si>
  <si>
    <t>White RAL 9016</t>
  </si>
  <si>
    <t>Sizes</t>
  </si>
  <si>
    <t>kontrol. součet</t>
  </si>
  <si>
    <t>Fiberglass Volumes / NEW /</t>
  </si>
  <si>
    <t>Shadows 2 (Fiberglass)</t>
  </si>
  <si>
    <t>Shadows 3 (Fiberglass)</t>
  </si>
  <si>
    <t>Shadows 4 (Fiberglass)</t>
  </si>
  <si>
    <t>Shadows 5 (Fiberglass)</t>
  </si>
  <si>
    <t>součet (počet setů v produktové řadě)</t>
  </si>
  <si>
    <t>Boulder  (PU + PE)  - NEW 2018 -</t>
  </si>
  <si>
    <t>Legend Magic Hole 1 (PU)</t>
  </si>
  <si>
    <t>Legend Magic Hole 2 (PU)</t>
  </si>
  <si>
    <t>Legend Magic Hole 3 (PU)</t>
  </si>
  <si>
    <t>Legend Magic Hole 4 (PU)</t>
  </si>
  <si>
    <t>Legend Magic Hole 5 (PU)</t>
  </si>
  <si>
    <t>Legend Ramp 1 (PU)</t>
  </si>
  <si>
    <t>Legend Ramp 2 (PU)</t>
  </si>
  <si>
    <t>Legend Ramp 3 (PU)</t>
  </si>
  <si>
    <t>Legend Ramp 4 (PU)</t>
  </si>
  <si>
    <t>Legend Ramp 5 (PU)</t>
  </si>
  <si>
    <t>Legend Ramp 6 (PU)</t>
  </si>
  <si>
    <t>Legend Ramp 7 (PU)</t>
  </si>
  <si>
    <t>Legend Scales 1 (PU)</t>
  </si>
  <si>
    <t>Legend Scales 2 (PU)</t>
  </si>
  <si>
    <t>Legend Scales 3 (PU)</t>
  </si>
  <si>
    <t>Legend Scales 4 (PU)</t>
  </si>
  <si>
    <t>Legend Scales 5 (PU)</t>
  </si>
  <si>
    <t>Legend Scales 6 (PU)</t>
  </si>
  <si>
    <t>Legend Scales 7 (PU)</t>
  </si>
  <si>
    <t>Legend Screw Ons 1 (PU)</t>
  </si>
  <si>
    <t>Half Pipes L (PU)</t>
  </si>
  <si>
    <t>Half Pipes XL (PU)</t>
  </si>
  <si>
    <t>Pure Screw Ons 1 (PU)</t>
  </si>
  <si>
    <t>Pure Flat Edges XXL (PU)</t>
  </si>
  <si>
    <t>Pure Pinches XXL (PU)</t>
  </si>
  <si>
    <t>Pure Positive Pinches (PU)</t>
  </si>
  <si>
    <t>Pure Pinches Mini Volume 1 (PU)</t>
  </si>
  <si>
    <t>Pure Pinches Mini Volume 2 (PU)</t>
  </si>
  <si>
    <t>Pure Long Edges (PU)</t>
  </si>
  <si>
    <t>Pure Eggs Mini Volume 4 (PE)</t>
  </si>
  <si>
    <t>Pure Eggs Mini Volume 5 (PE)</t>
  </si>
  <si>
    <t>Pure Mini Volume 2 (PU)</t>
  </si>
  <si>
    <t>Pure Mini Volume 3 (PU)</t>
  </si>
  <si>
    <t>Pure Mini Volume 4 (PU)</t>
  </si>
  <si>
    <t>Pure Mini Volume 5 (PU)</t>
  </si>
  <si>
    <t>Pure Mini Volume 6 (PU)</t>
  </si>
  <si>
    <t>Pure Lip Mini Volume 1 (PU)</t>
  </si>
  <si>
    <t>Pure Lip Mini Volume 2 (PU)</t>
  </si>
  <si>
    <t>Pure Lip Mini Volume 3 (PU)</t>
  </si>
  <si>
    <t>Pure Lip Mini Volume 4 (PU)</t>
  </si>
  <si>
    <t>Pure Lip Mini Volume 5 (PU)</t>
  </si>
  <si>
    <t>Plates Edges 1 (PE)</t>
  </si>
  <si>
    <t>Plates Edges 2 (PE)</t>
  </si>
  <si>
    <t>Plates Volume 1 (PU)</t>
  </si>
  <si>
    <t>Plates Volume 3 (PU)</t>
  </si>
  <si>
    <t>Volcano 1 (PU)</t>
  </si>
  <si>
    <t>Volcano 2 (PU)</t>
  </si>
  <si>
    <t>Volcano 3 (PU)</t>
  </si>
  <si>
    <t>Impulse :</t>
  </si>
  <si>
    <t>Mini Volume 1 (PU)</t>
  </si>
  <si>
    <t>celkem (součet setů ve 3 produktových řadách)</t>
  </si>
  <si>
    <t>Hold Type</t>
  </si>
  <si>
    <t>Holds Set</t>
  </si>
  <si>
    <t>Standard Colour</t>
  </si>
  <si>
    <t>red</t>
  </si>
  <si>
    <t>11-12</t>
  </si>
  <si>
    <t>Macros</t>
  </si>
  <si>
    <t>Fichtl 01</t>
  </si>
  <si>
    <t>Fichtl 02</t>
  </si>
  <si>
    <t>Fichtl 04</t>
  </si>
  <si>
    <t>Fichtl 05</t>
  </si>
  <si>
    <t>Fichtl 06</t>
  </si>
  <si>
    <t>Fichtl 09</t>
  </si>
  <si>
    <t>Fichtl 10</t>
  </si>
  <si>
    <t>Fichtl 11</t>
  </si>
  <si>
    <t>Fichtl 12</t>
  </si>
  <si>
    <t>Fichtl 13</t>
  </si>
  <si>
    <t>Fichtl 14</t>
  </si>
  <si>
    <t>Fichtl 15</t>
  </si>
  <si>
    <t>Fichtl 21</t>
  </si>
  <si>
    <t>Fichtl 22</t>
  </si>
  <si>
    <t>Punch</t>
  </si>
  <si>
    <t>Punch 01</t>
  </si>
  <si>
    <t>Punch 02</t>
  </si>
  <si>
    <t>Punch 03</t>
  </si>
  <si>
    <t>Punch 04</t>
  </si>
  <si>
    <t>Punch 05</t>
  </si>
  <si>
    <t>Punch 06</t>
  </si>
  <si>
    <t>Punch 07</t>
  </si>
  <si>
    <t>Punch 08</t>
  </si>
  <si>
    <t>Punch 09</t>
  </si>
  <si>
    <t>Punch 10</t>
  </si>
  <si>
    <t>Pure Range</t>
  </si>
  <si>
    <t>Pure 01</t>
  </si>
  <si>
    <t>Pure 02</t>
  </si>
  <si>
    <t>Pure 03</t>
  </si>
  <si>
    <t>Pure 04</t>
  </si>
  <si>
    <t>Pure 05</t>
  </si>
  <si>
    <t>Pure 06</t>
  </si>
  <si>
    <t>Pure 07</t>
  </si>
  <si>
    <t>Pure 08</t>
  </si>
  <si>
    <t>Pure 09</t>
  </si>
  <si>
    <t>Pure 10</t>
  </si>
  <si>
    <t>Pure 11</t>
  </si>
  <si>
    <t>Pure 12</t>
  </si>
  <si>
    <t>Pure 13</t>
  </si>
  <si>
    <t>Pure 14</t>
  </si>
  <si>
    <t>Pure 15</t>
  </si>
  <si>
    <t>Pure 16</t>
  </si>
  <si>
    <t>Pure 17</t>
  </si>
  <si>
    <t>Pure 18</t>
  </si>
  <si>
    <t>Pure 19</t>
  </si>
  <si>
    <t>Pure 20</t>
  </si>
  <si>
    <t>Pure 21</t>
  </si>
  <si>
    <t>Pure 22</t>
  </si>
  <si>
    <t>Pure 23</t>
  </si>
  <si>
    <t>Pure 24</t>
  </si>
  <si>
    <t>Pure 25</t>
  </si>
  <si>
    <t>Pure 26</t>
  </si>
  <si>
    <t>Pure 27</t>
  </si>
  <si>
    <t>KILTER</t>
  </si>
  <si>
    <t>Standard Colors</t>
  </si>
  <si>
    <t>Size</t>
  </si>
  <si>
    <t>Difficulty</t>
  </si>
  <si>
    <t>Qty of Grips</t>
  </si>
  <si>
    <t>SKU</t>
  </si>
  <si>
    <t>Total Sets</t>
  </si>
  <si>
    <t>Total Qty of Grips</t>
  </si>
  <si>
    <t>Weight Per Set</t>
  </si>
  <si>
    <t>Weight Total</t>
  </si>
  <si>
    <t>sandstone</t>
  </si>
  <si>
    <t>jibs</t>
  </si>
  <si>
    <t>hard</t>
  </si>
  <si>
    <t>KX001</t>
  </si>
  <si>
    <t>KX002</t>
  </si>
  <si>
    <t>KX008</t>
  </si>
  <si>
    <t>KX010</t>
  </si>
  <si>
    <t>medium</t>
  </si>
  <si>
    <t>KX026</t>
  </si>
  <si>
    <t>KX033</t>
  </si>
  <si>
    <t>simple</t>
  </si>
  <si>
    <t>xl</t>
  </si>
  <si>
    <t>edges</t>
  </si>
  <si>
    <t>KX038</t>
  </si>
  <si>
    <t>large</t>
  </si>
  <si>
    <t>KX041</t>
  </si>
  <si>
    <t>small</t>
  </si>
  <si>
    <t>slopers</t>
  </si>
  <si>
    <t>KX057</t>
  </si>
  <si>
    <t>KX070</t>
  </si>
  <si>
    <t>kaiju</t>
  </si>
  <si>
    <t>feature</t>
  </si>
  <si>
    <t>easy</t>
  </si>
  <si>
    <t>KX074</t>
  </si>
  <si>
    <t>KX087</t>
  </si>
  <si>
    <t>KXJH001</t>
  </si>
  <si>
    <t>KXJH002</t>
  </si>
  <si>
    <t>KXJH003</t>
  </si>
  <si>
    <t>KXJH004</t>
  </si>
  <si>
    <t>KXJH005</t>
  </si>
  <si>
    <t>KXJH006</t>
  </si>
  <si>
    <t>KXJH007</t>
  </si>
  <si>
    <t>KXJH008</t>
  </si>
  <si>
    <t>KXJH009</t>
  </si>
  <si>
    <t>KXPJ002</t>
  </si>
  <si>
    <t>Spojovací materiál</t>
  </si>
  <si>
    <t>název položky</t>
  </si>
  <si>
    <t>balení (ks)</t>
  </si>
  <si>
    <t>počet balení</t>
  </si>
  <si>
    <t>počet ks celkem</t>
  </si>
  <si>
    <t>imbusový šroub M10</t>
  </si>
  <si>
    <t>Spax Wirox 4.5x40 plZav TX</t>
  </si>
  <si>
    <t>Spax Wirox 4.5x50 plZav TX</t>
  </si>
  <si>
    <t>Spax Wirox 4.5x70 plZav TX</t>
  </si>
  <si>
    <t>Xcult holds</t>
  </si>
  <si>
    <t>Xcult volumes</t>
  </si>
  <si>
    <t>yellow1018</t>
  </si>
  <si>
    <t>Fluo Gr</t>
  </si>
  <si>
    <t>Pozn.: Délky imbusových šroubů M10 budou v dodávce zvoleny a nakombinovány tak,</t>
  </si>
  <si>
    <t>aby počet kusů v jednotlivých délkách odpovídal rozměrům a možství dodávaných chytů dle velikostí.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</si>
</sst>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0.0%"/>
    <numFmt numFmtId="165" formatCode="#,###;#,###;&quot;-&quot;"/>
    <numFmt numFmtId="166" formatCode="#,##0.00&quot;  &quot;[$€-2]"/>
    <numFmt numFmtId="167" formatCode="_(* #,##0_);_(* \(#,##0\);_(* &quot;-&quot;??_);_(@_)"/>
  </numFmts>
  <fonts count="5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2"/>
      <color indexed="8"/>
      <name val="Helvetica"/>
    </font>
    <font>
      <b/>
      <sz val="12"/>
      <color indexed="8"/>
      <name val="Helvetica"/>
      <charset val="238"/>
    </font>
    <font>
      <sz val="12"/>
      <color indexed="8"/>
      <name val="Verdana"/>
      <family val="2"/>
      <charset val="238"/>
    </font>
    <font>
      <b/>
      <sz val="12"/>
      <color indexed="8"/>
      <name val="Helvetica Neue"/>
    </font>
    <font>
      <sz val="12"/>
      <color indexed="8"/>
      <name val="Helvetica Neue"/>
    </font>
    <font>
      <b/>
      <sz val="12"/>
      <name val="Helvetica Neue"/>
      <charset val="238"/>
    </font>
    <font>
      <sz val="12"/>
      <name val="Helvetica Neue"/>
      <charset val="238"/>
    </font>
    <font>
      <b/>
      <sz val="12"/>
      <name val="Helvetica Neue"/>
    </font>
    <font>
      <sz val="12"/>
      <name val="Helvetica Neue"/>
    </font>
    <font>
      <b/>
      <sz val="12"/>
      <name val="Helvetica"/>
      <charset val="238"/>
    </font>
    <font>
      <b/>
      <sz val="12"/>
      <name val="Helvetica"/>
    </font>
    <font>
      <b/>
      <sz val="12"/>
      <color indexed="8"/>
      <name val="Helvetica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color indexed="3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0" tint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7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u/>
      <sz val="9"/>
      <color indexed="8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b/>
      <sz val="16"/>
      <name val="Verdana"/>
      <family val="2"/>
      <charset val="238"/>
    </font>
    <font>
      <sz val="8"/>
      <name val="Verdana"/>
      <family val="2"/>
    </font>
    <font>
      <b/>
      <sz val="8"/>
      <name val="Verdana"/>
      <family val="2"/>
      <charset val="238"/>
    </font>
    <font>
      <b/>
      <sz val="8"/>
      <color rgb="FFFFFFFF"/>
      <name val="Verdana"/>
      <family val="2"/>
      <charset val="238"/>
    </font>
    <font>
      <b/>
      <sz val="8"/>
      <color rgb="FFFF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i/>
      <sz val="8"/>
      <name val="Verdana"/>
      <family val="2"/>
    </font>
  </fonts>
  <fills count="2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8"/>
        <bgColor auto="1"/>
      </patternFill>
    </fill>
    <fill>
      <patternFill patternType="solid">
        <fgColor theme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13"/>
        <bgColor auto="1"/>
      </patternFill>
    </fill>
    <fill>
      <patternFill patternType="solid">
        <fgColor indexed="23"/>
        <bgColor auto="1"/>
      </patternFill>
    </fill>
    <fill>
      <patternFill patternType="solid">
        <fgColor rgb="FFFFFFFF"/>
        <bgColor rgb="FF000000"/>
      </patternFill>
    </fill>
    <fill>
      <patternFill patternType="solid">
        <fgColor rgb="FF12D93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31"/>
        <bgColor auto="1"/>
      </patternFill>
    </fill>
    <fill>
      <patternFill patternType="solid">
        <fgColor rgb="FF000000"/>
        <bgColor rgb="FF000000"/>
      </patternFill>
    </fill>
  </fills>
  <borders count="1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10"/>
      </right>
      <top style="medium">
        <color indexed="64"/>
      </top>
      <bottom/>
      <diagonal/>
    </border>
    <border>
      <left style="thin">
        <color indexed="10"/>
      </left>
      <right style="thin">
        <color indexed="10"/>
      </right>
      <top style="medium">
        <color indexed="64"/>
      </top>
      <bottom/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11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0" xfId="0" applyNumberForma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4" borderId="8" xfId="0" applyFont="1" applyFill="1" applyBorder="1"/>
    <xf numFmtId="0" fontId="5" fillId="4" borderId="15" xfId="0" applyFont="1" applyFill="1" applyBorder="1"/>
    <xf numFmtId="0" fontId="5" fillId="4" borderId="17" xfId="0" applyFont="1" applyFill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5" borderId="8" xfId="0" applyFont="1" applyFill="1" applyBorder="1"/>
    <xf numFmtId="0" fontId="5" fillId="5" borderId="20" xfId="0" applyFont="1" applyFill="1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6" borderId="8" xfId="0" applyFont="1" applyFill="1" applyBorder="1"/>
    <xf numFmtId="0" fontId="5" fillId="7" borderId="8" xfId="0" applyFont="1" applyFill="1" applyBorder="1"/>
    <xf numFmtId="0" fontId="5" fillId="7" borderId="15" xfId="0" applyFont="1" applyFill="1" applyBorder="1"/>
    <xf numFmtId="0" fontId="5" fillId="7" borderId="17" xfId="0" applyFont="1" applyFill="1" applyBorder="1"/>
    <xf numFmtId="0" fontId="5" fillId="8" borderId="23" xfId="0" applyFont="1" applyFill="1" applyBorder="1"/>
    <xf numFmtId="0" fontId="0" fillId="9" borderId="4" xfId="0" applyFill="1" applyBorder="1" applyAlignment="1">
      <alignment horizontal="center"/>
    </xf>
    <xf numFmtId="0" fontId="0" fillId="9" borderId="24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5" fillId="10" borderId="27" xfId="0" applyFont="1" applyFill="1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/>
    <xf numFmtId="0" fontId="6" fillId="0" borderId="3" xfId="0" applyFont="1" applyFill="1" applyBorder="1"/>
    <xf numFmtId="49" fontId="0" fillId="9" borderId="30" xfId="0" applyNumberFormat="1" applyFill="1" applyBorder="1" applyAlignment="1">
      <alignment horizontal="center" vertical="center"/>
    </xf>
    <xf numFmtId="49" fontId="12" fillId="14" borderId="30" xfId="0" applyNumberFormat="1" applyFont="1" applyFill="1" applyBorder="1" applyAlignment="1">
      <alignment horizontal="center" vertical="center"/>
    </xf>
    <xf numFmtId="49" fontId="12" fillId="19" borderId="31" xfId="0" applyNumberFormat="1" applyFont="1" applyFill="1" applyBorder="1"/>
    <xf numFmtId="0" fontId="12" fillId="19" borderId="32" xfId="0" applyFont="1" applyFill="1" applyBorder="1"/>
    <xf numFmtId="49" fontId="0" fillId="20" borderId="30" xfId="0" applyNumberFormat="1" applyFill="1" applyBorder="1"/>
    <xf numFmtId="0" fontId="0" fillId="20" borderId="30" xfId="0" applyFill="1" applyBorder="1"/>
    <xf numFmtId="49" fontId="0" fillId="0" borderId="30" xfId="0" applyNumberFormat="1" applyBorder="1"/>
    <xf numFmtId="0" fontId="0" fillId="0" borderId="30" xfId="0" applyBorder="1"/>
    <xf numFmtId="49" fontId="11" fillId="9" borderId="33" xfId="0" applyNumberFormat="1" applyFont="1" applyFill="1" applyBorder="1" applyAlignment="1">
      <alignment horizontal="center" vertical="center"/>
    </xf>
    <xf numFmtId="49" fontId="0" fillId="9" borderId="33" xfId="0" applyNumberFormat="1" applyFill="1" applyBorder="1" applyAlignment="1">
      <alignment horizontal="center" vertical="center"/>
    </xf>
    <xf numFmtId="49" fontId="12" fillId="14" borderId="33" xfId="0" applyNumberFormat="1" applyFont="1" applyFill="1" applyBorder="1" applyAlignment="1">
      <alignment horizontal="center" vertical="center"/>
    </xf>
    <xf numFmtId="0" fontId="4" fillId="6" borderId="0" xfId="0" applyFont="1" applyFill="1"/>
    <xf numFmtId="0" fontId="13" fillId="0" borderId="0" xfId="0" applyFont="1" applyAlignment="1">
      <alignment horizontal="center" wrapText="1"/>
    </xf>
    <xf numFmtId="0" fontId="14" fillId="9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16" fillId="9" borderId="36" xfId="0" applyFont="1" applyFill="1" applyBorder="1" applyAlignment="1">
      <alignment horizontal="left" vertical="center" wrapText="1"/>
    </xf>
    <xf numFmtId="0" fontId="17" fillId="9" borderId="37" xfId="0" applyFont="1" applyFill="1" applyBorder="1" applyAlignment="1">
      <alignment horizontal="left" vertical="center" wrapText="1"/>
    </xf>
    <xf numFmtId="0" fontId="17" fillId="9" borderId="37" xfId="0" applyFont="1" applyFill="1" applyBorder="1" applyAlignment="1">
      <alignment horizontal="center" vertical="center" wrapText="1"/>
    </xf>
    <xf numFmtId="0" fontId="17" fillId="18" borderId="37" xfId="0" applyFont="1" applyFill="1" applyBorder="1" applyAlignment="1">
      <alignment horizontal="center" vertical="center" wrapText="1"/>
    </xf>
    <xf numFmtId="0" fontId="17" fillId="9" borderId="38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8" fillId="9" borderId="3" xfId="0" applyFont="1" applyFill="1" applyBorder="1" applyAlignment="1">
      <alignment horizontal="left" vertical="center" wrapText="1"/>
    </xf>
    <xf numFmtId="0" fontId="19" fillId="9" borderId="3" xfId="0" applyFont="1" applyFill="1" applyBorder="1" applyAlignment="1">
      <alignment horizontal="left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19" fillId="6" borderId="29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9" borderId="39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1" fontId="0" fillId="0" borderId="0" xfId="0" applyNumberFormat="1" applyAlignment="1">
      <alignment horizontal="center"/>
    </xf>
    <xf numFmtId="0" fontId="16" fillId="9" borderId="8" xfId="0" applyFont="1" applyFill="1" applyBorder="1" applyAlignment="1">
      <alignment horizontal="left" wrapText="1"/>
    </xf>
    <xf numFmtId="0" fontId="17" fillId="9" borderId="25" xfId="0" applyFont="1" applyFill="1" applyBorder="1" applyAlignment="1">
      <alignment horizontal="left" wrapText="1"/>
    </xf>
    <xf numFmtId="0" fontId="17" fillId="9" borderId="25" xfId="0" applyFont="1" applyFill="1" applyBorder="1" applyAlignment="1">
      <alignment horizontal="center" wrapText="1"/>
    </xf>
    <xf numFmtId="0" fontId="13" fillId="0" borderId="0" xfId="0" applyFont="1" applyAlignment="1">
      <alignment horizontal="left" wrapText="1"/>
    </xf>
    <xf numFmtId="0" fontId="18" fillId="9" borderId="8" xfId="0" applyFont="1" applyFill="1" applyBorder="1" applyAlignment="1">
      <alignment horizontal="left" wrapText="1"/>
    </xf>
    <xf numFmtId="0" fontId="19" fillId="9" borderId="25" xfId="0" applyFont="1" applyFill="1" applyBorder="1" applyAlignment="1">
      <alignment horizontal="left" wrapText="1"/>
    </xf>
    <xf numFmtId="0" fontId="19" fillId="9" borderId="25" xfId="0" applyFont="1" applyFill="1" applyBorder="1" applyAlignment="1">
      <alignment horizontal="center" wrapText="1"/>
    </xf>
    <xf numFmtId="0" fontId="18" fillId="9" borderId="25" xfId="0" applyFont="1" applyFill="1" applyBorder="1" applyAlignment="1">
      <alignment horizontal="center" wrapText="1"/>
    </xf>
    <xf numFmtId="165" fontId="19" fillId="9" borderId="40" xfId="0" applyNumberFormat="1" applyFont="1" applyFill="1" applyBorder="1" applyAlignment="1">
      <alignment horizontal="center" wrapText="1"/>
    </xf>
    <xf numFmtId="165" fontId="19" fillId="9" borderId="26" xfId="0" applyNumberFormat="1" applyFont="1" applyFill="1" applyBorder="1" applyAlignment="1">
      <alignment horizontal="center" wrapText="1"/>
    </xf>
    <xf numFmtId="0" fontId="15" fillId="0" borderId="0" xfId="0" applyFont="1" applyAlignment="1">
      <alignment horizontal="left" wrapText="1"/>
    </xf>
    <xf numFmtId="0" fontId="16" fillId="9" borderId="15" xfId="0" applyFont="1" applyFill="1" applyBorder="1" applyAlignment="1">
      <alignment horizontal="left" wrapText="1"/>
    </xf>
    <xf numFmtId="0" fontId="17" fillId="9" borderId="34" xfId="0" applyFont="1" applyFill="1" applyBorder="1" applyAlignment="1">
      <alignment horizontal="left" wrapText="1"/>
    </xf>
    <xf numFmtId="0" fontId="17" fillId="9" borderId="34" xfId="0" applyFont="1" applyFill="1" applyBorder="1" applyAlignment="1">
      <alignment horizontal="center" wrapText="1"/>
    </xf>
    <xf numFmtId="165" fontId="17" fillId="9" borderId="41" xfId="0" applyNumberFormat="1" applyFont="1" applyFill="1" applyBorder="1" applyAlignment="1">
      <alignment horizontal="center" wrapText="1"/>
    </xf>
    <xf numFmtId="165" fontId="17" fillId="9" borderId="42" xfId="0" applyNumberFormat="1" applyFont="1" applyFill="1" applyBorder="1" applyAlignment="1">
      <alignment horizontal="center" wrapText="1"/>
    </xf>
    <xf numFmtId="0" fontId="18" fillId="9" borderId="15" xfId="0" applyFont="1" applyFill="1" applyBorder="1" applyAlignment="1">
      <alignment horizontal="left" wrapText="1"/>
    </xf>
    <xf numFmtId="0" fontId="19" fillId="9" borderId="34" xfId="0" applyFont="1" applyFill="1" applyBorder="1" applyAlignment="1">
      <alignment horizontal="left" wrapText="1"/>
    </xf>
    <xf numFmtId="0" fontId="19" fillId="9" borderId="34" xfId="0" applyFont="1" applyFill="1" applyBorder="1" applyAlignment="1">
      <alignment horizontal="center" wrapText="1"/>
    </xf>
    <xf numFmtId="0" fontId="18" fillId="9" borderId="34" xfId="0" applyFont="1" applyFill="1" applyBorder="1" applyAlignment="1">
      <alignment horizontal="center" wrapText="1"/>
    </xf>
    <xf numFmtId="165" fontId="19" fillId="9" borderId="41" xfId="0" applyNumberFormat="1" applyFont="1" applyFill="1" applyBorder="1" applyAlignment="1">
      <alignment horizontal="center" wrapText="1"/>
    </xf>
    <xf numFmtId="165" fontId="19" fillId="9" borderId="42" xfId="0" applyNumberFormat="1" applyFont="1" applyFill="1" applyBorder="1" applyAlignment="1">
      <alignment horizontal="center" wrapText="1"/>
    </xf>
    <xf numFmtId="0" fontId="20" fillId="9" borderId="43" xfId="0" applyFont="1" applyFill="1" applyBorder="1" applyAlignment="1">
      <alignment horizontal="left" wrapText="1"/>
    </xf>
    <xf numFmtId="0" fontId="19" fillId="9" borderId="44" xfId="0" applyFont="1" applyFill="1" applyBorder="1" applyAlignment="1">
      <alignment horizontal="left" wrapText="1"/>
    </xf>
    <xf numFmtId="0" fontId="21" fillId="9" borderId="44" xfId="0" applyFont="1" applyFill="1" applyBorder="1" applyAlignment="1">
      <alignment horizontal="left" wrapText="1"/>
    </xf>
    <xf numFmtId="0" fontId="17" fillId="9" borderId="44" xfId="0" applyFont="1" applyFill="1" applyBorder="1" applyAlignment="1">
      <alignment horizontal="center" wrapText="1"/>
    </xf>
    <xf numFmtId="0" fontId="22" fillId="9" borderId="1" xfId="0" applyFont="1" applyFill="1" applyBorder="1" applyAlignment="1">
      <alignment horizontal="left" vertical="center"/>
    </xf>
    <xf numFmtId="0" fontId="19" fillId="9" borderId="29" xfId="0" applyFont="1" applyFill="1" applyBorder="1" applyAlignment="1">
      <alignment horizontal="left" vertical="center" wrapText="1"/>
    </xf>
    <xf numFmtId="0" fontId="19" fillId="9" borderId="29" xfId="0" applyFont="1" applyFill="1" applyBorder="1" applyAlignment="1">
      <alignment horizontal="center" vertical="center" wrapText="1"/>
    </xf>
    <xf numFmtId="0" fontId="16" fillId="9" borderId="17" xfId="0" applyFont="1" applyFill="1" applyBorder="1" applyAlignment="1">
      <alignment horizontal="left" wrapText="1"/>
    </xf>
    <xf numFmtId="0" fontId="17" fillId="9" borderId="28" xfId="0" applyFont="1" applyFill="1" applyBorder="1" applyAlignment="1">
      <alignment horizontal="left" wrapText="1"/>
    </xf>
    <xf numFmtId="0" fontId="17" fillId="9" borderId="28" xfId="0" applyFont="1" applyFill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16" fillId="9" borderId="1" xfId="0" applyFont="1" applyFill="1" applyBorder="1" applyAlignment="1">
      <alignment horizontal="left" vertical="center" wrapText="1"/>
    </xf>
    <xf numFmtId="0" fontId="17" fillId="9" borderId="29" xfId="0" applyFont="1" applyFill="1" applyBorder="1" applyAlignment="1">
      <alignment horizontal="left" vertical="center" wrapText="1"/>
    </xf>
    <xf numFmtId="0" fontId="17" fillId="9" borderId="29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8" fillId="9" borderId="34" xfId="0" applyFont="1" applyFill="1" applyBorder="1" applyAlignment="1">
      <alignment horizontal="left" wrapText="1"/>
    </xf>
    <xf numFmtId="0" fontId="23" fillId="9" borderId="27" xfId="0" applyFont="1" applyFill="1" applyBorder="1" applyAlignment="1">
      <alignment horizontal="left" vertical="center"/>
    </xf>
    <xf numFmtId="0" fontId="17" fillId="9" borderId="35" xfId="0" applyFont="1" applyFill="1" applyBorder="1" applyAlignment="1">
      <alignment horizontal="left" vertical="center" wrapText="1"/>
    </xf>
    <xf numFmtId="0" fontId="13" fillId="9" borderId="35" xfId="0" applyFont="1" applyFill="1" applyBorder="1" applyAlignment="1">
      <alignment horizontal="left" vertical="center"/>
    </xf>
    <xf numFmtId="0" fontId="17" fillId="9" borderId="35" xfId="0" applyFont="1" applyFill="1" applyBorder="1" applyAlignment="1">
      <alignment horizontal="center" vertical="center" wrapText="1"/>
    </xf>
    <xf numFmtId="0" fontId="17" fillId="9" borderId="48" xfId="0" applyFont="1" applyFill="1" applyBorder="1" applyAlignment="1">
      <alignment horizontal="center" vertical="center" wrapText="1"/>
    </xf>
    <xf numFmtId="0" fontId="21" fillId="9" borderId="34" xfId="0" applyFont="1" applyFill="1" applyBorder="1" applyAlignment="1">
      <alignment horizontal="left" wrapText="1"/>
    </xf>
    <xf numFmtId="0" fontId="21" fillId="9" borderId="25" xfId="0" applyFont="1" applyFill="1" applyBorder="1" applyAlignment="1">
      <alignment horizontal="left" wrapText="1"/>
    </xf>
    <xf numFmtId="0" fontId="16" fillId="9" borderId="49" xfId="0" applyFont="1" applyFill="1" applyBorder="1" applyAlignment="1">
      <alignment horizontal="left" wrapText="1"/>
    </xf>
    <xf numFmtId="0" fontId="21" fillId="9" borderId="7" xfId="0" applyFont="1" applyFill="1" applyBorder="1" applyAlignment="1">
      <alignment horizontal="left" wrapText="1"/>
    </xf>
    <xf numFmtId="0" fontId="17" fillId="9" borderId="7" xfId="0" applyFont="1" applyFill="1" applyBorder="1" applyAlignment="1">
      <alignment horizontal="left" wrapText="1"/>
    </xf>
    <xf numFmtId="0" fontId="16" fillId="9" borderId="43" xfId="0" applyFont="1" applyFill="1" applyBorder="1" applyAlignment="1">
      <alignment horizontal="left" wrapText="1"/>
    </xf>
    <xf numFmtId="0" fontId="19" fillId="9" borderId="7" xfId="0" applyFont="1" applyFill="1" applyBorder="1" applyAlignment="1">
      <alignment horizontal="left" wrapText="1"/>
    </xf>
    <xf numFmtId="0" fontId="16" fillId="9" borderId="12" xfId="0" applyFont="1" applyFill="1" applyBorder="1" applyAlignment="1">
      <alignment horizontal="left" wrapText="1"/>
    </xf>
    <xf numFmtId="0" fontId="19" fillId="9" borderId="11" xfId="0" applyFont="1" applyFill="1" applyBorder="1" applyAlignment="1">
      <alignment horizontal="left" wrapText="1"/>
    </xf>
    <xf numFmtId="0" fontId="17" fillId="9" borderId="11" xfId="0" applyFont="1" applyFill="1" applyBorder="1" applyAlignment="1">
      <alignment horizontal="center" wrapText="1"/>
    </xf>
    <xf numFmtId="0" fontId="24" fillId="9" borderId="1" xfId="0" applyFont="1" applyFill="1" applyBorder="1" applyAlignment="1">
      <alignment horizontal="left" vertical="center"/>
    </xf>
    <xf numFmtId="165" fontId="19" fillId="6" borderId="3" xfId="0" applyNumberFormat="1" applyFont="1" applyFill="1" applyBorder="1" applyAlignment="1">
      <alignment horizontal="center" vertical="center" wrapText="1"/>
    </xf>
    <xf numFmtId="165" fontId="19" fillId="6" borderId="2" xfId="0" applyNumberFormat="1" applyFont="1" applyFill="1" applyBorder="1" applyAlignment="1">
      <alignment horizontal="center" vertical="center" wrapText="1"/>
    </xf>
    <xf numFmtId="165" fontId="17" fillId="6" borderId="2" xfId="0" applyNumberFormat="1" applyFont="1" applyFill="1" applyBorder="1" applyAlignment="1">
      <alignment horizontal="center" vertical="center" wrapText="1"/>
    </xf>
    <xf numFmtId="165" fontId="17" fillId="6" borderId="3" xfId="0" applyNumberFormat="1" applyFont="1" applyFill="1" applyBorder="1" applyAlignment="1">
      <alignment horizontal="center" vertical="center" wrapText="1"/>
    </xf>
    <xf numFmtId="0" fontId="25" fillId="0" borderId="51" xfId="0" applyFont="1" applyBorder="1" applyAlignment="1">
      <alignment vertical="center"/>
    </xf>
    <xf numFmtId="0" fontId="25" fillId="0" borderId="52" xfId="0" applyFont="1" applyBorder="1" applyAlignment="1">
      <alignment vertical="center"/>
    </xf>
    <xf numFmtId="0" fontId="25" fillId="0" borderId="52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Fill="1" applyAlignment="1">
      <alignment vertical="top" wrapText="1"/>
    </xf>
    <xf numFmtId="0" fontId="0" fillId="6" borderId="0" xfId="0" applyFont="1" applyFill="1" applyAlignment="1">
      <alignment vertical="top" wrapText="1"/>
    </xf>
    <xf numFmtId="0" fontId="25" fillId="0" borderId="0" xfId="0" applyFont="1"/>
    <xf numFmtId="1" fontId="25" fillId="0" borderId="53" xfId="0" applyNumberFormat="1" applyFont="1" applyBorder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/>
    </xf>
    <xf numFmtId="1" fontId="25" fillId="0" borderId="0" xfId="0" applyNumberFormat="1" applyFont="1" applyAlignment="1">
      <alignment horizontal="left" vertical="top"/>
    </xf>
    <xf numFmtId="0" fontId="25" fillId="9" borderId="6" xfId="0" applyFont="1" applyFill="1" applyBorder="1" applyAlignment="1">
      <alignment horizontal="left" vertical="center"/>
    </xf>
    <xf numFmtId="0" fontId="7" fillId="9" borderId="55" xfId="0" applyFont="1" applyFill="1" applyBorder="1" applyAlignment="1">
      <alignment horizontal="center" vertical="center"/>
    </xf>
    <xf numFmtId="0" fontId="25" fillId="9" borderId="55" xfId="0" applyFont="1" applyFill="1" applyBorder="1" applyAlignment="1">
      <alignment horizontal="center" vertical="center"/>
    </xf>
    <xf numFmtId="165" fontId="25" fillId="9" borderId="55" xfId="0" applyNumberFormat="1" applyFont="1" applyFill="1" applyBorder="1" applyAlignment="1">
      <alignment horizontal="center" vertical="center"/>
    </xf>
    <xf numFmtId="165" fontId="25" fillId="9" borderId="19" xfId="0" applyNumberFormat="1" applyFont="1" applyFill="1" applyBorder="1" applyAlignment="1">
      <alignment horizontal="center" vertical="center"/>
    </xf>
    <xf numFmtId="0" fontId="7" fillId="9" borderId="56" xfId="0" applyFont="1" applyFill="1" applyBorder="1" applyAlignment="1">
      <alignment horizontal="center" vertical="center"/>
    </xf>
    <xf numFmtId="0" fontId="25" fillId="9" borderId="56" xfId="0" applyFont="1" applyFill="1" applyBorder="1" applyAlignment="1">
      <alignment horizontal="center" vertical="center"/>
    </xf>
    <xf numFmtId="165" fontId="25" fillId="9" borderId="56" xfId="0" applyNumberFormat="1" applyFont="1" applyFill="1" applyBorder="1" applyAlignment="1">
      <alignment horizontal="center" vertical="center"/>
    </xf>
    <xf numFmtId="165" fontId="25" fillId="9" borderId="57" xfId="0" applyNumberFormat="1" applyFont="1" applyFill="1" applyBorder="1" applyAlignment="1">
      <alignment horizontal="center" vertical="center"/>
    </xf>
    <xf numFmtId="49" fontId="25" fillId="0" borderId="57" xfId="0" applyNumberFormat="1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165" fontId="25" fillId="9" borderId="59" xfId="0" applyNumberFormat="1" applyFont="1" applyFill="1" applyBorder="1" applyAlignment="1">
      <alignment horizontal="center" vertical="center"/>
    </xf>
    <xf numFmtId="165" fontId="25" fillId="9" borderId="60" xfId="0" applyNumberFormat="1" applyFont="1" applyFill="1" applyBorder="1" applyAlignment="1">
      <alignment horizontal="center" vertical="center"/>
    </xf>
    <xf numFmtId="0" fontId="25" fillId="9" borderId="58" xfId="0" applyFont="1" applyFill="1" applyBorder="1" applyAlignment="1">
      <alignment horizontal="center" vertical="center"/>
    </xf>
    <xf numFmtId="165" fontId="25" fillId="9" borderId="61" xfId="0" applyNumberFormat="1" applyFont="1" applyFill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165" fontId="25" fillId="9" borderId="35" xfId="0" applyNumberFormat="1" applyFont="1" applyFill="1" applyBorder="1" applyAlignment="1">
      <alignment horizontal="center" vertical="center"/>
    </xf>
    <xf numFmtId="165" fontId="25" fillId="9" borderId="22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9" borderId="56" xfId="0" applyFont="1" applyFill="1" applyBorder="1" applyAlignment="1">
      <alignment horizontal="left" vertical="center"/>
    </xf>
    <xf numFmtId="1" fontId="25" fillId="0" borderId="56" xfId="0" applyNumberFormat="1" applyFont="1" applyBorder="1" applyAlignment="1">
      <alignment horizontal="center" vertical="center"/>
    </xf>
    <xf numFmtId="0" fontId="25" fillId="9" borderId="57" xfId="0" applyFont="1" applyFill="1" applyBorder="1" applyAlignment="1">
      <alignment horizontal="left" vertical="center"/>
    </xf>
    <xf numFmtId="0" fontId="7" fillId="9" borderId="57" xfId="0" applyFont="1" applyFill="1" applyBorder="1" applyAlignment="1">
      <alignment horizontal="center" vertical="center"/>
    </xf>
    <xf numFmtId="1" fontId="7" fillId="0" borderId="57" xfId="0" applyNumberFormat="1" applyFont="1" applyBorder="1" applyAlignment="1">
      <alignment horizontal="center" vertical="center"/>
    </xf>
    <xf numFmtId="0" fontId="25" fillId="9" borderId="55" xfId="0" applyFont="1" applyFill="1" applyBorder="1" applyAlignment="1">
      <alignment horizontal="left" vertical="center"/>
    </xf>
    <xf numFmtId="1" fontId="7" fillId="0" borderId="55" xfId="0" applyNumberFormat="1" applyFont="1" applyBorder="1" applyAlignment="1">
      <alignment horizontal="center" vertical="center"/>
    </xf>
    <xf numFmtId="0" fontId="29" fillId="9" borderId="57" xfId="0" applyFont="1" applyFill="1" applyBorder="1" applyAlignment="1">
      <alignment horizontal="center" vertical="center"/>
    </xf>
    <xf numFmtId="0" fontId="29" fillId="9" borderId="55" xfId="0" applyFont="1" applyFill="1" applyBorder="1" applyAlignment="1">
      <alignment horizontal="center" vertical="center"/>
    </xf>
    <xf numFmtId="165" fontId="25" fillId="9" borderId="47" xfId="0" applyNumberFormat="1" applyFont="1" applyFill="1" applyBorder="1" applyAlignment="1">
      <alignment horizontal="center" vertical="center"/>
    </xf>
    <xf numFmtId="165" fontId="25" fillId="9" borderId="5" xfId="0" applyNumberFormat="1" applyFont="1" applyFill="1" applyBorder="1" applyAlignment="1">
      <alignment horizontal="center" vertical="center"/>
    </xf>
    <xf numFmtId="1" fontId="25" fillId="0" borderId="55" xfId="0" applyNumberFormat="1" applyFont="1" applyFill="1" applyBorder="1" applyAlignment="1">
      <alignment horizontal="center" vertical="center"/>
    </xf>
    <xf numFmtId="1" fontId="25" fillId="0" borderId="56" xfId="0" applyNumberFormat="1" applyFont="1" applyFill="1" applyBorder="1" applyAlignment="1">
      <alignment horizontal="center" vertical="center"/>
    </xf>
    <xf numFmtId="1" fontId="25" fillId="0" borderId="57" xfId="0" applyNumberFormat="1" applyFont="1" applyFill="1" applyBorder="1" applyAlignment="1">
      <alignment horizontal="center" vertical="center"/>
    </xf>
    <xf numFmtId="1" fontId="25" fillId="0" borderId="58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 vertical="top"/>
    </xf>
    <xf numFmtId="165" fontId="0" fillId="0" borderId="0" xfId="0" applyNumberFormat="1" applyFont="1"/>
    <xf numFmtId="165" fontId="0" fillId="6" borderId="0" xfId="0" applyNumberFormat="1" applyFont="1" applyFill="1"/>
    <xf numFmtId="0" fontId="28" fillId="0" borderId="56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29" fillId="0" borderId="57" xfId="0" applyFont="1" applyFill="1" applyBorder="1" applyAlignment="1">
      <alignment horizontal="center" vertical="center"/>
    </xf>
    <xf numFmtId="0" fontId="29" fillId="0" borderId="55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34" fillId="6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0" fillId="0" borderId="35" xfId="0" applyFont="1" applyBorder="1"/>
    <xf numFmtId="0" fontId="0" fillId="0" borderId="1" xfId="0" applyFont="1" applyBorder="1"/>
    <xf numFmtId="0" fontId="0" fillId="0" borderId="29" xfId="0" applyFont="1" applyFill="1" applyBorder="1"/>
    <xf numFmtId="0" fontId="0" fillId="0" borderId="29" xfId="0" applyFont="1" applyBorder="1"/>
    <xf numFmtId="0" fontId="0" fillId="0" borderId="2" xfId="0" applyFont="1" applyBorder="1"/>
    <xf numFmtId="0" fontId="0" fillId="0" borderId="0" xfId="0" applyFont="1" applyAlignment="1">
      <alignment horizontal="center" vertical="center"/>
    </xf>
    <xf numFmtId="0" fontId="0" fillId="13" borderId="0" xfId="0" applyFont="1" applyFill="1"/>
    <xf numFmtId="0" fontId="0" fillId="0" borderId="63" xfId="0" applyFont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13" borderId="35" xfId="0" applyFont="1" applyFill="1" applyBorder="1"/>
    <xf numFmtId="0" fontId="0" fillId="0" borderId="35" xfId="0" applyFont="1" applyBorder="1" applyAlignment="1">
      <alignment horizontal="center" vertical="center"/>
    </xf>
    <xf numFmtId="0" fontId="0" fillId="0" borderId="64" xfId="0" applyFont="1" applyFill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0" fillId="0" borderId="64" xfId="0" applyFont="1" applyBorder="1"/>
    <xf numFmtId="0" fontId="0" fillId="0" borderId="27" xfId="0" applyFont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6" borderId="0" xfId="0" applyFont="1" applyFill="1"/>
    <xf numFmtId="0" fontId="4" fillId="0" borderId="3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14" borderId="0" xfId="0" applyFont="1" applyFill="1"/>
    <xf numFmtId="0" fontId="0" fillId="14" borderId="35" xfId="0" applyFont="1" applyFill="1" applyBorder="1"/>
    <xf numFmtId="0" fontId="0" fillId="13" borderId="29" xfId="0" applyFont="1" applyFill="1" applyBorder="1"/>
    <xf numFmtId="0" fontId="0" fillId="0" borderId="27" xfId="0" applyFont="1" applyBorder="1"/>
    <xf numFmtId="0" fontId="0" fillId="6" borderId="64" xfId="0" applyFont="1" applyFill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15" borderId="0" xfId="0" applyFont="1" applyFill="1"/>
    <xf numFmtId="0" fontId="0" fillId="0" borderId="1" xfId="0" applyFont="1" applyBorder="1" applyAlignment="1">
      <alignment horizontal="center" vertical="center"/>
    </xf>
    <xf numFmtId="0" fontId="0" fillId="0" borderId="38" xfId="0" applyFont="1" applyBorder="1"/>
    <xf numFmtId="0" fontId="0" fillId="0" borderId="63" xfId="0" applyFont="1" applyBorder="1"/>
    <xf numFmtId="0" fontId="4" fillId="0" borderId="37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37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35" xfId="0" applyFont="1" applyBorder="1" applyAlignment="1">
      <alignment vertical="center"/>
    </xf>
    <xf numFmtId="0" fontId="4" fillId="0" borderId="29" xfId="0" applyFont="1" applyBorder="1" applyAlignment="1"/>
    <xf numFmtId="0" fontId="0" fillId="0" borderId="37" xfId="0" applyFont="1" applyBorder="1" applyAlignment="1"/>
    <xf numFmtId="0" fontId="0" fillId="0" borderId="35" xfId="0" quotePrefix="1" applyFont="1" applyBorder="1" applyAlignment="1">
      <alignment vertical="center"/>
    </xf>
    <xf numFmtId="0" fontId="0" fillId="6" borderId="2" xfId="0" applyFont="1" applyFill="1" applyBorder="1"/>
    <xf numFmtId="0" fontId="0" fillId="0" borderId="36" xfId="0" applyFont="1" applyBorder="1"/>
    <xf numFmtId="0" fontId="0" fillId="0" borderId="37" xfId="0" applyFont="1" applyBorder="1"/>
    <xf numFmtId="0" fontId="0" fillId="0" borderId="36" xfId="0" applyFont="1" applyBorder="1" applyAlignment="1">
      <alignment vertical="center"/>
    </xf>
    <xf numFmtId="0" fontId="0" fillId="0" borderId="37" xfId="0" applyFont="1" applyBorder="1" applyAlignment="1">
      <alignment horizontal="center" vertical="center"/>
    </xf>
    <xf numFmtId="0" fontId="0" fillId="13" borderId="37" xfId="0" applyFont="1" applyFill="1" applyBorder="1"/>
    <xf numFmtId="0" fontId="0" fillId="0" borderId="66" xfId="0" applyFont="1" applyBorder="1" applyAlignment="1"/>
    <xf numFmtId="0" fontId="0" fillId="0" borderId="0" xfId="0" applyFont="1" applyBorder="1" applyAlignment="1">
      <alignment horizontal="center" vertical="center"/>
    </xf>
    <xf numFmtId="0" fontId="0" fillId="14" borderId="0" xfId="0" applyFont="1" applyFill="1" applyBorder="1"/>
    <xf numFmtId="0" fontId="0" fillId="13" borderId="0" xfId="0" applyFont="1" applyFill="1" applyBorder="1"/>
    <xf numFmtId="0" fontId="0" fillId="0" borderId="27" xfId="0" applyFont="1" applyBorder="1" applyAlignment="1"/>
    <xf numFmtId="0" fontId="4" fillId="0" borderId="34" xfId="0" applyFont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2" fillId="9" borderId="34" xfId="2" applyFont="1" applyFill="1" applyBorder="1" applyAlignment="1" applyProtection="1">
      <alignment horizontal="center" vertical="center"/>
      <protection locked="0"/>
    </xf>
    <xf numFmtId="0" fontId="0" fillId="0" borderId="34" xfId="0" applyFont="1" applyBorder="1"/>
    <xf numFmtId="0" fontId="0" fillId="6" borderId="34" xfId="0" applyFont="1" applyFill="1" applyBorder="1"/>
    <xf numFmtId="0" fontId="34" fillId="8" borderId="0" xfId="0" applyFont="1" applyFill="1" applyBorder="1"/>
    <xf numFmtId="0" fontId="4" fillId="0" borderId="34" xfId="0" applyFont="1" applyBorder="1"/>
    <xf numFmtId="0" fontId="3" fillId="23" borderId="0" xfId="0" applyFont="1" applyFill="1" applyAlignment="1">
      <alignment horizontal="left" vertical="top"/>
    </xf>
    <xf numFmtId="0" fontId="3" fillId="23" borderId="0" xfId="0" applyFont="1" applyFill="1" applyAlignment="1">
      <alignment horizontal="center"/>
    </xf>
    <xf numFmtId="0" fontId="3" fillId="23" borderId="50" xfId="0" applyFont="1" applyFill="1" applyBorder="1" applyAlignment="1">
      <alignment horizontal="center"/>
    </xf>
    <xf numFmtId="0" fontId="0" fillId="23" borderId="0" xfId="0" applyFont="1" applyFill="1"/>
    <xf numFmtId="0" fontId="35" fillId="23" borderId="67" xfId="0" applyFont="1" applyFill="1" applyBorder="1" applyAlignment="1">
      <alignment horizontal="center"/>
    </xf>
    <xf numFmtId="0" fontId="3" fillId="23" borderId="67" xfId="0" applyFont="1" applyFill="1" applyBorder="1"/>
    <xf numFmtId="1" fontId="26" fillId="0" borderId="65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3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7" fillId="9" borderId="34" xfId="0" applyFont="1" applyFill="1" applyBorder="1" applyAlignment="1">
      <alignment horizontal="center" vertical="center"/>
    </xf>
    <xf numFmtId="0" fontId="4" fillId="9" borderId="54" xfId="0" applyFont="1" applyFill="1" applyBorder="1" applyAlignment="1">
      <alignment horizontal="center" vertical="center" wrapText="1"/>
    </xf>
    <xf numFmtId="0" fontId="0" fillId="0" borderId="34" xfId="0" applyFont="1" applyBorder="1" applyAlignment="1">
      <alignment wrapText="1"/>
    </xf>
    <xf numFmtId="0" fontId="26" fillId="23" borderId="67" xfId="0" applyFont="1" applyFill="1" applyBorder="1"/>
    <xf numFmtId="0" fontId="37" fillId="0" borderId="0" xfId="0" applyFont="1" applyAlignment="1">
      <alignment horizontal="center" vertical="center"/>
    </xf>
    <xf numFmtId="0" fontId="4" fillId="17" borderId="34" xfId="0" applyFont="1" applyFill="1" applyBorder="1" applyAlignment="1">
      <alignment horizontal="center"/>
    </xf>
    <xf numFmtId="0" fontId="26" fillId="23" borderId="67" xfId="0" applyFont="1" applyFill="1" applyBorder="1" applyAlignment="1">
      <alignment horizontal="center"/>
    </xf>
    <xf numFmtId="0" fontId="0" fillId="6" borderId="41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9" borderId="34" xfId="0" applyFont="1" applyFill="1" applyBorder="1" applyAlignment="1" applyProtection="1">
      <alignment horizontal="center" vertical="center"/>
      <protection locked="0"/>
    </xf>
    <xf numFmtId="0" fontId="0" fillId="0" borderId="34" xfId="0" applyFont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23" borderId="67" xfId="0" applyFont="1" applyFill="1" applyBorder="1" applyAlignment="1">
      <alignment horizontal="center"/>
    </xf>
    <xf numFmtId="0" fontId="0" fillId="0" borderId="41" xfId="0" applyFont="1" applyBorder="1" applyAlignment="1">
      <alignment horizontal="center" vertical="center"/>
    </xf>
    <xf numFmtId="0" fontId="3" fillId="23" borderId="69" xfId="0" applyFont="1" applyFill="1" applyBorder="1" applyAlignment="1">
      <alignment horizontal="center"/>
    </xf>
    <xf numFmtId="0" fontId="0" fillId="0" borderId="45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/>
    </xf>
    <xf numFmtId="0" fontId="3" fillId="23" borderId="70" xfId="0" applyFont="1" applyFill="1" applyBorder="1" applyAlignment="1">
      <alignment vertical="center"/>
    </xf>
    <xf numFmtId="0" fontId="26" fillId="23" borderId="71" xfId="0" applyFont="1" applyFill="1" applyBorder="1" applyAlignment="1">
      <alignment horizontal="center"/>
    </xf>
    <xf numFmtId="0" fontId="0" fillId="9" borderId="44" xfId="0" applyFont="1" applyFill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0" fillId="0" borderId="44" xfId="0" applyFont="1" applyBorder="1" applyAlignment="1" applyProtection="1">
      <alignment horizontal="center" vertical="center"/>
      <protection locked="0"/>
    </xf>
    <xf numFmtId="0" fontId="29" fillId="0" borderId="34" xfId="0" applyFont="1" applyBorder="1" applyAlignment="1">
      <alignment horizontal="center" vertical="center"/>
    </xf>
    <xf numFmtId="0" fontId="29" fillId="0" borderId="65" xfId="0" applyFont="1" applyBorder="1" applyAlignment="1">
      <alignment horizontal="center"/>
    </xf>
    <xf numFmtId="0" fontId="29" fillId="9" borderId="34" xfId="0" applyFont="1" applyFill="1" applyBorder="1" applyAlignment="1">
      <alignment horizontal="center"/>
    </xf>
    <xf numFmtId="2" fontId="3" fillId="23" borderId="72" xfId="0" applyNumberFormat="1" applyFont="1" applyFill="1" applyBorder="1" applyAlignment="1">
      <alignment horizontal="right"/>
    </xf>
    <xf numFmtId="0" fontId="4" fillId="9" borderId="65" xfId="0" applyFont="1" applyFill="1" applyBorder="1" applyAlignment="1">
      <alignment horizontal="center" vertical="center" wrapText="1"/>
    </xf>
    <xf numFmtId="1" fontId="4" fillId="6" borderId="0" xfId="0" applyNumberFormat="1" applyFont="1" applyFill="1" applyBorder="1"/>
    <xf numFmtId="0" fontId="4" fillId="6" borderId="0" xfId="0" applyFont="1" applyFill="1" applyBorder="1"/>
    <xf numFmtId="4" fontId="26" fillId="0" borderId="0" xfId="0" applyNumberFormat="1" applyFont="1" applyBorder="1"/>
    <xf numFmtId="2" fontId="26" fillId="0" borderId="0" xfId="0" applyNumberFormat="1" applyFont="1" applyBorder="1"/>
    <xf numFmtId="2" fontId="4" fillId="0" borderId="0" xfId="0" applyNumberFormat="1" applyFont="1" applyBorder="1"/>
    <xf numFmtId="0" fontId="0" fillId="0" borderId="0" xfId="0" applyFont="1" applyBorder="1"/>
    <xf numFmtId="0" fontId="4" fillId="0" borderId="0" xfId="0" applyFont="1" applyBorder="1" applyAlignment="1">
      <alignment horizontal="right"/>
    </xf>
    <xf numFmtId="0" fontId="38" fillId="24" borderId="33" xfId="0" applyFont="1" applyFill="1" applyBorder="1" applyAlignment="1">
      <alignment vertical="center"/>
    </xf>
    <xf numFmtId="49" fontId="38" fillId="25" borderId="32" xfId="0" applyNumberFormat="1" applyFont="1" applyFill="1" applyBorder="1" applyAlignment="1">
      <alignment horizontal="center" vertical="center"/>
    </xf>
    <xf numFmtId="0" fontId="39" fillId="24" borderId="73" xfId="0" applyFont="1" applyFill="1" applyBorder="1"/>
    <xf numFmtId="166" fontId="39" fillId="24" borderId="74" xfId="0" applyNumberFormat="1" applyFont="1" applyFill="1" applyBorder="1"/>
    <xf numFmtId="0" fontId="39" fillId="24" borderId="75" xfId="0" applyFont="1" applyFill="1" applyBorder="1"/>
    <xf numFmtId="49" fontId="40" fillId="24" borderId="30" xfId="0" applyNumberFormat="1" applyFont="1" applyFill="1" applyBorder="1" applyAlignment="1">
      <alignment horizontal="center"/>
    </xf>
    <xf numFmtId="0" fontId="0" fillId="24" borderId="76" xfId="0" applyFill="1" applyBorder="1"/>
    <xf numFmtId="49" fontId="41" fillId="24" borderId="76" xfId="0" applyNumberFormat="1" applyFont="1" applyFill="1" applyBorder="1" applyAlignment="1">
      <alignment horizontal="center"/>
    </xf>
    <xf numFmtId="0" fontId="42" fillId="24" borderId="77" xfId="0" applyFont="1" applyFill="1" applyBorder="1"/>
    <xf numFmtId="0" fontId="38" fillId="24" borderId="30" xfId="0" applyFont="1" applyFill="1" applyBorder="1" applyAlignment="1">
      <alignment horizontal="right"/>
    </xf>
    <xf numFmtId="0" fontId="43" fillId="13" borderId="78" xfId="0" applyFont="1" applyFill="1" applyBorder="1" applyAlignment="1">
      <alignment horizontal="right"/>
    </xf>
    <xf numFmtId="1" fontId="38" fillId="24" borderId="30" xfId="0" applyNumberFormat="1" applyFont="1" applyFill="1" applyBorder="1" applyAlignment="1">
      <alignment horizontal="right"/>
    </xf>
    <xf numFmtId="0" fontId="39" fillId="9" borderId="79" xfId="0" applyFont="1" applyFill="1" applyBorder="1" applyAlignment="1">
      <alignment wrapText="1"/>
    </xf>
    <xf numFmtId="0" fontId="0" fillId="9" borderId="79" xfId="0" applyFill="1" applyBorder="1" applyAlignment="1">
      <alignment wrapText="1"/>
    </xf>
    <xf numFmtId="1" fontId="0" fillId="9" borderId="79" xfId="0" applyNumberFormat="1" applyFill="1" applyBorder="1"/>
    <xf numFmtId="0" fontId="44" fillId="9" borderId="79" xfId="0" applyFont="1" applyFill="1" applyBorder="1"/>
    <xf numFmtId="49" fontId="0" fillId="26" borderId="30" xfId="0" applyNumberFormat="1" applyFill="1" applyBorder="1"/>
    <xf numFmtId="1" fontId="0" fillId="24" borderId="30" xfId="0" applyNumberFormat="1" applyFill="1" applyBorder="1"/>
    <xf numFmtId="0" fontId="44" fillId="13" borderId="30" xfId="0" applyFont="1" applyFill="1" applyBorder="1" applyAlignment="1" applyProtection="1">
      <alignment horizontal="right" vertical="top" wrapText="1"/>
      <protection locked="0"/>
    </xf>
    <xf numFmtId="0" fontId="44" fillId="24" borderId="30" xfId="0" applyFont="1" applyFill="1" applyBorder="1"/>
    <xf numFmtId="1" fontId="44" fillId="24" borderId="30" xfId="0" applyNumberFormat="1" applyFont="1" applyFill="1" applyBorder="1"/>
    <xf numFmtId="49" fontId="45" fillId="24" borderId="30" xfId="0" applyNumberFormat="1" applyFont="1" applyFill="1" applyBorder="1" applyAlignment="1">
      <alignment wrapText="1"/>
    </xf>
    <xf numFmtId="49" fontId="0" fillId="24" borderId="30" xfId="0" applyNumberFormat="1" applyFill="1" applyBorder="1" applyAlignment="1">
      <alignment wrapText="1"/>
    </xf>
    <xf numFmtId="0" fontId="5" fillId="10" borderId="0" xfId="0" applyFont="1" applyFill="1" applyBorder="1"/>
    <xf numFmtId="49" fontId="0" fillId="26" borderId="77" xfId="0" applyNumberFormat="1" applyFill="1" applyBorder="1"/>
    <xf numFmtId="1" fontId="0" fillId="0" borderId="0" xfId="0" applyNumberFormat="1"/>
    <xf numFmtId="1" fontId="0" fillId="6" borderId="0" xfId="0" applyNumberFormat="1" applyFill="1"/>
    <xf numFmtId="49" fontId="38" fillId="24" borderId="30" xfId="0" applyNumberFormat="1" applyFont="1" applyFill="1" applyBorder="1" applyAlignment="1">
      <alignment horizontal="center" vertical="center"/>
    </xf>
    <xf numFmtId="49" fontId="38" fillId="25" borderId="31" xfId="0" applyNumberFormat="1" applyFont="1" applyFill="1" applyBorder="1" applyAlignment="1">
      <alignment horizontal="center" vertical="center" wrapText="1"/>
    </xf>
    <xf numFmtId="0" fontId="47" fillId="0" borderId="0" xfId="0" applyFont="1" applyProtection="1">
      <protection locked="0"/>
    </xf>
    <xf numFmtId="0" fontId="48" fillId="0" borderId="0" xfId="0" applyFont="1" applyAlignment="1" applyProtection="1">
      <alignment horizontal="center"/>
      <protection locked="0"/>
    </xf>
    <xf numFmtId="0" fontId="49" fillId="27" borderId="80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50" fillId="27" borderId="81" xfId="0" applyFont="1" applyFill="1" applyBorder="1" applyAlignment="1" applyProtection="1">
      <alignment horizontal="center" vertical="center" wrapText="1"/>
      <protection locked="0"/>
    </xf>
    <xf numFmtId="0" fontId="50" fillId="27" borderId="82" xfId="0" applyFont="1" applyFill="1" applyBorder="1" applyAlignment="1" applyProtection="1">
      <alignment horizontal="center" vertical="center" wrapText="1"/>
      <protection locked="0"/>
    </xf>
    <xf numFmtId="0" fontId="50" fillId="27" borderId="83" xfId="0" applyFont="1" applyFill="1" applyBorder="1" applyAlignment="1" applyProtection="1">
      <alignment horizontal="center" vertical="center" wrapText="1"/>
      <protection locked="0"/>
    </xf>
    <xf numFmtId="49" fontId="49" fillId="27" borderId="83" xfId="0" applyNumberFormat="1" applyFont="1" applyFill="1" applyBorder="1" applyAlignment="1" applyProtection="1">
      <alignment horizontal="center" vertical="center" wrapText="1"/>
      <protection locked="0"/>
    </xf>
    <xf numFmtId="0" fontId="51" fillId="27" borderId="84" xfId="0" applyFont="1" applyFill="1" applyBorder="1" applyAlignment="1" applyProtection="1">
      <alignment horizontal="center" vertical="center" wrapText="1"/>
      <protection locked="0"/>
    </xf>
    <xf numFmtId="2" fontId="51" fillId="27" borderId="81" xfId="0" applyNumberFormat="1" applyFont="1" applyFill="1" applyBorder="1" applyAlignment="1" applyProtection="1">
      <alignment horizontal="center" vertical="center" wrapText="1"/>
      <protection locked="0"/>
    </xf>
    <xf numFmtId="0" fontId="51" fillId="27" borderId="45" xfId="0" applyFont="1" applyFill="1" applyBorder="1" applyAlignment="1" applyProtection="1">
      <alignment horizontal="center" vertical="center" wrapText="1"/>
      <protection locked="0"/>
    </xf>
    <xf numFmtId="0" fontId="52" fillId="0" borderId="78" xfId="0" applyFont="1" applyBorder="1" applyProtection="1">
      <protection locked="0"/>
    </xf>
    <xf numFmtId="0" fontId="52" fillId="0" borderId="78" xfId="0" applyFont="1" applyBorder="1" applyAlignment="1" applyProtection="1">
      <alignment horizontal="center"/>
      <protection locked="0"/>
    </xf>
    <xf numFmtId="1" fontId="47" fillId="0" borderId="78" xfId="0" applyNumberFormat="1" applyFont="1" applyBorder="1" applyAlignment="1">
      <alignment horizontal="center"/>
    </xf>
    <xf numFmtId="167" fontId="49" fillId="27" borderId="78" xfId="1" applyNumberFormat="1" applyFont="1" applyFill="1" applyBorder="1" applyAlignment="1" applyProtection="1">
      <alignment horizontal="center"/>
      <protection locked="0"/>
    </xf>
    <xf numFmtId="2" fontId="47" fillId="0" borderId="78" xfId="0" applyNumberFormat="1" applyFont="1" applyBorder="1" applyAlignment="1">
      <alignment horizontal="center"/>
    </xf>
    <xf numFmtId="2" fontId="53" fillId="0" borderId="78" xfId="0" applyNumberFormat="1" applyFont="1" applyBorder="1" applyAlignment="1">
      <alignment horizontal="center"/>
    </xf>
    <xf numFmtId="1" fontId="0" fillId="6" borderId="0" xfId="0" applyNumberFormat="1" applyFill="1" applyProtection="1">
      <protection locked="0"/>
    </xf>
    <xf numFmtId="0" fontId="34" fillId="0" borderId="0" xfId="0" applyFont="1"/>
    <xf numFmtId="0" fontId="0" fillId="0" borderId="78" xfId="0" applyFont="1" applyBorder="1" applyAlignment="1">
      <alignment vertical="center"/>
    </xf>
    <xf numFmtId="0" fontId="0" fillId="0" borderId="78" xfId="0" applyFont="1" applyBorder="1" applyAlignment="1">
      <alignment horizontal="center" vertical="center"/>
    </xf>
    <xf numFmtId="0" fontId="0" fillId="0" borderId="78" xfId="0" applyFont="1" applyBorder="1" applyAlignment="1">
      <alignment horizontal="center" vertical="center" wrapText="1"/>
    </xf>
    <xf numFmtId="0" fontId="0" fillId="0" borderId="78" xfId="0" applyFont="1" applyBorder="1"/>
    <xf numFmtId="0" fontId="0" fillId="0" borderId="78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5" fillId="11" borderId="3" xfId="0" applyFont="1" applyFill="1" applyBorder="1"/>
    <xf numFmtId="0" fontId="0" fillId="0" borderId="25" xfId="0" applyFill="1" applyBorder="1" applyAlignment="1">
      <alignment horizontal="center"/>
    </xf>
    <xf numFmtId="0" fontId="5" fillId="3" borderId="86" xfId="0" applyFont="1" applyFill="1" applyBorder="1"/>
    <xf numFmtId="0" fontId="5" fillId="3" borderId="12" xfId="0" applyFont="1" applyFill="1" applyBorder="1"/>
    <xf numFmtId="0" fontId="5" fillId="4" borderId="85" xfId="0" applyFont="1" applyFill="1" applyBorder="1"/>
    <xf numFmtId="0" fontId="0" fillId="0" borderId="85" xfId="0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88" xfId="0" applyBorder="1" applyAlignment="1">
      <alignment horizontal="center"/>
    </xf>
    <xf numFmtId="0" fontId="5" fillId="7" borderId="85" xfId="0" applyFont="1" applyFill="1" applyBorder="1"/>
    <xf numFmtId="0" fontId="0" fillId="0" borderId="89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10" borderId="10" xfId="0" applyFont="1" applyFill="1" applyBorder="1"/>
    <xf numFmtId="49" fontId="12" fillId="6" borderId="78" xfId="0" applyNumberFormat="1" applyFont="1" applyFill="1" applyBorder="1"/>
    <xf numFmtId="0" fontId="0" fillId="0" borderId="78" xfId="0" applyBorder="1"/>
    <xf numFmtId="49" fontId="0" fillId="9" borderId="78" xfId="0" applyNumberFormat="1" applyFill="1" applyBorder="1"/>
    <xf numFmtId="49" fontId="12" fillId="19" borderId="78" xfId="0" applyNumberFormat="1" applyFont="1" applyFill="1" applyBorder="1"/>
    <xf numFmtId="0" fontId="0" fillId="9" borderId="78" xfId="0" applyFill="1" applyBorder="1"/>
    <xf numFmtId="49" fontId="0" fillId="0" borderId="78" xfId="0" applyNumberFormat="1" applyBorder="1"/>
    <xf numFmtId="0" fontId="0" fillId="0" borderId="0" xfId="0" applyFill="1" applyBorder="1"/>
    <xf numFmtId="49" fontId="11" fillId="9" borderId="77" xfId="0" applyNumberFormat="1" applyFont="1" applyFill="1" applyBorder="1" applyAlignment="1">
      <alignment horizontal="center" vertical="center"/>
    </xf>
    <xf numFmtId="0" fontId="34" fillId="3" borderId="0" xfId="0" applyFont="1" applyFill="1" applyBorder="1"/>
    <xf numFmtId="0" fontId="0" fillId="0" borderId="0" xfId="0" applyBorder="1"/>
    <xf numFmtId="0" fontId="5" fillId="3" borderId="0" xfId="0" applyFont="1" applyFill="1" applyBorder="1"/>
    <xf numFmtId="0" fontId="25" fillId="0" borderId="53" xfId="0" applyFont="1" applyBorder="1" applyAlignment="1">
      <alignment vertical="top"/>
    </xf>
    <xf numFmtId="1" fontId="25" fillId="0" borderId="0" xfId="0" applyNumberFormat="1" applyFont="1" applyAlignment="1">
      <alignment vertical="top"/>
    </xf>
    <xf numFmtId="1" fontId="30" fillId="0" borderId="35" xfId="0" applyNumberFormat="1" applyFont="1" applyFill="1" applyBorder="1" applyAlignment="1">
      <alignment horizontal="center" vertical="center"/>
    </xf>
    <xf numFmtId="0" fontId="4" fillId="5" borderId="4" xfId="0" applyFont="1" applyFill="1" applyBorder="1"/>
    <xf numFmtId="0" fontId="27" fillId="9" borderId="90" xfId="0" applyFont="1" applyFill="1" applyBorder="1" applyAlignment="1">
      <alignment horizontal="left" vertical="center"/>
    </xf>
    <xf numFmtId="0" fontId="27" fillId="9" borderId="91" xfId="0" applyFont="1" applyFill="1" applyBorder="1" applyAlignment="1">
      <alignment horizontal="left" vertical="center"/>
    </xf>
    <xf numFmtId="0" fontId="27" fillId="9" borderId="92" xfId="0" applyFont="1" applyFill="1" applyBorder="1" applyAlignment="1">
      <alignment horizontal="center" vertical="center"/>
    </xf>
    <xf numFmtId="0" fontId="28" fillId="16" borderId="93" xfId="0" applyFont="1" applyFill="1" applyBorder="1" applyAlignment="1">
      <alignment horizontal="center" vertical="center"/>
    </xf>
    <xf numFmtId="0" fontId="25" fillId="9" borderId="37" xfId="0" applyFont="1" applyFill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0" fontId="7" fillId="0" borderId="78" xfId="0" applyFont="1" applyBorder="1" applyAlignment="1">
      <alignment horizontal="left" vertical="center"/>
    </xf>
    <xf numFmtId="49" fontId="26" fillId="0" borderId="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165" fontId="25" fillId="9" borderId="88" xfId="0" applyNumberFormat="1" applyFont="1" applyFill="1" applyBorder="1" applyAlignment="1">
      <alignment horizontal="center" vertical="center"/>
    </xf>
    <xf numFmtId="0" fontId="25" fillId="0" borderId="85" xfId="0" applyFont="1" applyBorder="1" applyAlignment="1">
      <alignment horizontal="left" vertical="center"/>
    </xf>
    <xf numFmtId="49" fontId="7" fillId="0" borderId="57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27" fillId="0" borderId="85" xfId="0" applyFont="1" applyBorder="1" applyAlignment="1">
      <alignment horizontal="left" vertical="center"/>
    </xf>
    <xf numFmtId="0" fontId="25" fillId="9" borderId="78" xfId="0" applyFont="1" applyFill="1" applyBorder="1" applyAlignment="1">
      <alignment horizontal="left" vertical="center"/>
    </xf>
    <xf numFmtId="0" fontId="25" fillId="9" borderId="57" xfId="0" applyFont="1" applyFill="1" applyBorder="1" applyAlignment="1">
      <alignment horizontal="center" vertical="center"/>
    </xf>
    <xf numFmtId="165" fontId="25" fillId="9" borderId="94" xfId="0" applyNumberFormat="1" applyFont="1" applyFill="1" applyBorder="1" applyAlignment="1">
      <alignment horizontal="center" vertical="center"/>
    </xf>
    <xf numFmtId="0" fontId="30" fillId="0" borderId="78" xfId="0" applyFont="1" applyBorder="1" applyAlignment="1">
      <alignment horizontal="left" vertical="center"/>
    </xf>
    <xf numFmtId="49" fontId="25" fillId="0" borderId="95" xfId="0" applyNumberFormat="1" applyFont="1" applyBorder="1" applyAlignment="1">
      <alignment horizontal="center" vertical="center"/>
    </xf>
    <xf numFmtId="0" fontId="25" fillId="0" borderId="95" xfId="0" applyFont="1" applyBorder="1" applyAlignment="1">
      <alignment horizontal="center" vertical="center"/>
    </xf>
    <xf numFmtId="1" fontId="25" fillId="0" borderId="0" xfId="0" applyNumberFormat="1" applyFont="1" applyFill="1" applyBorder="1" applyAlignment="1">
      <alignment horizontal="center" vertical="center"/>
    </xf>
    <xf numFmtId="165" fontId="25" fillId="9" borderId="96" xfId="0" applyNumberFormat="1" applyFont="1" applyFill="1" applyBorder="1" applyAlignment="1">
      <alignment horizontal="center" vertical="center"/>
    </xf>
    <xf numFmtId="49" fontId="25" fillId="0" borderId="97" xfId="0" applyNumberFormat="1" applyFont="1" applyBorder="1" applyAlignment="1">
      <alignment horizontal="center" vertical="center"/>
    </xf>
    <xf numFmtId="0" fontId="25" fillId="0" borderId="97" xfId="0" applyFont="1" applyBorder="1" applyAlignment="1">
      <alignment horizontal="center" vertical="center"/>
    </xf>
    <xf numFmtId="165" fontId="25" fillId="9" borderId="98" xfId="0" applyNumberFormat="1" applyFont="1" applyFill="1" applyBorder="1" applyAlignment="1">
      <alignment horizontal="center" vertical="center"/>
    </xf>
    <xf numFmtId="1" fontId="25" fillId="0" borderId="85" xfId="0" applyNumberFormat="1" applyFont="1" applyBorder="1" applyAlignment="1">
      <alignment horizontal="left" vertical="center"/>
    </xf>
    <xf numFmtId="0" fontId="30" fillId="0" borderId="99" xfId="0" applyFont="1" applyBorder="1" applyAlignment="1">
      <alignment horizontal="left" vertical="center"/>
    </xf>
    <xf numFmtId="49" fontId="25" fillId="0" borderId="100" xfId="0" applyNumberFormat="1" applyFont="1" applyBorder="1" applyAlignment="1">
      <alignment horizontal="center" vertical="center"/>
    </xf>
    <xf numFmtId="0" fontId="25" fillId="0" borderId="100" xfId="0" applyFont="1" applyBorder="1" applyAlignment="1">
      <alignment horizontal="center" vertical="center"/>
    </xf>
    <xf numFmtId="1" fontId="25" fillId="0" borderId="97" xfId="0" applyNumberFormat="1" applyFont="1" applyFill="1" applyBorder="1" applyAlignment="1">
      <alignment horizontal="center" vertical="center"/>
    </xf>
    <xf numFmtId="165" fontId="25" fillId="9" borderId="101" xfId="0" applyNumberFormat="1" applyFont="1" applyFill="1" applyBorder="1" applyAlignment="1">
      <alignment horizontal="center" vertical="center"/>
    </xf>
    <xf numFmtId="0" fontId="25" fillId="0" borderId="102" xfId="0" applyFont="1" applyBorder="1" applyAlignment="1">
      <alignment horizontal="center" vertical="center"/>
    </xf>
    <xf numFmtId="1" fontId="25" fillId="0" borderId="102" xfId="0" applyNumberFormat="1" applyFont="1" applyFill="1" applyBorder="1" applyAlignment="1">
      <alignment horizontal="center" vertical="center"/>
    </xf>
    <xf numFmtId="165" fontId="25" fillId="9" borderId="103" xfId="0" applyNumberFormat="1" applyFont="1" applyFill="1" applyBorder="1" applyAlignment="1">
      <alignment horizontal="center" vertical="center"/>
    </xf>
    <xf numFmtId="1" fontId="27" fillId="0" borderId="85" xfId="0" applyNumberFormat="1" applyFont="1" applyBorder="1" applyAlignment="1">
      <alignment horizontal="left" vertical="center"/>
    </xf>
    <xf numFmtId="0" fontId="25" fillId="0" borderId="104" xfId="0" applyFont="1" applyBorder="1" applyAlignment="1">
      <alignment horizontal="center" vertical="center"/>
    </xf>
    <xf numFmtId="1" fontId="25" fillId="0" borderId="104" xfId="0" applyNumberFormat="1" applyFont="1" applyFill="1" applyBorder="1" applyAlignment="1">
      <alignment horizontal="center" vertical="center"/>
    </xf>
    <xf numFmtId="165" fontId="25" fillId="9" borderId="105" xfId="0" applyNumberFormat="1" applyFont="1" applyFill="1" applyBorder="1" applyAlignment="1">
      <alignment horizontal="center" vertical="center"/>
    </xf>
    <xf numFmtId="0" fontId="27" fillId="9" borderId="85" xfId="0" applyFont="1" applyFill="1" applyBorder="1" applyAlignment="1">
      <alignment horizontal="left" vertical="center"/>
    </xf>
    <xf numFmtId="0" fontId="30" fillId="21" borderId="99" xfId="0" applyFont="1" applyFill="1" applyBorder="1" applyAlignment="1">
      <alignment horizontal="left" vertical="center"/>
    </xf>
    <xf numFmtId="1" fontId="27" fillId="9" borderId="85" xfId="0" applyNumberFormat="1" applyFont="1" applyFill="1" applyBorder="1" applyAlignment="1">
      <alignment horizontal="left" vertical="center"/>
    </xf>
    <xf numFmtId="0" fontId="25" fillId="9" borderId="97" xfId="0" applyFont="1" applyFill="1" applyBorder="1" applyAlignment="1">
      <alignment horizontal="center" vertical="center"/>
    </xf>
    <xf numFmtId="0" fontId="25" fillId="9" borderId="104" xfId="0" applyFont="1" applyFill="1" applyBorder="1" applyAlignment="1">
      <alignment horizontal="center" vertical="center"/>
    </xf>
    <xf numFmtId="1" fontId="31" fillId="0" borderId="17" xfId="0" applyNumberFormat="1" applyFont="1" applyBorder="1" applyAlignment="1">
      <alignment horizontal="left" vertical="center"/>
    </xf>
    <xf numFmtId="0" fontId="30" fillId="0" borderId="28" xfId="0" applyFont="1" applyBorder="1" applyAlignment="1">
      <alignment horizontal="left" vertical="center"/>
    </xf>
    <xf numFmtId="0" fontId="5" fillId="5" borderId="23" xfId="0" applyFont="1" applyFill="1" applyBorder="1"/>
    <xf numFmtId="0" fontId="27" fillId="9" borderId="106" xfId="0" applyFont="1" applyFill="1" applyBorder="1" applyAlignment="1">
      <alignment horizontal="left" vertical="center"/>
    </xf>
    <xf numFmtId="0" fontId="27" fillId="9" borderId="106" xfId="0" applyFont="1" applyFill="1" applyBorder="1" applyAlignment="1">
      <alignment horizontal="center" vertical="center"/>
    </xf>
    <xf numFmtId="1" fontId="25" fillId="0" borderId="29" xfId="0" applyNumberFormat="1" applyFont="1" applyBorder="1" applyAlignment="1">
      <alignment horizontal="center" vertical="center"/>
    </xf>
    <xf numFmtId="0" fontId="32" fillId="16" borderId="107" xfId="0" applyFont="1" applyFill="1" applyBorder="1" applyAlignment="1">
      <alignment horizontal="center" vertical="center"/>
    </xf>
    <xf numFmtId="0" fontId="29" fillId="22" borderId="93" xfId="0" applyFont="1" applyFill="1" applyBorder="1" applyAlignment="1">
      <alignment horizontal="center" vertical="center"/>
    </xf>
    <xf numFmtId="1" fontId="27" fillId="9" borderId="108" xfId="0" applyNumberFormat="1" applyFont="1" applyFill="1" applyBorder="1" applyAlignment="1">
      <alignment horizontal="center" vertical="center"/>
    </xf>
    <xf numFmtId="0" fontId="25" fillId="9" borderId="66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65" fontId="25" fillId="9" borderId="109" xfId="0" applyNumberFormat="1" applyFont="1" applyFill="1" applyBorder="1" applyAlignment="1">
      <alignment horizontal="center" vertical="center"/>
    </xf>
    <xf numFmtId="1" fontId="33" fillId="9" borderId="66" xfId="0" applyNumberFormat="1" applyFont="1" applyFill="1" applyBorder="1" applyAlignment="1">
      <alignment horizontal="left" vertical="center"/>
    </xf>
    <xf numFmtId="165" fontId="25" fillId="9" borderId="110" xfId="0" applyNumberFormat="1" applyFont="1" applyFill="1" applyBorder="1" applyAlignment="1">
      <alignment horizontal="center" vertical="center"/>
    </xf>
    <xf numFmtId="1" fontId="33" fillId="9" borderId="27" xfId="0" applyNumberFormat="1" applyFont="1" applyFill="1" applyBorder="1" applyAlignment="1">
      <alignment horizontal="left" vertical="center"/>
    </xf>
    <xf numFmtId="165" fontId="25" fillId="9" borderId="111" xfId="0" applyNumberFormat="1" applyFont="1" applyFill="1" applyBorder="1" applyAlignment="1">
      <alignment horizontal="center" vertical="center"/>
    </xf>
    <xf numFmtId="165" fontId="25" fillId="9" borderId="112" xfId="0" applyNumberFormat="1" applyFont="1" applyFill="1" applyBorder="1" applyAlignment="1">
      <alignment horizontal="center" vertical="center"/>
    </xf>
    <xf numFmtId="0" fontId="7" fillId="0" borderId="113" xfId="0" applyFont="1" applyFill="1" applyBorder="1" applyAlignment="1">
      <alignment horizontal="center" vertical="center"/>
    </xf>
    <xf numFmtId="0" fontId="29" fillId="9" borderId="66" xfId="0" applyFont="1" applyFill="1" applyBorder="1" applyAlignment="1">
      <alignment horizontal="left" vertical="center"/>
    </xf>
    <xf numFmtId="0" fontId="25" fillId="9" borderId="113" xfId="0" applyFont="1" applyFill="1" applyBorder="1" applyAlignment="1">
      <alignment horizontal="left" vertical="center"/>
    </xf>
    <xf numFmtId="0" fontId="29" fillId="0" borderId="113" xfId="0" applyFont="1" applyFill="1" applyBorder="1" applyAlignment="1">
      <alignment horizontal="center" vertical="center"/>
    </xf>
    <xf numFmtId="1" fontId="7" fillId="0" borderId="113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wrapText="1"/>
    </xf>
    <xf numFmtId="165" fontId="13" fillId="6" borderId="0" xfId="0" applyNumberFormat="1" applyFont="1" applyFill="1" applyAlignment="1">
      <alignment wrapText="1"/>
    </xf>
    <xf numFmtId="0" fontId="17" fillId="9" borderId="9" xfId="0" applyFont="1" applyFill="1" applyBorder="1" applyAlignment="1">
      <alignment horizontal="center" wrapText="1"/>
    </xf>
    <xf numFmtId="0" fontId="17" fillId="9" borderId="114" xfId="0" applyFont="1" applyFill="1" applyBorder="1" applyAlignment="1">
      <alignment horizontal="center" wrapText="1"/>
    </xf>
    <xf numFmtId="0" fontId="21" fillId="9" borderId="115" xfId="0" applyFont="1" applyFill="1" applyBorder="1" applyAlignment="1">
      <alignment horizontal="center" wrapText="1"/>
    </xf>
    <xf numFmtId="0" fontId="17" fillId="9" borderId="18" xfId="0" applyFont="1" applyFill="1" applyBorder="1" applyAlignment="1">
      <alignment horizontal="center" wrapText="1"/>
    </xf>
    <xf numFmtId="0" fontId="21" fillId="9" borderId="114" xfId="0" applyFont="1" applyFill="1" applyBorder="1" applyAlignment="1">
      <alignment horizontal="center" wrapText="1"/>
    </xf>
    <xf numFmtId="0" fontId="17" fillId="9" borderId="116" xfId="0" applyFont="1" applyFill="1" applyBorder="1" applyAlignment="1">
      <alignment horizontal="center" wrapText="1"/>
    </xf>
    <xf numFmtId="0" fontId="19" fillId="9" borderId="115" xfId="0" applyFont="1" applyFill="1" applyBorder="1" applyAlignment="1">
      <alignment horizontal="center" wrapText="1"/>
    </xf>
    <xf numFmtId="0" fontId="19" fillId="9" borderId="116" xfId="0" applyFont="1" applyFill="1" applyBorder="1" applyAlignment="1">
      <alignment horizontal="center" wrapText="1"/>
    </xf>
    <xf numFmtId="0" fontId="19" fillId="9" borderId="13" xfId="0" applyFont="1" applyFill="1" applyBorder="1" applyAlignment="1">
      <alignment horizontal="center" wrapText="1"/>
    </xf>
    <xf numFmtId="165" fontId="17" fillId="9" borderId="117" xfId="0" applyNumberFormat="1" applyFont="1" applyFill="1" applyBorder="1" applyAlignment="1">
      <alignment horizontal="center" wrapText="1"/>
    </xf>
    <xf numFmtId="165" fontId="17" fillId="9" borderId="118" xfId="0" applyNumberFormat="1" applyFont="1" applyFill="1" applyBorder="1" applyAlignment="1">
      <alignment horizontal="center" wrapText="1"/>
    </xf>
    <xf numFmtId="165" fontId="17" fillId="9" borderId="119" xfId="0" applyNumberFormat="1" applyFont="1" applyFill="1" applyBorder="1" applyAlignment="1">
      <alignment horizontal="center" wrapText="1"/>
    </xf>
    <xf numFmtId="165" fontId="17" fillId="9" borderId="60" xfId="0" applyNumberFormat="1" applyFont="1" applyFill="1" applyBorder="1" applyAlignment="1">
      <alignment horizontal="center" wrapText="1"/>
    </xf>
    <xf numFmtId="165" fontId="17" fillId="9" borderId="120" xfId="0" applyNumberFormat="1" applyFont="1" applyFill="1" applyBorder="1" applyAlignment="1">
      <alignment horizontal="center" wrapText="1"/>
    </xf>
    <xf numFmtId="165" fontId="17" fillId="9" borderId="63" xfId="0" applyNumberFormat="1" applyFont="1" applyFill="1" applyBorder="1" applyAlignment="1">
      <alignment horizontal="center" wrapText="1"/>
    </xf>
    <xf numFmtId="0" fontId="17" fillId="6" borderId="36" xfId="0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wrapText="1"/>
    </xf>
    <xf numFmtId="0" fontId="17" fillId="9" borderId="85" xfId="0" applyFont="1" applyFill="1" applyBorder="1" applyAlignment="1">
      <alignment horizontal="center" wrapText="1"/>
    </xf>
    <xf numFmtId="0" fontId="17" fillId="9" borderId="99" xfId="0" applyFont="1" applyFill="1" applyBorder="1" applyAlignment="1">
      <alignment horizontal="center" wrapText="1"/>
    </xf>
    <xf numFmtId="0" fontId="17" fillId="9" borderId="43" xfId="0" applyFont="1" applyFill="1" applyBorder="1" applyAlignment="1">
      <alignment horizontal="center" wrapText="1"/>
    </xf>
    <xf numFmtId="0" fontId="17" fillId="9" borderId="17" xfId="0" applyFont="1" applyFill="1" applyBorder="1" applyAlignment="1">
      <alignment horizontal="center" wrapText="1"/>
    </xf>
    <xf numFmtId="0" fontId="17" fillId="9" borderId="121" xfId="0" applyFont="1" applyFill="1" applyBorder="1" applyAlignment="1">
      <alignment horizontal="center" wrapText="1"/>
    </xf>
    <xf numFmtId="0" fontId="17" fillId="9" borderId="122" xfId="0" applyFont="1" applyFill="1" applyBorder="1" applyAlignment="1">
      <alignment horizontal="center" wrapText="1"/>
    </xf>
    <xf numFmtId="0" fontId="17" fillId="9" borderId="12" xfId="0" applyFont="1" applyFill="1" applyBorder="1" applyAlignment="1">
      <alignment horizontal="center" wrapText="1"/>
    </xf>
    <xf numFmtId="0" fontId="17" fillId="9" borderId="1" xfId="0" applyFont="1" applyFill="1" applyBorder="1" applyAlignment="1">
      <alignment horizontal="center" vertical="center" wrapText="1"/>
    </xf>
    <xf numFmtId="1" fontId="26" fillId="6" borderId="65" xfId="0" applyNumberFormat="1" applyFont="1" applyFill="1" applyBorder="1" applyAlignment="1">
      <alignment horizontal="center" vertical="center"/>
    </xf>
    <xf numFmtId="0" fontId="17" fillId="6" borderId="3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12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63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6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3" fillId="23" borderId="0" xfId="0" applyFont="1" applyFill="1" applyBorder="1" applyAlignment="1">
      <alignment horizontal="right"/>
    </xf>
    <xf numFmtId="0" fontId="3" fillId="23" borderId="62" xfId="0" applyFont="1" applyFill="1" applyBorder="1" applyAlignment="1">
      <alignment horizontal="right"/>
    </xf>
    <xf numFmtId="0" fontId="4" fillId="0" borderId="16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6" fillId="0" borderId="0" xfId="0" applyFont="1" applyAlignment="1" applyProtection="1">
      <protection locked="0"/>
    </xf>
    <xf numFmtId="0" fontId="0" fillId="0" borderId="0" xfId="0" applyAlignment="1"/>
    <xf numFmtId="0" fontId="0" fillId="0" borderId="56" xfId="0" applyBorder="1" applyAlignment="1"/>
    <xf numFmtId="0" fontId="0" fillId="0" borderId="70" xfId="0" applyFont="1" applyFill="1" applyBorder="1"/>
  </cellXfs>
  <cellStyles count="3">
    <cellStyle name="Čárka" xfId="1" builtinId="3"/>
    <cellStyle name="Normální" xfId="0" builtinId="0"/>
    <cellStyle name="Správně" xfId="2" builtinId="2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64317</xdr:colOff>
      <xdr:row>0</xdr:row>
      <xdr:rowOff>0</xdr:rowOff>
    </xdr:from>
    <xdr:to>
      <xdr:col>1</xdr:col>
      <xdr:colOff>993322</xdr:colOff>
      <xdr:row>1</xdr:row>
      <xdr:rowOff>57386</xdr:rowOff>
    </xdr:to>
    <xdr:pic>
      <xdr:nvPicPr>
        <xdr:cNvPr id="2" name="Slice 2.png">
          <a:extLst>
            <a:ext uri="{FF2B5EF4-FFF2-40B4-BE49-F238E27FC236}">
              <a16:creationId xmlns="" xmlns:a16="http://schemas.microsoft.com/office/drawing/2014/main" id="{EF20ECB3-0950-481A-A375-D5FCFA22560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317" y="0"/>
          <a:ext cx="1323612" cy="4928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29307</xdr:colOff>
      <xdr:row>0</xdr:row>
      <xdr:rowOff>87922</xdr:rowOff>
    </xdr:from>
    <xdr:to>
      <xdr:col>2</xdr:col>
      <xdr:colOff>457200</xdr:colOff>
      <xdr:row>1</xdr:row>
      <xdr:rowOff>171449</xdr:rowOff>
    </xdr:to>
    <xdr:pic>
      <xdr:nvPicPr>
        <xdr:cNvPr id="2" name="image1.pdf" descr="FLAT-logo-titre.eps">
          <a:extLst>
            <a:ext uri="{FF2B5EF4-FFF2-40B4-BE49-F238E27FC236}">
              <a16:creationId xmlns="" xmlns:a16="http://schemas.microsoft.com/office/drawing/2014/main" id="{EF81E61C-152C-4B27-BB43-F8AADA1B9807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9307" y="87922"/>
          <a:ext cx="1647093" cy="274027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734786</xdr:colOff>
      <xdr:row>6</xdr:row>
      <xdr:rowOff>188230</xdr:rowOff>
    </xdr:from>
    <xdr:to>
      <xdr:col>0</xdr:col>
      <xdr:colOff>737042</xdr:colOff>
      <xdr:row>6</xdr:row>
      <xdr:rowOff>194941</xdr:rowOff>
    </xdr:to>
    <xdr:pic>
      <xdr:nvPicPr>
        <xdr:cNvPr id="2" name="Image 1" descr="marque_JPG_TM_entete.jpg">
          <a:extLst>
            <a:ext uri="{FF2B5EF4-FFF2-40B4-BE49-F238E27FC236}">
              <a16:creationId xmlns="" xmlns:a16="http://schemas.microsoft.com/office/drawing/2014/main" id="{B888ACF0-6C2C-43CD-A1D8-C5212535B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4786" y="1016905"/>
          <a:ext cx="26319" cy="67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431800</xdr:colOff>
      <xdr:row>0</xdr:row>
      <xdr:rowOff>0</xdr:rowOff>
    </xdr:from>
    <xdr:to>
      <xdr:col>7</xdr:col>
      <xdr:colOff>542925</xdr:colOff>
      <xdr:row>10</xdr:row>
      <xdr:rowOff>104346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5E5E4964-68CB-463A-AF36-71B5B8259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7525" y="0"/>
          <a:ext cx="720725" cy="2161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="85" zoomScaleNormal="85" workbookViewId="0">
      <selection activeCell="B31" sqref="B31"/>
    </sheetView>
  </sheetViews>
  <sheetFormatPr defaultRowHeight="15"/>
  <cols>
    <col min="1" max="1" width="10.85546875" customWidth="1"/>
    <col min="2" max="2" width="51.7109375" customWidth="1"/>
    <col min="3" max="5" width="8.42578125" customWidth="1"/>
  </cols>
  <sheetData>
    <row r="1" spans="1:6">
      <c r="A1" s="477" t="s">
        <v>22</v>
      </c>
      <c r="B1" s="477"/>
      <c r="C1" s="477"/>
      <c r="D1" s="477"/>
      <c r="E1" s="477"/>
      <c r="F1" s="1"/>
    </row>
    <row r="2" spans="1:6">
      <c r="A2" s="477" t="s">
        <v>23</v>
      </c>
      <c r="B2" s="477"/>
      <c r="C2" s="477"/>
      <c r="D2" s="477"/>
      <c r="E2" s="477"/>
      <c r="F2" s="1"/>
    </row>
    <row r="3" spans="1:6">
      <c r="A3" s="477" t="s">
        <v>24</v>
      </c>
      <c r="B3" s="477"/>
      <c r="C3" s="477"/>
      <c r="D3" s="477"/>
      <c r="E3" s="477"/>
      <c r="F3" s="1"/>
    </row>
    <row r="4" spans="1:6">
      <c r="C4" s="1"/>
      <c r="E4" s="1"/>
      <c r="F4" s="1"/>
    </row>
    <row r="5" spans="1:6" ht="23.25">
      <c r="A5" s="476" t="s">
        <v>25</v>
      </c>
      <c r="B5" s="476"/>
      <c r="C5" s="476"/>
      <c r="D5" s="476"/>
      <c r="E5" s="476"/>
      <c r="F5" s="1"/>
    </row>
    <row r="6" spans="1:6" ht="21">
      <c r="A6" s="1"/>
      <c r="B6" s="39"/>
      <c r="C6" s="1"/>
      <c r="E6" s="1"/>
      <c r="F6" s="1"/>
    </row>
    <row r="7" spans="1:6">
      <c r="A7" s="40" t="s">
        <v>0</v>
      </c>
      <c r="C7" s="1"/>
      <c r="E7" s="1"/>
      <c r="F7" s="1"/>
    </row>
    <row r="8" spans="1:6">
      <c r="A8" s="40" t="s">
        <v>1</v>
      </c>
      <c r="C8" s="1"/>
      <c r="E8" s="1"/>
      <c r="F8" s="1"/>
    </row>
    <row r="9" spans="1:6">
      <c r="A9" s="40" t="s">
        <v>2</v>
      </c>
      <c r="C9" s="1"/>
      <c r="E9" s="1"/>
      <c r="F9" s="1"/>
    </row>
    <row r="10" spans="1:6" ht="15.75" thickBot="1">
      <c r="A10" s="2"/>
      <c r="B10" s="3"/>
      <c r="C10" s="2"/>
      <c r="D10" s="3"/>
      <c r="E10" s="2"/>
      <c r="F10" s="2"/>
    </row>
    <row r="11" spans="1:6" ht="15.75" thickBot="1">
      <c r="A11" s="480" t="s">
        <v>27</v>
      </c>
      <c r="C11" s="478" t="s">
        <v>3</v>
      </c>
      <c r="D11" s="479"/>
      <c r="E11" s="5" t="s">
        <v>4</v>
      </c>
    </row>
    <row r="12" spans="1:6" ht="16.5" thickBot="1">
      <c r="A12" s="480"/>
      <c r="B12" s="41" t="s">
        <v>26</v>
      </c>
      <c r="C12" s="6" t="s">
        <v>5</v>
      </c>
      <c r="D12" s="7" t="s">
        <v>6</v>
      </c>
      <c r="E12" s="8" t="s">
        <v>7</v>
      </c>
    </row>
    <row r="13" spans="1:6" ht="15.75">
      <c r="A13" s="1">
        <v>1</v>
      </c>
      <c r="B13" s="357" t="s">
        <v>767</v>
      </c>
      <c r="C13" s="9">
        <v>41</v>
      </c>
      <c r="D13" s="10">
        <v>250</v>
      </c>
      <c r="E13" s="11"/>
      <c r="F13" s="12"/>
    </row>
    <row r="14" spans="1:6" ht="16.5" thickBot="1">
      <c r="A14" s="1"/>
      <c r="B14" s="358" t="s">
        <v>768</v>
      </c>
      <c r="C14" s="13">
        <v>8</v>
      </c>
      <c r="D14" s="14"/>
      <c r="E14" s="15">
        <v>96</v>
      </c>
      <c r="F14" s="12"/>
    </row>
    <row r="15" spans="1:6" ht="15.75">
      <c r="A15" s="1">
        <v>2</v>
      </c>
      <c r="B15" s="16" t="s">
        <v>9</v>
      </c>
      <c r="C15" s="9">
        <v>226</v>
      </c>
      <c r="D15" s="10">
        <v>936</v>
      </c>
      <c r="E15" s="11"/>
      <c r="F15" s="12"/>
    </row>
    <row r="16" spans="1:6" ht="15.75">
      <c r="B16" s="359" t="s">
        <v>10</v>
      </c>
      <c r="C16" s="360">
        <v>3</v>
      </c>
      <c r="D16" s="361"/>
      <c r="E16" s="362">
        <v>3</v>
      </c>
      <c r="F16" s="12"/>
    </row>
    <row r="17" spans="1:6" ht="16.5" thickBot="1">
      <c r="B17" s="18" t="s">
        <v>11</v>
      </c>
      <c r="C17" s="19">
        <v>11</v>
      </c>
      <c r="D17" s="20">
        <v>36</v>
      </c>
      <c r="E17" s="21"/>
      <c r="F17" s="12"/>
    </row>
    <row r="18" spans="1:6" ht="15.75">
      <c r="A18" s="1">
        <v>3</v>
      </c>
      <c r="B18" s="22" t="s">
        <v>12</v>
      </c>
      <c r="C18" s="9">
        <v>153</v>
      </c>
      <c r="D18" s="10">
        <v>675</v>
      </c>
      <c r="E18" s="11"/>
      <c r="F18" s="12"/>
    </row>
    <row r="19" spans="1:6" ht="16.5" thickBot="1">
      <c r="A19" s="1"/>
      <c r="B19" s="23" t="s">
        <v>13</v>
      </c>
      <c r="C19" s="24">
        <v>15</v>
      </c>
      <c r="D19" s="25"/>
      <c r="E19" s="26">
        <v>15</v>
      </c>
      <c r="F19" s="12"/>
    </row>
    <row r="20" spans="1:6" ht="16.5" thickBot="1">
      <c r="A20" s="1">
        <v>4</v>
      </c>
      <c r="B20" s="27" t="s">
        <v>14</v>
      </c>
      <c r="C20" s="9">
        <v>33</v>
      </c>
      <c r="D20" s="10">
        <v>162</v>
      </c>
      <c r="E20" s="11"/>
      <c r="F20" s="12"/>
    </row>
    <row r="21" spans="1:6" ht="15.75">
      <c r="A21" s="1">
        <v>5</v>
      </c>
      <c r="B21" s="28" t="s">
        <v>15</v>
      </c>
      <c r="C21" s="9">
        <v>12</v>
      </c>
      <c r="D21" s="10">
        <v>156</v>
      </c>
      <c r="E21" s="11"/>
      <c r="F21" s="12"/>
    </row>
    <row r="22" spans="1:6" ht="15.75">
      <c r="B22" s="363" t="s">
        <v>16</v>
      </c>
      <c r="C22" s="360">
        <v>12</v>
      </c>
      <c r="D22" s="361">
        <v>114</v>
      </c>
      <c r="E22" s="362"/>
      <c r="F22" s="12"/>
    </row>
    <row r="23" spans="1:6" ht="16.5" thickBot="1">
      <c r="B23" s="30" t="s">
        <v>17</v>
      </c>
      <c r="C23" s="19">
        <v>80</v>
      </c>
      <c r="D23" s="20"/>
      <c r="E23" s="21">
        <v>80</v>
      </c>
      <c r="F23" s="12"/>
    </row>
    <row r="24" spans="1:6" ht="16.5" thickBot="1">
      <c r="A24" s="1">
        <v>6</v>
      </c>
      <c r="B24" s="31" t="s">
        <v>18</v>
      </c>
      <c r="C24" s="32">
        <v>65</v>
      </c>
      <c r="D24" s="33">
        <v>132</v>
      </c>
      <c r="E24" s="34"/>
      <c r="F24" s="12"/>
    </row>
    <row r="25" spans="1:6" ht="15.75">
      <c r="A25" s="1">
        <v>7</v>
      </c>
      <c r="B25" s="366" t="s">
        <v>19</v>
      </c>
      <c r="C25" s="9">
        <v>33</v>
      </c>
      <c r="D25" s="356">
        <v>175</v>
      </c>
      <c r="E25" s="35"/>
      <c r="F25" s="12"/>
    </row>
    <row r="26" spans="1:6" ht="16.5" thickBot="1">
      <c r="B26" s="36" t="s">
        <v>20</v>
      </c>
      <c r="C26" s="19">
        <v>20</v>
      </c>
      <c r="D26" s="37"/>
      <c r="E26" s="364">
        <v>20</v>
      </c>
      <c r="F26" s="12"/>
    </row>
    <row r="27" spans="1:6" ht="16.5" thickBot="1">
      <c r="A27" s="1">
        <v>8</v>
      </c>
      <c r="B27" s="355" t="s">
        <v>21</v>
      </c>
      <c r="C27" s="38">
        <v>22</v>
      </c>
      <c r="D27" s="38">
        <v>132</v>
      </c>
      <c r="E27" s="365"/>
      <c r="F27" s="12"/>
    </row>
    <row r="28" spans="1:6">
      <c r="C28" s="1"/>
      <c r="F28" s="1"/>
    </row>
    <row r="29" spans="1:6">
      <c r="A29" s="1">
        <v>9</v>
      </c>
      <c r="B29" s="4" t="s">
        <v>758</v>
      </c>
      <c r="D29" s="1"/>
    </row>
    <row r="30" spans="1:6">
      <c r="B30" s="354"/>
      <c r="D30" s="1"/>
    </row>
    <row r="31" spans="1:6">
      <c r="B31" s="354"/>
      <c r="D31" s="1"/>
    </row>
  </sheetData>
  <mergeCells count="6">
    <mergeCell ref="A5:E5"/>
    <mergeCell ref="A2:E2"/>
    <mergeCell ref="A3:E3"/>
    <mergeCell ref="A1:E1"/>
    <mergeCell ref="C11:D11"/>
    <mergeCell ref="A11:A12"/>
  </mergeCells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L13" sqref="L13"/>
    </sheetView>
  </sheetViews>
  <sheetFormatPr defaultColWidth="9.140625" defaultRowHeight="15"/>
  <cols>
    <col min="1" max="1" width="27.140625" style="40" customWidth="1"/>
    <col min="2" max="2" width="10.140625" style="40" bestFit="1" customWidth="1"/>
    <col min="3" max="16384" width="9.140625" style="40"/>
  </cols>
  <sheetData>
    <row r="1" spans="1:4" ht="18.75">
      <c r="A1" s="348" t="s">
        <v>758</v>
      </c>
    </row>
    <row r="3" spans="1:4" ht="30">
      <c r="A3" s="349" t="s">
        <v>759</v>
      </c>
      <c r="B3" s="350" t="s">
        <v>760</v>
      </c>
      <c r="C3" s="351" t="s">
        <v>761</v>
      </c>
      <c r="D3" s="351" t="s">
        <v>762</v>
      </c>
    </row>
    <row r="4" spans="1:4">
      <c r="A4" s="352" t="s">
        <v>763</v>
      </c>
      <c r="B4" s="353">
        <v>200</v>
      </c>
      <c r="C4" s="353">
        <v>10</v>
      </c>
      <c r="D4" s="353">
        <v>2000</v>
      </c>
    </row>
    <row r="5" spans="1:4">
      <c r="A5" s="352" t="s">
        <v>764</v>
      </c>
      <c r="B5" s="353">
        <v>500</v>
      </c>
      <c r="C5" s="353">
        <v>3</v>
      </c>
      <c r="D5" s="353">
        <v>1500</v>
      </c>
    </row>
    <row r="6" spans="1:4">
      <c r="A6" s="352" t="s">
        <v>765</v>
      </c>
      <c r="B6" s="353">
        <v>500</v>
      </c>
      <c r="C6" s="353">
        <v>8</v>
      </c>
      <c r="D6" s="353">
        <v>4000</v>
      </c>
    </row>
    <row r="7" spans="1:4">
      <c r="A7" s="352" t="s">
        <v>766</v>
      </c>
      <c r="B7" s="353">
        <v>500</v>
      </c>
      <c r="C7" s="353">
        <v>2</v>
      </c>
      <c r="D7" s="353">
        <v>1000</v>
      </c>
    </row>
    <row r="9" spans="1:4">
      <c r="A9" s="510" t="s">
        <v>771</v>
      </c>
    </row>
    <row r="10" spans="1:4">
      <c r="A10" s="510" t="s">
        <v>772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50"/>
  <sheetViews>
    <sheetView zoomScale="85" zoomScaleNormal="85" workbookViewId="0">
      <pane xSplit="2" ySplit="5" topLeftCell="C24" activePane="bottomRight" state="frozen"/>
      <selection pane="topRight" activeCell="C1" sqref="C1"/>
      <selection pane="bottomLeft" activeCell="A3" sqref="A3"/>
      <selection pane="bottomRight" activeCell="G19" sqref="G19"/>
    </sheetView>
  </sheetViews>
  <sheetFormatPr defaultRowHeight="15"/>
  <cols>
    <col min="1" max="1" width="35.42578125" customWidth="1"/>
    <col min="2" max="2" width="12.5703125" customWidth="1"/>
    <col min="8" max="8" width="11" customWidth="1"/>
  </cols>
  <sheetData>
    <row r="1" spans="1:5" ht="18.75">
      <c r="A1" s="375" t="s">
        <v>8</v>
      </c>
    </row>
    <row r="2" spans="1:5">
      <c r="A2" s="376"/>
    </row>
    <row r="3" spans="1:5" ht="15.75">
      <c r="A3" s="377" t="s">
        <v>767</v>
      </c>
      <c r="D3" s="53">
        <v>41</v>
      </c>
      <c r="E3" s="53">
        <v>250</v>
      </c>
    </row>
    <row r="4" spans="1:5" ht="18.75">
      <c r="A4" s="374" t="s">
        <v>28</v>
      </c>
      <c r="B4" s="42" t="s">
        <v>3</v>
      </c>
      <c r="C4" s="43" t="s">
        <v>29</v>
      </c>
      <c r="D4" s="42" t="s">
        <v>31</v>
      </c>
      <c r="E4" s="42" t="s">
        <v>32</v>
      </c>
    </row>
    <row r="5" spans="1:5">
      <c r="A5" s="44" t="s">
        <v>33</v>
      </c>
      <c r="B5" s="45"/>
      <c r="C5" s="45"/>
      <c r="D5" s="45"/>
      <c r="E5" s="45"/>
    </row>
    <row r="6" spans="1:5">
      <c r="A6" s="46" t="s">
        <v>34</v>
      </c>
      <c r="B6" s="47">
        <v>10</v>
      </c>
      <c r="C6" s="47"/>
      <c r="D6" s="47">
        <f t="shared" ref="D6:D30" si="0">SUM(C6:C6)</f>
        <v>0</v>
      </c>
      <c r="E6" s="47">
        <f t="shared" ref="E6:E30" si="1">B6*D6</f>
        <v>0</v>
      </c>
    </row>
    <row r="7" spans="1:5">
      <c r="A7" s="48" t="s">
        <v>35</v>
      </c>
      <c r="B7" s="49">
        <v>6</v>
      </c>
      <c r="C7" s="49">
        <v>1</v>
      </c>
      <c r="D7" s="49">
        <f t="shared" si="0"/>
        <v>1</v>
      </c>
      <c r="E7" s="49">
        <f t="shared" si="1"/>
        <v>6</v>
      </c>
    </row>
    <row r="8" spans="1:5">
      <c r="A8" s="48" t="s">
        <v>36</v>
      </c>
      <c r="B8" s="49">
        <v>8</v>
      </c>
      <c r="C8" s="49">
        <v>2</v>
      </c>
      <c r="D8" s="49">
        <f t="shared" si="0"/>
        <v>2</v>
      </c>
      <c r="E8" s="49">
        <f t="shared" si="1"/>
        <v>16</v>
      </c>
    </row>
    <row r="9" spans="1:5">
      <c r="A9" s="46" t="s">
        <v>37</v>
      </c>
      <c r="B9" s="47">
        <v>10</v>
      </c>
      <c r="C9" s="47">
        <v>1</v>
      </c>
      <c r="D9" s="47">
        <f t="shared" si="0"/>
        <v>1</v>
      </c>
      <c r="E9" s="47">
        <f t="shared" si="1"/>
        <v>10</v>
      </c>
    </row>
    <row r="10" spans="1:5">
      <c r="A10" s="48" t="s">
        <v>38</v>
      </c>
      <c r="B10" s="49">
        <v>5</v>
      </c>
      <c r="C10" s="49">
        <v>1</v>
      </c>
      <c r="D10" s="49">
        <f t="shared" si="0"/>
        <v>1</v>
      </c>
      <c r="E10" s="49">
        <f t="shared" si="1"/>
        <v>5</v>
      </c>
    </row>
    <row r="11" spans="1:5">
      <c r="A11" s="46" t="s">
        <v>39</v>
      </c>
      <c r="B11" s="47">
        <v>5</v>
      </c>
      <c r="C11" s="47">
        <v>1</v>
      </c>
      <c r="D11" s="47">
        <f t="shared" si="0"/>
        <v>1</v>
      </c>
      <c r="E11" s="47">
        <f t="shared" si="1"/>
        <v>5</v>
      </c>
    </row>
    <row r="12" spans="1:5">
      <c r="A12" s="46" t="s">
        <v>40</v>
      </c>
      <c r="B12" s="47">
        <v>30</v>
      </c>
      <c r="C12" s="47">
        <v>1</v>
      </c>
      <c r="D12" s="47">
        <f t="shared" si="0"/>
        <v>1</v>
      </c>
      <c r="E12" s="47">
        <f t="shared" si="1"/>
        <v>30</v>
      </c>
    </row>
    <row r="13" spans="1:5">
      <c r="A13" s="48" t="s">
        <v>41</v>
      </c>
      <c r="B13" s="49">
        <v>6</v>
      </c>
      <c r="C13" s="49">
        <v>3</v>
      </c>
      <c r="D13" s="49">
        <f t="shared" si="0"/>
        <v>3</v>
      </c>
      <c r="E13" s="49">
        <f t="shared" si="1"/>
        <v>18</v>
      </c>
    </row>
    <row r="14" spans="1:5">
      <c r="A14" s="48" t="s">
        <v>42</v>
      </c>
      <c r="B14" s="49">
        <v>3</v>
      </c>
      <c r="C14" s="49">
        <v>3</v>
      </c>
      <c r="D14" s="49">
        <f t="shared" si="0"/>
        <v>3</v>
      </c>
      <c r="E14" s="49">
        <f t="shared" si="1"/>
        <v>9</v>
      </c>
    </row>
    <row r="15" spans="1:5">
      <c r="A15" s="48" t="s">
        <v>43</v>
      </c>
      <c r="B15" s="49">
        <v>3</v>
      </c>
      <c r="C15" s="49">
        <v>2</v>
      </c>
      <c r="D15" s="49">
        <f t="shared" si="0"/>
        <v>2</v>
      </c>
      <c r="E15" s="49">
        <f t="shared" si="1"/>
        <v>6</v>
      </c>
    </row>
    <row r="16" spans="1:5">
      <c r="A16" s="48" t="s">
        <v>44</v>
      </c>
      <c r="B16" s="49">
        <v>6</v>
      </c>
      <c r="C16" s="49">
        <v>2</v>
      </c>
      <c r="D16" s="49">
        <f t="shared" si="0"/>
        <v>2</v>
      </c>
      <c r="E16" s="49">
        <f t="shared" si="1"/>
        <v>12</v>
      </c>
    </row>
    <row r="17" spans="1:5">
      <c r="A17" s="48" t="s">
        <v>45</v>
      </c>
      <c r="B17" s="49">
        <v>5</v>
      </c>
      <c r="C17" s="49">
        <v>1</v>
      </c>
      <c r="D17" s="49">
        <f t="shared" si="0"/>
        <v>1</v>
      </c>
      <c r="E17" s="49">
        <f t="shared" si="1"/>
        <v>5</v>
      </c>
    </row>
    <row r="18" spans="1:5">
      <c r="A18" s="48" t="s">
        <v>46</v>
      </c>
      <c r="B18" s="49">
        <v>10</v>
      </c>
      <c r="C18" s="49">
        <v>1</v>
      </c>
      <c r="D18" s="49">
        <f t="shared" si="0"/>
        <v>1</v>
      </c>
      <c r="E18" s="49">
        <f t="shared" si="1"/>
        <v>10</v>
      </c>
    </row>
    <row r="19" spans="1:5">
      <c r="A19" s="48" t="s">
        <v>47</v>
      </c>
      <c r="B19" s="49">
        <v>4</v>
      </c>
      <c r="C19" s="49">
        <v>2</v>
      </c>
      <c r="D19" s="49">
        <f t="shared" si="0"/>
        <v>2</v>
      </c>
      <c r="E19" s="49">
        <f t="shared" si="1"/>
        <v>8</v>
      </c>
    </row>
    <row r="20" spans="1:5">
      <c r="A20" s="48" t="s">
        <v>48</v>
      </c>
      <c r="B20" s="49">
        <v>3</v>
      </c>
      <c r="C20" s="49">
        <v>2</v>
      </c>
      <c r="D20" s="49">
        <f t="shared" si="0"/>
        <v>2</v>
      </c>
      <c r="E20" s="49">
        <f t="shared" si="1"/>
        <v>6</v>
      </c>
    </row>
    <row r="21" spans="1:5">
      <c r="A21" s="48" t="s">
        <v>49</v>
      </c>
      <c r="B21" s="49">
        <v>3</v>
      </c>
      <c r="C21" s="49">
        <v>2</v>
      </c>
      <c r="D21" s="49">
        <f t="shared" si="0"/>
        <v>2</v>
      </c>
      <c r="E21" s="49">
        <f t="shared" si="1"/>
        <v>6</v>
      </c>
    </row>
    <row r="22" spans="1:5">
      <c r="A22" s="48" t="s">
        <v>50</v>
      </c>
      <c r="B22" s="49">
        <v>4</v>
      </c>
      <c r="C22" s="49">
        <v>3</v>
      </c>
      <c r="D22" s="49">
        <f t="shared" si="0"/>
        <v>3</v>
      </c>
      <c r="E22" s="49">
        <f t="shared" si="1"/>
        <v>12</v>
      </c>
    </row>
    <row r="23" spans="1:5">
      <c r="A23" s="48" t="s">
        <v>51</v>
      </c>
      <c r="B23" s="49">
        <v>5</v>
      </c>
      <c r="C23" s="49">
        <v>1</v>
      </c>
      <c r="D23" s="49">
        <f t="shared" si="0"/>
        <v>1</v>
      </c>
      <c r="E23" s="49">
        <f t="shared" si="1"/>
        <v>5</v>
      </c>
    </row>
    <row r="24" spans="1:5">
      <c r="A24" s="48" t="s">
        <v>52</v>
      </c>
      <c r="B24" s="49">
        <v>3</v>
      </c>
      <c r="C24" s="49">
        <v>1</v>
      </c>
      <c r="D24" s="49">
        <f t="shared" si="0"/>
        <v>1</v>
      </c>
      <c r="E24" s="49">
        <f t="shared" si="1"/>
        <v>3</v>
      </c>
    </row>
    <row r="25" spans="1:5">
      <c r="A25" s="48" t="s">
        <v>53</v>
      </c>
      <c r="B25" s="49">
        <v>3</v>
      </c>
      <c r="C25" s="49">
        <v>1</v>
      </c>
      <c r="D25" s="49">
        <f t="shared" si="0"/>
        <v>1</v>
      </c>
      <c r="E25" s="49">
        <f t="shared" si="1"/>
        <v>3</v>
      </c>
    </row>
    <row r="26" spans="1:5">
      <c r="A26" s="46" t="s">
        <v>54</v>
      </c>
      <c r="B26" s="47">
        <v>28</v>
      </c>
      <c r="C26" s="47">
        <v>1</v>
      </c>
      <c r="D26" s="47">
        <f t="shared" si="0"/>
        <v>1</v>
      </c>
      <c r="E26" s="47">
        <f t="shared" si="1"/>
        <v>28</v>
      </c>
    </row>
    <row r="27" spans="1:5">
      <c r="A27" s="48" t="s">
        <v>55</v>
      </c>
      <c r="B27" s="49">
        <v>3</v>
      </c>
      <c r="C27" s="49">
        <v>2</v>
      </c>
      <c r="D27" s="49">
        <f t="shared" si="0"/>
        <v>2</v>
      </c>
      <c r="E27" s="49">
        <f t="shared" si="1"/>
        <v>6</v>
      </c>
    </row>
    <row r="28" spans="1:5">
      <c r="A28" s="48" t="s">
        <v>56</v>
      </c>
      <c r="B28" s="49">
        <v>10</v>
      </c>
      <c r="C28" s="49">
        <v>1</v>
      </c>
      <c r="D28" s="49">
        <f t="shared" si="0"/>
        <v>1</v>
      </c>
      <c r="E28" s="49">
        <f t="shared" si="1"/>
        <v>10</v>
      </c>
    </row>
    <row r="29" spans="1:5">
      <c r="A29" s="48" t="s">
        <v>57</v>
      </c>
      <c r="B29" s="49">
        <v>5</v>
      </c>
      <c r="C29" s="49">
        <v>1</v>
      </c>
      <c r="D29" s="49">
        <f t="shared" si="0"/>
        <v>1</v>
      </c>
      <c r="E29" s="49">
        <f t="shared" si="1"/>
        <v>5</v>
      </c>
    </row>
    <row r="30" spans="1:5">
      <c r="A30" s="48" t="s">
        <v>58</v>
      </c>
      <c r="B30" s="49">
        <v>6</v>
      </c>
      <c r="C30" s="49">
        <v>1</v>
      </c>
      <c r="D30" s="49">
        <f t="shared" si="0"/>
        <v>1</v>
      </c>
      <c r="E30" s="49">
        <f t="shared" si="1"/>
        <v>6</v>
      </c>
    </row>
    <row r="31" spans="1:5">
      <c r="A31" s="44" t="s">
        <v>59</v>
      </c>
      <c r="B31" s="45"/>
      <c r="C31" s="45"/>
      <c r="D31" s="45"/>
      <c r="E31" s="45"/>
    </row>
    <row r="32" spans="1:5">
      <c r="A32" s="48" t="s">
        <v>60</v>
      </c>
      <c r="B32" s="49">
        <v>5</v>
      </c>
      <c r="C32" s="49">
        <v>2</v>
      </c>
      <c r="D32" s="49">
        <f>SUM(C32:C32)</f>
        <v>2</v>
      </c>
      <c r="E32" s="49">
        <f>B32*D32</f>
        <v>10</v>
      </c>
    </row>
    <row r="33" spans="1:6">
      <c r="A33" s="48" t="s">
        <v>61</v>
      </c>
      <c r="B33" s="49">
        <v>5</v>
      </c>
      <c r="C33" s="49">
        <v>2</v>
      </c>
      <c r="D33" s="49">
        <f>SUM(C33:C33)</f>
        <v>2</v>
      </c>
      <c r="E33" s="49">
        <f>B33*D33</f>
        <v>10</v>
      </c>
    </row>
    <row r="34" spans="1:6">
      <c r="D34" s="373">
        <f>SUM(D6:D33)</f>
        <v>41</v>
      </c>
      <c r="E34" s="373">
        <f>SUM(E6:E33)</f>
        <v>250</v>
      </c>
    </row>
    <row r="35" spans="1:6">
      <c r="D35" s="373"/>
      <c r="E35" s="373"/>
    </row>
    <row r="36" spans="1:6" ht="15.75">
      <c r="A36" s="358" t="s">
        <v>768</v>
      </c>
      <c r="E36" s="295">
        <v>8</v>
      </c>
      <c r="F36" s="295">
        <f>SUM(F39:F50)</f>
        <v>96</v>
      </c>
    </row>
    <row r="37" spans="1:6" ht="18.75">
      <c r="A37" s="50" t="s">
        <v>62</v>
      </c>
      <c r="B37" s="51" t="s">
        <v>63</v>
      </c>
      <c r="C37" s="51" t="s">
        <v>64</v>
      </c>
      <c r="D37" s="52" t="s">
        <v>29</v>
      </c>
      <c r="E37" s="51" t="s">
        <v>31</v>
      </c>
      <c r="F37" s="51" t="s">
        <v>32</v>
      </c>
    </row>
    <row r="38" spans="1:6">
      <c r="A38" s="367" t="s">
        <v>65</v>
      </c>
      <c r="B38" s="368"/>
      <c r="C38" s="368"/>
      <c r="D38" s="368"/>
      <c r="E38" s="368"/>
      <c r="F38" s="368"/>
    </row>
    <row r="39" spans="1:6">
      <c r="A39" s="369" t="s">
        <v>66</v>
      </c>
      <c r="B39" s="368">
        <v>20</v>
      </c>
      <c r="C39" s="369" t="s">
        <v>67</v>
      </c>
      <c r="D39" s="368">
        <v>2</v>
      </c>
      <c r="E39" s="368">
        <v>2</v>
      </c>
      <c r="F39" s="368">
        <v>40</v>
      </c>
    </row>
    <row r="40" spans="1:6">
      <c r="A40" s="369" t="s">
        <v>68</v>
      </c>
      <c r="B40" s="368">
        <v>20</v>
      </c>
      <c r="C40" s="369" t="s">
        <v>67</v>
      </c>
      <c r="D40" s="368">
        <v>2</v>
      </c>
      <c r="E40" s="368">
        <v>2</v>
      </c>
      <c r="F40" s="368">
        <v>40</v>
      </c>
    </row>
    <row r="41" spans="1:6">
      <c r="A41" s="370" t="s">
        <v>69</v>
      </c>
      <c r="B41" s="368"/>
      <c r="C41" s="368"/>
      <c r="D41" s="368"/>
      <c r="E41" s="368"/>
      <c r="F41" s="368"/>
    </row>
    <row r="42" spans="1:6">
      <c r="A42" s="369" t="s">
        <v>70</v>
      </c>
      <c r="B42" s="371">
        <v>2</v>
      </c>
      <c r="C42" s="369" t="s">
        <v>71</v>
      </c>
      <c r="D42" s="368">
        <v>1</v>
      </c>
      <c r="E42" s="371">
        <f>SUM(D42:D42)</f>
        <v>1</v>
      </c>
      <c r="F42" s="371">
        <v>2</v>
      </c>
    </row>
    <row r="43" spans="1:6">
      <c r="A43" s="369" t="s">
        <v>72</v>
      </c>
      <c r="B43" s="371">
        <v>3</v>
      </c>
      <c r="C43" s="369" t="s">
        <v>73</v>
      </c>
      <c r="D43" s="368">
        <v>1</v>
      </c>
      <c r="E43" s="371">
        <f>SUM(D43:D43)</f>
        <v>1</v>
      </c>
      <c r="F43" s="371">
        <v>3</v>
      </c>
    </row>
    <row r="44" spans="1:6">
      <c r="A44" s="369" t="s">
        <v>74</v>
      </c>
      <c r="B44" s="371">
        <v>2</v>
      </c>
      <c r="C44" s="369" t="s">
        <v>75</v>
      </c>
      <c r="D44" s="368">
        <v>1</v>
      </c>
      <c r="E44" s="368">
        <v>1</v>
      </c>
      <c r="F44" s="368">
        <v>2</v>
      </c>
    </row>
    <row r="45" spans="1:6">
      <c r="A45" s="369" t="s">
        <v>76</v>
      </c>
      <c r="B45" s="371">
        <v>4</v>
      </c>
      <c r="C45" s="369" t="s">
        <v>77</v>
      </c>
      <c r="D45" s="368">
        <v>1</v>
      </c>
      <c r="E45" s="368">
        <v>1</v>
      </c>
      <c r="F45" s="368">
        <v>4</v>
      </c>
    </row>
    <row r="46" spans="1:6">
      <c r="A46" s="372" t="s">
        <v>78</v>
      </c>
      <c r="B46" s="368">
        <v>1</v>
      </c>
      <c r="C46" s="372" t="s">
        <v>79</v>
      </c>
      <c r="D46" s="368">
        <v>1</v>
      </c>
      <c r="E46" s="368"/>
      <c r="F46" s="368">
        <v>1</v>
      </c>
    </row>
    <row r="47" spans="1:6">
      <c r="A47" s="372" t="s">
        <v>80</v>
      </c>
      <c r="B47" s="368">
        <v>1</v>
      </c>
      <c r="C47" s="372" t="s">
        <v>79</v>
      </c>
      <c r="D47" s="368">
        <v>1</v>
      </c>
      <c r="E47" s="368"/>
      <c r="F47" s="368">
        <v>1</v>
      </c>
    </row>
    <row r="48" spans="1:6">
      <c r="A48" s="372" t="s">
        <v>81</v>
      </c>
      <c r="B48" s="368">
        <v>1</v>
      </c>
      <c r="C48" s="372" t="s">
        <v>82</v>
      </c>
      <c r="D48" s="368">
        <v>1</v>
      </c>
      <c r="E48" s="368"/>
      <c r="F48" s="368">
        <v>1</v>
      </c>
    </row>
    <row r="49" spans="1:6">
      <c r="A49" s="372" t="s">
        <v>83</v>
      </c>
      <c r="B49" s="368">
        <v>1</v>
      </c>
      <c r="C49" s="372" t="s">
        <v>82</v>
      </c>
      <c r="D49" s="368">
        <v>1</v>
      </c>
      <c r="E49" s="368"/>
      <c r="F49" s="368">
        <v>1</v>
      </c>
    </row>
    <row r="50" spans="1:6">
      <c r="A50" s="372" t="s">
        <v>84</v>
      </c>
      <c r="B50" s="368">
        <v>1</v>
      </c>
      <c r="C50" s="372" t="s">
        <v>82</v>
      </c>
      <c r="D50" s="368">
        <v>1</v>
      </c>
      <c r="E50" s="368"/>
      <c r="F50" s="368">
        <v>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S115"/>
  <sheetViews>
    <sheetView zoomScale="70" zoomScaleNormal="70" workbookViewId="0">
      <pane xSplit="4" ySplit="3" topLeftCell="E4" activePane="bottomRight" state="frozen"/>
      <selection pane="topRight" activeCell="E1" sqref="E1"/>
      <selection pane="bottomLeft" activeCell="A3" sqref="A3"/>
      <selection pane="bottomRight" activeCell="O25" sqref="O25"/>
    </sheetView>
  </sheetViews>
  <sheetFormatPr defaultColWidth="20.140625" defaultRowHeight="15"/>
  <cols>
    <col min="1" max="1" width="5.85546875" customWidth="1"/>
    <col min="2" max="2" width="20.7109375" bestFit="1" customWidth="1"/>
    <col min="3" max="3" width="17.28515625" bestFit="1" customWidth="1"/>
    <col min="4" max="4" width="17" bestFit="1" customWidth="1"/>
    <col min="5" max="5" width="11.85546875" customWidth="1"/>
    <col min="6" max="7" width="10.140625" customWidth="1"/>
    <col min="8" max="9" width="8.7109375" customWidth="1"/>
    <col min="10" max="10" width="6.28515625" customWidth="1"/>
    <col min="11" max="11" width="17.7109375" customWidth="1"/>
    <col min="12" max="12" width="9.140625" bestFit="1" customWidth="1"/>
    <col min="13" max="13" width="16.5703125" bestFit="1" customWidth="1"/>
    <col min="14" max="14" width="12.85546875" customWidth="1"/>
    <col min="15" max="15" width="11.28515625" bestFit="1" customWidth="1"/>
    <col min="16" max="16" width="11.7109375" bestFit="1" customWidth="1"/>
    <col min="17" max="17" width="13" bestFit="1" customWidth="1"/>
  </cols>
  <sheetData>
    <row r="1" spans="1:19" ht="34.5" customHeight="1" thickBot="1">
      <c r="A1" s="54"/>
      <c r="B1" s="55"/>
      <c r="C1" s="56"/>
      <c r="D1" s="56"/>
      <c r="E1" s="56"/>
      <c r="F1" s="56"/>
      <c r="G1" s="56"/>
      <c r="H1" s="56"/>
      <c r="I1" s="56"/>
      <c r="J1" s="56"/>
      <c r="P1" s="56"/>
      <c r="Q1" s="56"/>
      <c r="R1" s="56"/>
      <c r="S1" s="56"/>
    </row>
    <row r="2" spans="1:19" ht="16.5" thickBot="1">
      <c r="A2" s="54"/>
      <c r="B2" s="16" t="s">
        <v>9</v>
      </c>
      <c r="C2" s="56"/>
      <c r="D2" s="56"/>
      <c r="E2" s="56"/>
      <c r="F2" s="447">
        <f t="shared" ref="F2:H2" si="0">SUM(F4:F114)</f>
        <v>114</v>
      </c>
      <c r="G2" s="447">
        <f t="shared" si="0"/>
        <v>112</v>
      </c>
      <c r="H2" s="448">
        <f t="shared" si="0"/>
        <v>226</v>
      </c>
      <c r="I2" s="448">
        <f>SUM(I4:I114)</f>
        <v>936</v>
      </c>
      <c r="J2" s="56"/>
      <c r="K2" s="16" t="s">
        <v>85</v>
      </c>
      <c r="L2" s="16"/>
      <c r="M2" s="16"/>
      <c r="N2" s="56"/>
      <c r="O2" s="56"/>
      <c r="P2" s="56"/>
      <c r="Q2" s="56"/>
      <c r="R2" s="56"/>
      <c r="S2" s="56"/>
    </row>
    <row r="3" spans="1:19" ht="30.75" thickBot="1">
      <c r="A3" s="57" t="s">
        <v>86</v>
      </c>
      <c r="B3" s="58" t="s">
        <v>87</v>
      </c>
      <c r="C3" s="59" t="s">
        <v>88</v>
      </c>
      <c r="D3" s="59" t="s">
        <v>89</v>
      </c>
      <c r="E3" s="60" t="s">
        <v>90</v>
      </c>
      <c r="F3" s="464" t="s">
        <v>91</v>
      </c>
      <c r="G3" s="61" t="s">
        <v>92</v>
      </c>
      <c r="H3" s="62" t="s">
        <v>93</v>
      </c>
      <c r="I3" s="62" t="s">
        <v>94</v>
      </c>
      <c r="J3" s="63"/>
      <c r="K3" s="64" t="s">
        <v>95</v>
      </c>
      <c r="L3" s="65" t="s">
        <v>88</v>
      </c>
      <c r="M3" s="65" t="s">
        <v>89</v>
      </c>
      <c r="N3" s="66" t="s">
        <v>96</v>
      </c>
      <c r="O3" s="67" t="s">
        <v>91</v>
      </c>
      <c r="P3" s="68" t="s">
        <v>97</v>
      </c>
      <c r="Q3" s="69" t="s">
        <v>98</v>
      </c>
      <c r="R3" s="70"/>
      <c r="S3" s="70"/>
    </row>
    <row r="4" spans="1:19" ht="15.75">
      <c r="A4" s="71">
        <v>30</v>
      </c>
      <c r="B4" s="72" t="s">
        <v>99</v>
      </c>
      <c r="C4" s="73" t="s">
        <v>100</v>
      </c>
      <c r="D4" s="73" t="s">
        <v>101</v>
      </c>
      <c r="E4" s="449">
        <v>5</v>
      </c>
      <c r="F4" s="465">
        <v>2</v>
      </c>
      <c r="G4" s="74">
        <v>2</v>
      </c>
      <c r="H4" s="458">
        <f t="shared" ref="H4:H67" si="1">SUM(F4:G4)</f>
        <v>4</v>
      </c>
      <c r="I4" s="458">
        <f t="shared" ref="I4:I67" si="2">H4*E4</f>
        <v>20</v>
      </c>
      <c r="J4" s="75"/>
      <c r="K4" s="76">
        <v>2018</v>
      </c>
      <c r="L4" s="77" t="s">
        <v>102</v>
      </c>
      <c r="M4" s="77" t="s">
        <v>103</v>
      </c>
      <c r="N4" s="78">
        <v>10</v>
      </c>
      <c r="O4" s="79">
        <v>2</v>
      </c>
      <c r="P4" s="80">
        <f t="shared" ref="P4:P12" si="3">SUM(O4:O4)</f>
        <v>2</v>
      </c>
      <c r="Q4" s="81">
        <f t="shared" ref="Q4:Q12" si="4">P4*N4</f>
        <v>20</v>
      </c>
      <c r="R4" s="82"/>
      <c r="S4" s="82"/>
    </row>
    <row r="5" spans="1:19" ht="15.75">
      <c r="A5" s="71">
        <v>31</v>
      </c>
      <c r="B5" s="83" t="s">
        <v>99</v>
      </c>
      <c r="C5" s="84" t="s">
        <v>104</v>
      </c>
      <c r="D5" s="84" t="s">
        <v>105</v>
      </c>
      <c r="E5" s="450">
        <v>5</v>
      </c>
      <c r="F5" s="466">
        <v>1</v>
      </c>
      <c r="G5" s="467"/>
      <c r="H5" s="459">
        <f t="shared" si="1"/>
        <v>1</v>
      </c>
      <c r="I5" s="459">
        <f t="shared" si="2"/>
        <v>5</v>
      </c>
      <c r="J5" s="75"/>
      <c r="K5" s="88">
        <v>2018</v>
      </c>
      <c r="L5" s="89" t="s">
        <v>106</v>
      </c>
      <c r="M5" s="89" t="s">
        <v>107</v>
      </c>
      <c r="N5" s="90">
        <v>5</v>
      </c>
      <c r="O5" s="91">
        <v>1</v>
      </c>
      <c r="P5" s="92">
        <f t="shared" si="3"/>
        <v>1</v>
      </c>
      <c r="Q5" s="93">
        <f t="shared" si="4"/>
        <v>5</v>
      </c>
      <c r="R5" s="82"/>
      <c r="S5" s="82"/>
    </row>
    <row r="6" spans="1:19" ht="15.75">
      <c r="A6" s="71">
        <v>32</v>
      </c>
      <c r="B6" s="83" t="s">
        <v>99</v>
      </c>
      <c r="C6" s="84" t="s">
        <v>108</v>
      </c>
      <c r="D6" s="84" t="s">
        <v>109</v>
      </c>
      <c r="E6" s="450">
        <v>5</v>
      </c>
      <c r="F6" s="466"/>
      <c r="G6" s="467">
        <v>1</v>
      </c>
      <c r="H6" s="459">
        <f t="shared" si="1"/>
        <v>1</v>
      </c>
      <c r="I6" s="459">
        <f t="shared" si="2"/>
        <v>5</v>
      </c>
      <c r="J6" s="75"/>
      <c r="K6" s="88">
        <v>2018</v>
      </c>
      <c r="L6" s="89" t="s">
        <v>110</v>
      </c>
      <c r="M6" s="89" t="s">
        <v>111</v>
      </c>
      <c r="N6" s="90">
        <v>2</v>
      </c>
      <c r="O6" s="91">
        <v>2</v>
      </c>
      <c r="P6" s="92">
        <f t="shared" si="3"/>
        <v>2</v>
      </c>
      <c r="Q6" s="93">
        <f t="shared" si="4"/>
        <v>4</v>
      </c>
      <c r="R6" s="82"/>
      <c r="S6" s="82"/>
    </row>
    <row r="7" spans="1:19" ht="15.75">
      <c r="A7" s="71">
        <v>33</v>
      </c>
      <c r="B7" s="83" t="s">
        <v>99</v>
      </c>
      <c r="C7" s="84" t="s">
        <v>112</v>
      </c>
      <c r="D7" s="84" t="s">
        <v>113</v>
      </c>
      <c r="E7" s="450">
        <v>3</v>
      </c>
      <c r="F7" s="466">
        <v>2</v>
      </c>
      <c r="G7" s="467">
        <v>2</v>
      </c>
      <c r="H7" s="459">
        <f t="shared" si="1"/>
        <v>4</v>
      </c>
      <c r="I7" s="459">
        <f t="shared" si="2"/>
        <v>12</v>
      </c>
      <c r="J7" s="75"/>
      <c r="K7" s="88">
        <v>2018</v>
      </c>
      <c r="L7" s="89" t="s">
        <v>114</v>
      </c>
      <c r="M7" s="89" t="s">
        <v>115</v>
      </c>
      <c r="N7" s="90">
        <v>2</v>
      </c>
      <c r="O7" s="91">
        <v>1</v>
      </c>
      <c r="P7" s="92">
        <f t="shared" si="3"/>
        <v>1</v>
      </c>
      <c r="Q7" s="93">
        <f t="shared" si="4"/>
        <v>2</v>
      </c>
      <c r="R7" s="82"/>
      <c r="S7" s="82"/>
    </row>
    <row r="8" spans="1:19" ht="15.75">
      <c r="A8" s="71">
        <v>37</v>
      </c>
      <c r="B8" s="83" t="s">
        <v>99</v>
      </c>
      <c r="C8" s="84" t="s">
        <v>116</v>
      </c>
      <c r="D8" s="84" t="s">
        <v>117</v>
      </c>
      <c r="E8" s="450">
        <v>1</v>
      </c>
      <c r="F8" s="466">
        <v>1</v>
      </c>
      <c r="G8" s="467">
        <v>1</v>
      </c>
      <c r="H8" s="459">
        <f t="shared" si="1"/>
        <v>2</v>
      </c>
      <c r="I8" s="459">
        <f t="shared" si="2"/>
        <v>2</v>
      </c>
      <c r="J8" s="75"/>
      <c r="K8" s="88">
        <v>2018</v>
      </c>
      <c r="L8" s="89" t="s">
        <v>118</v>
      </c>
      <c r="M8" s="89" t="s">
        <v>119</v>
      </c>
      <c r="N8" s="90">
        <v>1</v>
      </c>
      <c r="O8" s="91">
        <v>1</v>
      </c>
      <c r="P8" s="92">
        <f t="shared" si="3"/>
        <v>1</v>
      </c>
      <c r="Q8" s="93">
        <f t="shared" si="4"/>
        <v>1</v>
      </c>
      <c r="R8" s="82"/>
      <c r="S8" s="82"/>
    </row>
    <row r="9" spans="1:19" ht="15.75">
      <c r="A9" s="71">
        <v>39</v>
      </c>
      <c r="B9" s="83" t="s">
        <v>99</v>
      </c>
      <c r="C9" s="84" t="s">
        <v>120</v>
      </c>
      <c r="D9" s="84" t="s">
        <v>121</v>
      </c>
      <c r="E9" s="450">
        <v>1</v>
      </c>
      <c r="F9" s="466">
        <v>2</v>
      </c>
      <c r="G9" s="467">
        <v>2</v>
      </c>
      <c r="H9" s="459">
        <f t="shared" si="1"/>
        <v>4</v>
      </c>
      <c r="I9" s="459">
        <f t="shared" si="2"/>
        <v>4</v>
      </c>
      <c r="J9" s="75"/>
      <c r="K9" s="88">
        <v>2018</v>
      </c>
      <c r="L9" s="89" t="s">
        <v>122</v>
      </c>
      <c r="M9" s="89" t="s">
        <v>123</v>
      </c>
      <c r="N9" s="90">
        <v>1</v>
      </c>
      <c r="O9" s="91">
        <v>1</v>
      </c>
      <c r="P9" s="92">
        <f t="shared" si="3"/>
        <v>1</v>
      </c>
      <c r="Q9" s="93">
        <f t="shared" si="4"/>
        <v>1</v>
      </c>
      <c r="R9" s="82"/>
      <c r="S9" s="82"/>
    </row>
    <row r="10" spans="1:19" ht="15.75">
      <c r="A10" s="71">
        <v>40</v>
      </c>
      <c r="B10" s="83" t="s">
        <v>99</v>
      </c>
      <c r="C10" s="84" t="s">
        <v>124</v>
      </c>
      <c r="D10" s="84" t="s">
        <v>125</v>
      </c>
      <c r="E10" s="450">
        <v>1</v>
      </c>
      <c r="F10" s="466">
        <v>1</v>
      </c>
      <c r="G10" s="467">
        <v>1</v>
      </c>
      <c r="H10" s="459">
        <f t="shared" si="1"/>
        <v>2</v>
      </c>
      <c r="I10" s="459">
        <f t="shared" si="2"/>
        <v>2</v>
      </c>
      <c r="J10" s="75"/>
      <c r="K10" s="88">
        <v>2018</v>
      </c>
      <c r="L10" s="89" t="s">
        <v>126</v>
      </c>
      <c r="M10" s="89" t="s">
        <v>127</v>
      </c>
      <c r="N10" s="90">
        <v>1</v>
      </c>
      <c r="O10" s="91">
        <v>1</v>
      </c>
      <c r="P10" s="92">
        <f t="shared" si="3"/>
        <v>1</v>
      </c>
      <c r="Q10" s="93">
        <f t="shared" si="4"/>
        <v>1</v>
      </c>
      <c r="R10" s="82"/>
      <c r="S10" s="82"/>
    </row>
    <row r="11" spans="1:19" ht="15.75">
      <c r="A11" s="71">
        <v>41</v>
      </c>
      <c r="B11" s="83" t="s">
        <v>99</v>
      </c>
      <c r="C11" s="84" t="s">
        <v>128</v>
      </c>
      <c r="D11" s="84" t="s">
        <v>129</v>
      </c>
      <c r="E11" s="450">
        <v>1</v>
      </c>
      <c r="F11" s="466">
        <v>2</v>
      </c>
      <c r="G11" s="467">
        <v>1</v>
      </c>
      <c r="H11" s="459">
        <f t="shared" si="1"/>
        <v>3</v>
      </c>
      <c r="I11" s="459">
        <f t="shared" si="2"/>
        <v>3</v>
      </c>
      <c r="J11" s="75"/>
      <c r="K11" s="88">
        <v>2018</v>
      </c>
      <c r="L11" s="89" t="s">
        <v>130</v>
      </c>
      <c r="M11" s="89" t="s">
        <v>131</v>
      </c>
      <c r="N11" s="90">
        <v>1</v>
      </c>
      <c r="O11" s="91">
        <v>1</v>
      </c>
      <c r="P11" s="92">
        <f t="shared" si="3"/>
        <v>1</v>
      </c>
      <c r="Q11" s="93">
        <f t="shared" si="4"/>
        <v>1</v>
      </c>
      <c r="R11" s="82"/>
      <c r="S11" s="82"/>
    </row>
    <row r="12" spans="1:19" ht="16.5" thickBot="1">
      <c r="A12" s="71">
        <v>44</v>
      </c>
      <c r="B12" s="94" t="s">
        <v>99</v>
      </c>
      <c r="C12" s="95" t="s">
        <v>132</v>
      </c>
      <c r="D12" s="96" t="s">
        <v>133</v>
      </c>
      <c r="E12" s="451">
        <v>1</v>
      </c>
      <c r="F12" s="468">
        <v>1</v>
      </c>
      <c r="G12" s="97">
        <v>1</v>
      </c>
      <c r="H12" s="460">
        <f t="shared" si="1"/>
        <v>2</v>
      </c>
      <c r="I12" s="460">
        <f t="shared" si="2"/>
        <v>2</v>
      </c>
      <c r="J12" s="75"/>
      <c r="K12" s="88">
        <v>2018</v>
      </c>
      <c r="L12" s="89" t="s">
        <v>134</v>
      </c>
      <c r="M12" s="89" t="s">
        <v>135</v>
      </c>
      <c r="N12" s="90">
        <v>1</v>
      </c>
      <c r="O12" s="91">
        <v>1</v>
      </c>
      <c r="P12" s="92">
        <f t="shared" si="3"/>
        <v>1</v>
      </c>
      <c r="Q12" s="93">
        <f t="shared" si="4"/>
        <v>1</v>
      </c>
      <c r="R12" s="82"/>
      <c r="S12" s="82"/>
    </row>
    <row r="13" spans="1:19" ht="16.5" thickBot="1">
      <c r="A13" s="71">
        <v>49</v>
      </c>
      <c r="B13" s="83" t="s">
        <v>136</v>
      </c>
      <c r="C13" s="84" t="s">
        <v>137</v>
      </c>
      <c r="D13" s="84" t="s">
        <v>138</v>
      </c>
      <c r="E13" s="450">
        <v>20</v>
      </c>
      <c r="F13" s="466">
        <v>3</v>
      </c>
      <c r="G13" s="467">
        <v>3</v>
      </c>
      <c r="H13" s="459">
        <f t="shared" si="1"/>
        <v>6</v>
      </c>
      <c r="I13" s="459">
        <f t="shared" si="2"/>
        <v>120</v>
      </c>
      <c r="J13" s="75"/>
      <c r="K13" s="98" t="s">
        <v>139</v>
      </c>
      <c r="L13" s="99"/>
      <c r="M13" s="99"/>
      <c r="N13" s="100"/>
      <c r="O13" s="68">
        <f>SUMPRODUCT($D$5:$D$13,O4:O12)</f>
        <v>0</v>
      </c>
      <c r="P13" s="126">
        <f>SUM(P4:P12)</f>
        <v>11</v>
      </c>
      <c r="Q13" s="127">
        <f>SUM(Q4:Q12)</f>
        <v>36</v>
      </c>
      <c r="R13" s="82"/>
      <c r="S13" s="82"/>
    </row>
    <row r="14" spans="1:19" ht="15.75">
      <c r="A14" s="71">
        <v>50</v>
      </c>
      <c r="B14" s="83" t="s">
        <v>136</v>
      </c>
      <c r="C14" s="84" t="s">
        <v>140</v>
      </c>
      <c r="D14" s="84" t="s">
        <v>141</v>
      </c>
      <c r="E14" s="450">
        <v>10</v>
      </c>
      <c r="F14" s="466">
        <v>1</v>
      </c>
      <c r="G14" s="467">
        <v>1</v>
      </c>
      <c r="H14" s="459">
        <f t="shared" si="1"/>
        <v>2</v>
      </c>
      <c r="I14" s="459">
        <f t="shared" si="2"/>
        <v>20</v>
      </c>
      <c r="J14" s="75"/>
      <c r="K14" s="75"/>
      <c r="L14" s="75"/>
      <c r="M14" s="75"/>
      <c r="N14" s="75"/>
      <c r="O14" s="75"/>
      <c r="P14" s="82"/>
      <c r="Q14" s="82"/>
      <c r="R14" s="82"/>
      <c r="S14" s="82"/>
    </row>
    <row r="15" spans="1:19" ht="15.75">
      <c r="A15" s="71">
        <v>53</v>
      </c>
      <c r="B15" s="83" t="s">
        <v>136</v>
      </c>
      <c r="C15" s="84" t="s">
        <v>142</v>
      </c>
      <c r="D15" s="84" t="s">
        <v>143</v>
      </c>
      <c r="E15" s="450">
        <v>6</v>
      </c>
      <c r="F15" s="466">
        <v>1</v>
      </c>
      <c r="G15" s="467">
        <v>1</v>
      </c>
      <c r="H15" s="459">
        <f t="shared" si="1"/>
        <v>2</v>
      </c>
      <c r="I15" s="459">
        <f t="shared" si="2"/>
        <v>12</v>
      </c>
      <c r="J15" s="75"/>
      <c r="K15" s="75"/>
      <c r="L15" s="75"/>
      <c r="M15" s="75"/>
      <c r="N15" s="75"/>
      <c r="O15" s="75"/>
      <c r="P15" s="82"/>
      <c r="Q15" s="82"/>
      <c r="R15" s="82"/>
      <c r="S15" s="82"/>
    </row>
    <row r="16" spans="1:19" ht="16.5" thickBot="1">
      <c r="A16" s="71">
        <v>54</v>
      </c>
      <c r="B16" s="101" t="s">
        <v>136</v>
      </c>
      <c r="C16" s="102" t="s">
        <v>144</v>
      </c>
      <c r="D16" s="102" t="s">
        <v>145</v>
      </c>
      <c r="E16" s="452">
        <v>5</v>
      </c>
      <c r="F16" s="469">
        <v>1</v>
      </c>
      <c r="G16" s="103">
        <v>1</v>
      </c>
      <c r="H16" s="461">
        <f t="shared" si="1"/>
        <v>2</v>
      </c>
      <c r="I16" s="461">
        <f t="shared" si="2"/>
        <v>10</v>
      </c>
      <c r="J16" s="75"/>
      <c r="K16" s="17" t="s">
        <v>10</v>
      </c>
      <c r="L16" s="75"/>
      <c r="M16" s="104" t="s">
        <v>146</v>
      </c>
      <c r="N16" s="75"/>
      <c r="O16" s="75"/>
      <c r="P16" s="82"/>
      <c r="Q16" s="82"/>
      <c r="R16" s="82"/>
      <c r="S16" s="82"/>
    </row>
    <row r="17" spans="1:19" ht="30.75" thickBot="1">
      <c r="A17" s="71">
        <v>60</v>
      </c>
      <c r="B17" s="83" t="s">
        <v>147</v>
      </c>
      <c r="C17" s="84" t="s">
        <v>148</v>
      </c>
      <c r="D17" s="84" t="s">
        <v>149</v>
      </c>
      <c r="E17" s="450">
        <v>2</v>
      </c>
      <c r="F17" s="466">
        <v>3</v>
      </c>
      <c r="G17" s="467">
        <v>3</v>
      </c>
      <c r="H17" s="459">
        <f t="shared" si="1"/>
        <v>6</v>
      </c>
      <c r="I17" s="459">
        <f t="shared" si="2"/>
        <v>12</v>
      </c>
      <c r="J17" s="75"/>
      <c r="K17" s="105" t="s">
        <v>87</v>
      </c>
      <c r="L17" s="106" t="s">
        <v>88</v>
      </c>
      <c r="M17" s="106" t="s">
        <v>89</v>
      </c>
      <c r="N17" s="107" t="s">
        <v>90</v>
      </c>
      <c r="O17" s="475" t="s">
        <v>769</v>
      </c>
      <c r="P17" s="107" t="s">
        <v>93</v>
      </c>
      <c r="Q17" s="108" t="s">
        <v>150</v>
      </c>
      <c r="R17" s="82"/>
      <c r="S17" s="82"/>
    </row>
    <row r="18" spans="1:19" ht="16.5" customHeight="1">
      <c r="A18" s="71">
        <v>61</v>
      </c>
      <c r="B18" s="83" t="s">
        <v>147</v>
      </c>
      <c r="C18" s="84" t="s">
        <v>151</v>
      </c>
      <c r="D18" s="84" t="s">
        <v>152</v>
      </c>
      <c r="E18" s="450">
        <v>2</v>
      </c>
      <c r="F18" s="466"/>
      <c r="G18" s="467">
        <v>1</v>
      </c>
      <c r="H18" s="459">
        <f t="shared" si="1"/>
        <v>1</v>
      </c>
      <c r="I18" s="459">
        <f t="shared" si="2"/>
        <v>2</v>
      </c>
      <c r="J18" s="75"/>
      <c r="K18" s="83" t="s">
        <v>153</v>
      </c>
      <c r="L18" s="109" t="s">
        <v>154</v>
      </c>
      <c r="M18" s="89" t="s">
        <v>155</v>
      </c>
      <c r="N18" s="90">
        <v>1</v>
      </c>
      <c r="O18" s="85">
        <v>1</v>
      </c>
      <c r="P18" s="86">
        <f>SUM(O18:O18)</f>
        <v>1</v>
      </c>
      <c r="Q18" s="87">
        <f>P18*N18</f>
        <v>1</v>
      </c>
      <c r="R18" s="82"/>
      <c r="S18" s="82"/>
    </row>
    <row r="19" spans="1:19" ht="17.25" customHeight="1">
      <c r="A19" s="71">
        <v>62</v>
      </c>
      <c r="B19" s="83" t="s">
        <v>147</v>
      </c>
      <c r="C19" s="84" t="s">
        <v>156</v>
      </c>
      <c r="D19" s="84" t="s">
        <v>157</v>
      </c>
      <c r="E19" s="450">
        <v>2</v>
      </c>
      <c r="F19" s="466">
        <v>2</v>
      </c>
      <c r="G19" s="467">
        <v>1</v>
      </c>
      <c r="H19" s="459">
        <f t="shared" si="1"/>
        <v>3</v>
      </c>
      <c r="I19" s="459">
        <f t="shared" si="2"/>
        <v>6</v>
      </c>
      <c r="J19" s="75"/>
      <c r="K19" s="83" t="s">
        <v>153</v>
      </c>
      <c r="L19" s="109" t="s">
        <v>158</v>
      </c>
      <c r="M19" s="89" t="s">
        <v>159</v>
      </c>
      <c r="N19" s="90">
        <v>1</v>
      </c>
      <c r="O19" s="85">
        <v>1</v>
      </c>
      <c r="P19" s="86">
        <f>SUM(O19:O19)</f>
        <v>1</v>
      </c>
      <c r="Q19" s="87">
        <f>P19*N19</f>
        <v>1</v>
      </c>
      <c r="R19" s="82"/>
      <c r="S19" s="82"/>
    </row>
    <row r="20" spans="1:19" ht="17.25" customHeight="1" thickBot="1">
      <c r="A20" s="71">
        <v>64</v>
      </c>
      <c r="B20" s="83" t="s">
        <v>147</v>
      </c>
      <c r="C20" s="84" t="s">
        <v>160</v>
      </c>
      <c r="D20" s="84" t="s">
        <v>161</v>
      </c>
      <c r="E20" s="450">
        <v>4</v>
      </c>
      <c r="F20" s="466">
        <v>1</v>
      </c>
      <c r="G20" s="467">
        <v>1</v>
      </c>
      <c r="H20" s="459">
        <f t="shared" si="1"/>
        <v>2</v>
      </c>
      <c r="I20" s="459">
        <f t="shared" si="2"/>
        <v>8</v>
      </c>
      <c r="J20" s="75"/>
      <c r="K20" s="83" t="s">
        <v>153</v>
      </c>
      <c r="L20" s="109" t="s">
        <v>162</v>
      </c>
      <c r="M20" s="89" t="s">
        <v>163</v>
      </c>
      <c r="N20" s="90">
        <v>1</v>
      </c>
      <c r="O20" s="85">
        <v>1</v>
      </c>
      <c r="P20" s="86">
        <f>SUM(O20:O20)</f>
        <v>1</v>
      </c>
      <c r="Q20" s="87">
        <f>P20*N20</f>
        <v>1</v>
      </c>
      <c r="R20" s="82"/>
      <c r="S20" s="82"/>
    </row>
    <row r="21" spans="1:19" ht="16.5" thickBot="1">
      <c r="A21" s="71">
        <v>69</v>
      </c>
      <c r="B21" s="83" t="s">
        <v>147</v>
      </c>
      <c r="C21" s="84" t="s">
        <v>164</v>
      </c>
      <c r="D21" s="84" t="s">
        <v>165</v>
      </c>
      <c r="E21" s="450">
        <v>2</v>
      </c>
      <c r="F21" s="466">
        <v>1</v>
      </c>
      <c r="G21" s="467">
        <v>1</v>
      </c>
      <c r="H21" s="459">
        <f t="shared" si="1"/>
        <v>2</v>
      </c>
      <c r="I21" s="459">
        <f t="shared" si="2"/>
        <v>4</v>
      </c>
      <c r="J21" s="75"/>
      <c r="K21" s="110" t="s">
        <v>166</v>
      </c>
      <c r="L21" s="111"/>
      <c r="M21" s="112"/>
      <c r="N21" s="113"/>
      <c r="O21" s="114">
        <v>3</v>
      </c>
      <c r="P21" s="128">
        <f>SUM(P18:P20)</f>
        <v>3</v>
      </c>
      <c r="Q21" s="128">
        <f>SUM(Q18:Q20)</f>
        <v>3</v>
      </c>
      <c r="R21" s="82"/>
      <c r="S21" s="82"/>
    </row>
    <row r="22" spans="1:19" ht="15.75">
      <c r="A22" s="71">
        <v>70</v>
      </c>
      <c r="B22" s="83" t="s">
        <v>147</v>
      </c>
      <c r="C22" s="84" t="s">
        <v>167</v>
      </c>
      <c r="D22" s="84" t="s">
        <v>168</v>
      </c>
      <c r="E22" s="450">
        <v>2</v>
      </c>
      <c r="F22" s="466">
        <v>1</v>
      </c>
      <c r="G22" s="467">
        <v>1</v>
      </c>
      <c r="H22" s="459">
        <f t="shared" si="1"/>
        <v>2</v>
      </c>
      <c r="I22" s="459">
        <f t="shared" si="2"/>
        <v>4</v>
      </c>
      <c r="J22" s="75"/>
      <c r="K22" s="75"/>
      <c r="L22" s="75"/>
      <c r="M22" s="75"/>
      <c r="N22" s="75"/>
      <c r="O22" s="75"/>
      <c r="P22" s="82"/>
      <c r="Q22" s="82"/>
      <c r="R22" s="82"/>
      <c r="S22" s="82"/>
    </row>
    <row r="23" spans="1:19" ht="15.75">
      <c r="A23" s="71">
        <v>72</v>
      </c>
      <c r="B23" s="83" t="s">
        <v>147</v>
      </c>
      <c r="C23" s="84" t="s">
        <v>169</v>
      </c>
      <c r="D23" s="84" t="s">
        <v>170</v>
      </c>
      <c r="E23" s="450">
        <v>1</v>
      </c>
      <c r="F23" s="466">
        <v>2</v>
      </c>
      <c r="G23" s="467">
        <v>2</v>
      </c>
      <c r="H23" s="459">
        <f t="shared" si="1"/>
        <v>4</v>
      </c>
      <c r="I23" s="459">
        <f t="shared" si="2"/>
        <v>4</v>
      </c>
      <c r="J23" s="75"/>
      <c r="K23" s="75"/>
      <c r="L23" s="75"/>
      <c r="M23" s="75"/>
      <c r="N23" s="75"/>
      <c r="O23" s="75"/>
      <c r="P23" s="82"/>
      <c r="Q23" s="82"/>
      <c r="R23" s="82"/>
      <c r="S23" s="82"/>
    </row>
    <row r="24" spans="1:19" ht="15.75">
      <c r="A24" s="71">
        <v>73</v>
      </c>
      <c r="B24" s="83" t="s">
        <v>147</v>
      </c>
      <c r="C24" s="84" t="s">
        <v>171</v>
      </c>
      <c r="D24" s="84" t="s">
        <v>172</v>
      </c>
      <c r="E24" s="450">
        <v>1</v>
      </c>
      <c r="F24" s="466">
        <v>2</v>
      </c>
      <c r="G24" s="467">
        <v>2</v>
      </c>
      <c r="H24" s="459">
        <f t="shared" si="1"/>
        <v>4</v>
      </c>
      <c r="I24" s="459">
        <f t="shared" si="2"/>
        <v>4</v>
      </c>
      <c r="J24" s="75"/>
      <c r="K24" s="75"/>
      <c r="L24" s="75"/>
      <c r="M24" s="75"/>
      <c r="N24" s="75"/>
      <c r="O24" s="75"/>
      <c r="P24" s="82"/>
      <c r="Q24" s="82"/>
      <c r="R24" s="82"/>
      <c r="S24" s="82"/>
    </row>
    <row r="25" spans="1:19" ht="16.5" thickBot="1">
      <c r="A25" s="71">
        <v>78</v>
      </c>
      <c r="B25" s="101" t="s">
        <v>147</v>
      </c>
      <c r="C25" s="102" t="s">
        <v>173</v>
      </c>
      <c r="D25" s="102" t="s">
        <v>174</v>
      </c>
      <c r="E25" s="452">
        <v>1</v>
      </c>
      <c r="F25" s="469">
        <v>2</v>
      </c>
      <c r="G25" s="103">
        <v>2</v>
      </c>
      <c r="H25" s="461">
        <f t="shared" si="1"/>
        <v>4</v>
      </c>
      <c r="I25" s="461">
        <f t="shared" si="2"/>
        <v>4</v>
      </c>
      <c r="J25" s="75"/>
      <c r="K25" s="75"/>
      <c r="L25" s="75"/>
      <c r="M25" s="75"/>
      <c r="N25" s="75"/>
      <c r="O25" s="75"/>
      <c r="P25" s="82"/>
      <c r="Q25" s="82"/>
      <c r="R25" s="82"/>
      <c r="S25" s="82"/>
    </row>
    <row r="26" spans="1:19" ht="15.75">
      <c r="A26" s="71">
        <v>80</v>
      </c>
      <c r="B26" s="83" t="s">
        <v>175</v>
      </c>
      <c r="C26" s="84" t="s">
        <v>176</v>
      </c>
      <c r="D26" s="84" t="s">
        <v>177</v>
      </c>
      <c r="E26" s="450">
        <v>10</v>
      </c>
      <c r="F26" s="466">
        <v>1</v>
      </c>
      <c r="G26" s="467">
        <v>1</v>
      </c>
      <c r="H26" s="459">
        <f t="shared" si="1"/>
        <v>2</v>
      </c>
      <c r="I26" s="459">
        <f t="shared" si="2"/>
        <v>20</v>
      </c>
      <c r="J26" s="75"/>
      <c r="K26" s="75"/>
      <c r="L26" s="75"/>
      <c r="M26" s="75"/>
      <c r="N26" s="75"/>
      <c r="O26" s="75"/>
      <c r="P26" s="82"/>
      <c r="Q26" s="82"/>
      <c r="R26" s="82"/>
      <c r="S26" s="82"/>
    </row>
    <row r="27" spans="1:19" ht="16.5" thickBot="1">
      <c r="A27" s="71">
        <v>82</v>
      </c>
      <c r="B27" s="83" t="s">
        <v>175</v>
      </c>
      <c r="C27" s="84" t="s">
        <v>178</v>
      </c>
      <c r="D27" s="84" t="s">
        <v>179</v>
      </c>
      <c r="E27" s="450">
        <v>11</v>
      </c>
      <c r="F27" s="466">
        <v>1</v>
      </c>
      <c r="G27" s="467">
        <v>1</v>
      </c>
      <c r="H27" s="459">
        <f t="shared" si="1"/>
        <v>2</v>
      </c>
      <c r="I27" s="459">
        <f t="shared" si="2"/>
        <v>22</v>
      </c>
      <c r="J27" s="75"/>
      <c r="K27" s="82"/>
      <c r="L27" s="82"/>
      <c r="M27" s="82"/>
      <c r="N27" s="82"/>
      <c r="O27" s="82"/>
      <c r="P27" s="82"/>
      <c r="Q27" s="82"/>
      <c r="R27" s="82"/>
      <c r="S27" s="82"/>
    </row>
    <row r="28" spans="1:19" ht="15.75">
      <c r="A28" s="71">
        <v>85</v>
      </c>
      <c r="B28" s="72" t="s">
        <v>180</v>
      </c>
      <c r="C28" s="73" t="s">
        <v>181</v>
      </c>
      <c r="D28" s="73" t="s">
        <v>182</v>
      </c>
      <c r="E28" s="449">
        <v>17</v>
      </c>
      <c r="F28" s="465"/>
      <c r="G28" s="74">
        <v>1</v>
      </c>
      <c r="H28" s="458">
        <f t="shared" si="1"/>
        <v>1</v>
      </c>
      <c r="I28" s="458">
        <f t="shared" si="2"/>
        <v>17</v>
      </c>
      <c r="J28" s="75"/>
      <c r="K28" s="82"/>
      <c r="L28" s="82"/>
      <c r="M28" s="82"/>
      <c r="N28" s="82"/>
      <c r="O28" s="82"/>
      <c r="P28" s="82"/>
      <c r="Q28" s="82"/>
      <c r="R28" s="82"/>
      <c r="S28" s="82"/>
    </row>
    <row r="29" spans="1:19" ht="15.75">
      <c r="A29" s="71">
        <v>86</v>
      </c>
      <c r="B29" s="83" t="s">
        <v>180</v>
      </c>
      <c r="C29" s="84" t="s">
        <v>183</v>
      </c>
      <c r="D29" s="84" t="s">
        <v>184</v>
      </c>
      <c r="E29" s="450">
        <v>5</v>
      </c>
      <c r="F29" s="466">
        <v>1</v>
      </c>
      <c r="G29" s="467"/>
      <c r="H29" s="459">
        <f t="shared" si="1"/>
        <v>1</v>
      </c>
      <c r="I29" s="459">
        <f t="shared" si="2"/>
        <v>5</v>
      </c>
      <c r="J29" s="75"/>
      <c r="K29" s="82"/>
      <c r="L29" s="82"/>
      <c r="M29" s="82"/>
      <c r="N29" s="82"/>
      <c r="O29" s="82"/>
      <c r="P29" s="82"/>
      <c r="Q29" s="82"/>
      <c r="R29" s="82"/>
      <c r="S29" s="82"/>
    </row>
    <row r="30" spans="1:19" ht="15.75">
      <c r="A30" s="71">
        <v>87</v>
      </c>
      <c r="B30" s="83" t="s">
        <v>180</v>
      </c>
      <c r="C30" s="84" t="s">
        <v>185</v>
      </c>
      <c r="D30" s="84" t="s">
        <v>186</v>
      </c>
      <c r="E30" s="450">
        <v>5</v>
      </c>
      <c r="F30" s="466"/>
      <c r="G30" s="467">
        <v>1</v>
      </c>
      <c r="H30" s="459">
        <f t="shared" si="1"/>
        <v>1</v>
      </c>
      <c r="I30" s="459">
        <f t="shared" si="2"/>
        <v>5</v>
      </c>
      <c r="J30" s="75"/>
      <c r="K30" s="82"/>
      <c r="L30" s="82"/>
      <c r="M30" s="82"/>
      <c r="N30" s="82"/>
      <c r="O30" s="82"/>
      <c r="P30" s="82"/>
      <c r="Q30" s="82"/>
      <c r="R30" s="82"/>
      <c r="S30" s="82"/>
    </row>
    <row r="31" spans="1:19" ht="16.5" thickBot="1">
      <c r="A31" s="71">
        <v>88</v>
      </c>
      <c r="B31" s="83" t="s">
        <v>180</v>
      </c>
      <c r="C31" s="84" t="s">
        <v>187</v>
      </c>
      <c r="D31" s="84" t="s">
        <v>188</v>
      </c>
      <c r="E31" s="450">
        <v>6</v>
      </c>
      <c r="F31" s="466">
        <v>1</v>
      </c>
      <c r="G31" s="467"/>
      <c r="H31" s="459">
        <f t="shared" si="1"/>
        <v>1</v>
      </c>
      <c r="I31" s="459">
        <f t="shared" si="2"/>
        <v>6</v>
      </c>
      <c r="J31" s="75"/>
      <c r="K31" s="82"/>
      <c r="L31" s="82"/>
      <c r="M31" s="82"/>
      <c r="N31" s="82"/>
      <c r="O31" s="82"/>
      <c r="P31" s="82"/>
      <c r="Q31" s="82"/>
      <c r="R31" s="82"/>
      <c r="S31" s="82"/>
    </row>
    <row r="32" spans="1:19" ht="15.75">
      <c r="A32" s="71">
        <v>99</v>
      </c>
      <c r="B32" s="72" t="s">
        <v>189</v>
      </c>
      <c r="C32" s="73" t="s">
        <v>190</v>
      </c>
      <c r="D32" s="73" t="s">
        <v>191</v>
      </c>
      <c r="E32" s="449">
        <v>5</v>
      </c>
      <c r="F32" s="465">
        <v>1</v>
      </c>
      <c r="G32" s="74">
        <v>2</v>
      </c>
      <c r="H32" s="458">
        <f t="shared" si="1"/>
        <v>3</v>
      </c>
      <c r="I32" s="458">
        <f t="shared" si="2"/>
        <v>15</v>
      </c>
      <c r="J32" s="75"/>
      <c r="K32" s="82"/>
      <c r="L32" s="82"/>
      <c r="M32" s="82"/>
      <c r="N32" s="82"/>
      <c r="O32" s="82"/>
      <c r="P32" s="82"/>
      <c r="Q32" s="82"/>
      <c r="R32" s="82"/>
      <c r="S32" s="82"/>
    </row>
    <row r="33" spans="1:19" ht="15.75">
      <c r="A33" s="71">
        <v>100</v>
      </c>
      <c r="B33" s="83" t="s">
        <v>189</v>
      </c>
      <c r="C33" s="84" t="s">
        <v>192</v>
      </c>
      <c r="D33" s="84" t="s">
        <v>193</v>
      </c>
      <c r="E33" s="450">
        <v>5</v>
      </c>
      <c r="F33" s="466">
        <v>1</v>
      </c>
      <c r="G33" s="467">
        <v>1</v>
      </c>
      <c r="H33" s="459">
        <f t="shared" si="1"/>
        <v>2</v>
      </c>
      <c r="I33" s="459">
        <f t="shared" si="2"/>
        <v>10</v>
      </c>
      <c r="J33" s="75"/>
      <c r="K33" s="82"/>
      <c r="L33" s="82"/>
      <c r="M33" s="82"/>
      <c r="N33" s="82"/>
      <c r="O33" s="82"/>
      <c r="P33" s="82"/>
      <c r="Q33" s="82"/>
      <c r="R33" s="82"/>
      <c r="S33" s="82"/>
    </row>
    <row r="34" spans="1:19" ht="15.75">
      <c r="A34" s="71">
        <v>101</v>
      </c>
      <c r="B34" s="83" t="s">
        <v>189</v>
      </c>
      <c r="C34" s="84" t="s">
        <v>194</v>
      </c>
      <c r="D34" s="84" t="s">
        <v>195</v>
      </c>
      <c r="E34" s="450">
        <v>5</v>
      </c>
      <c r="F34" s="466">
        <v>2</v>
      </c>
      <c r="G34" s="467">
        <v>1</v>
      </c>
      <c r="H34" s="459">
        <f t="shared" si="1"/>
        <v>3</v>
      </c>
      <c r="I34" s="459">
        <f t="shared" si="2"/>
        <v>15</v>
      </c>
      <c r="J34" s="75"/>
      <c r="K34" s="82"/>
      <c r="L34" s="82"/>
      <c r="M34" s="82"/>
      <c r="N34" s="82"/>
      <c r="O34" s="82"/>
      <c r="P34" s="82"/>
      <c r="Q34" s="82"/>
      <c r="R34" s="82"/>
      <c r="S34" s="82"/>
    </row>
    <row r="35" spans="1:19" ht="15.75">
      <c r="A35" s="71">
        <v>102</v>
      </c>
      <c r="B35" s="83" t="s">
        <v>189</v>
      </c>
      <c r="C35" s="84" t="s">
        <v>196</v>
      </c>
      <c r="D35" s="84" t="s">
        <v>197</v>
      </c>
      <c r="E35" s="450">
        <v>6</v>
      </c>
      <c r="F35" s="466">
        <v>1</v>
      </c>
      <c r="G35" s="467">
        <v>1</v>
      </c>
      <c r="H35" s="459">
        <f t="shared" si="1"/>
        <v>2</v>
      </c>
      <c r="I35" s="459">
        <f t="shared" si="2"/>
        <v>12</v>
      </c>
      <c r="J35" s="75"/>
      <c r="K35" s="82"/>
      <c r="L35" s="82"/>
      <c r="M35" s="82"/>
      <c r="N35" s="82"/>
      <c r="O35" s="82"/>
      <c r="P35" s="82"/>
      <c r="Q35" s="82"/>
      <c r="R35" s="82"/>
      <c r="S35" s="82"/>
    </row>
    <row r="36" spans="1:19" ht="15.75">
      <c r="A36" s="71">
        <v>104</v>
      </c>
      <c r="B36" s="83" t="s">
        <v>189</v>
      </c>
      <c r="C36" s="115" t="s">
        <v>198</v>
      </c>
      <c r="D36" s="84" t="s">
        <v>199</v>
      </c>
      <c r="E36" s="450">
        <v>11</v>
      </c>
      <c r="F36" s="466">
        <v>1</v>
      </c>
      <c r="G36" s="467">
        <v>1</v>
      </c>
      <c r="H36" s="459">
        <f t="shared" si="1"/>
        <v>2</v>
      </c>
      <c r="I36" s="459">
        <f t="shared" si="2"/>
        <v>22</v>
      </c>
      <c r="J36" s="82"/>
      <c r="K36" s="75"/>
      <c r="L36" s="75"/>
      <c r="M36" s="75"/>
      <c r="N36" s="75"/>
      <c r="O36" s="75"/>
      <c r="P36" s="82"/>
      <c r="Q36" s="82"/>
      <c r="R36" s="82"/>
      <c r="S36" s="82"/>
    </row>
    <row r="37" spans="1:19" ht="15.75">
      <c r="A37" s="71">
        <v>105</v>
      </c>
      <c r="B37" s="83" t="s">
        <v>189</v>
      </c>
      <c r="C37" s="115" t="s">
        <v>200</v>
      </c>
      <c r="D37" s="84" t="s">
        <v>201</v>
      </c>
      <c r="E37" s="450">
        <v>5</v>
      </c>
      <c r="F37" s="466">
        <v>1</v>
      </c>
      <c r="G37" s="467">
        <v>1</v>
      </c>
      <c r="H37" s="459">
        <f t="shared" si="1"/>
        <v>2</v>
      </c>
      <c r="I37" s="459">
        <f t="shared" si="2"/>
        <v>10</v>
      </c>
      <c r="J37" s="82"/>
      <c r="K37" s="75"/>
      <c r="L37" s="75"/>
      <c r="M37" s="75"/>
      <c r="N37" s="75"/>
      <c r="O37" s="75"/>
      <c r="P37" s="82"/>
      <c r="Q37" s="82"/>
      <c r="R37" s="82"/>
      <c r="S37" s="82"/>
    </row>
    <row r="38" spans="1:19" ht="15.75">
      <c r="A38" s="71">
        <v>106</v>
      </c>
      <c r="B38" s="83" t="s">
        <v>189</v>
      </c>
      <c r="C38" s="115" t="s">
        <v>202</v>
      </c>
      <c r="D38" s="84" t="s">
        <v>203</v>
      </c>
      <c r="E38" s="450">
        <v>5</v>
      </c>
      <c r="F38" s="466">
        <v>1</v>
      </c>
      <c r="G38" s="467">
        <v>1</v>
      </c>
      <c r="H38" s="459">
        <f t="shared" si="1"/>
        <v>2</v>
      </c>
      <c r="I38" s="459">
        <f t="shared" si="2"/>
        <v>10</v>
      </c>
      <c r="J38" s="82"/>
      <c r="K38" s="75"/>
      <c r="L38" s="75"/>
      <c r="M38" s="75"/>
      <c r="N38" s="75"/>
      <c r="O38" s="75"/>
      <c r="P38" s="82"/>
      <c r="Q38" s="82"/>
      <c r="R38" s="82"/>
      <c r="S38" s="82"/>
    </row>
    <row r="39" spans="1:19" ht="15.75">
      <c r="A39" s="71">
        <v>108</v>
      </c>
      <c r="B39" s="83" t="s">
        <v>189</v>
      </c>
      <c r="C39" s="115" t="s">
        <v>204</v>
      </c>
      <c r="D39" s="84" t="s">
        <v>205</v>
      </c>
      <c r="E39" s="450">
        <v>5</v>
      </c>
      <c r="F39" s="466">
        <v>1</v>
      </c>
      <c r="G39" s="467">
        <v>1</v>
      </c>
      <c r="H39" s="459">
        <f t="shared" si="1"/>
        <v>2</v>
      </c>
      <c r="I39" s="459">
        <f t="shared" si="2"/>
        <v>10</v>
      </c>
      <c r="J39" s="82"/>
      <c r="K39" s="75"/>
      <c r="L39" s="75"/>
      <c r="M39" s="75"/>
      <c r="N39" s="75"/>
      <c r="O39" s="75"/>
      <c r="P39" s="82"/>
      <c r="Q39" s="82"/>
      <c r="R39" s="82"/>
      <c r="S39" s="82"/>
    </row>
    <row r="40" spans="1:19" ht="15.75">
      <c r="A40" s="71">
        <v>109</v>
      </c>
      <c r="B40" s="83" t="s">
        <v>189</v>
      </c>
      <c r="C40" s="115" t="s">
        <v>206</v>
      </c>
      <c r="D40" s="84" t="s">
        <v>207</v>
      </c>
      <c r="E40" s="450">
        <v>5</v>
      </c>
      <c r="F40" s="466">
        <v>1</v>
      </c>
      <c r="G40" s="467">
        <v>1</v>
      </c>
      <c r="H40" s="459">
        <f t="shared" si="1"/>
        <v>2</v>
      </c>
      <c r="I40" s="459">
        <f t="shared" si="2"/>
        <v>10</v>
      </c>
      <c r="J40" s="82"/>
      <c r="K40" s="75"/>
      <c r="L40" s="75"/>
      <c r="M40" s="75"/>
      <c r="N40" s="75"/>
      <c r="O40" s="75"/>
      <c r="P40" s="82"/>
      <c r="Q40" s="82"/>
      <c r="R40" s="82"/>
      <c r="S40" s="82"/>
    </row>
    <row r="41" spans="1:19" ht="15.75">
      <c r="A41" s="71">
        <v>110</v>
      </c>
      <c r="B41" s="83" t="s">
        <v>189</v>
      </c>
      <c r="C41" s="115" t="s">
        <v>208</v>
      </c>
      <c r="D41" s="84" t="s">
        <v>209</v>
      </c>
      <c r="E41" s="450">
        <v>5</v>
      </c>
      <c r="F41" s="466">
        <v>1</v>
      </c>
      <c r="G41" s="467">
        <v>1</v>
      </c>
      <c r="H41" s="459">
        <f t="shared" si="1"/>
        <v>2</v>
      </c>
      <c r="I41" s="459">
        <f t="shared" si="2"/>
        <v>10</v>
      </c>
      <c r="J41" s="82"/>
      <c r="K41" s="75"/>
      <c r="L41" s="75"/>
      <c r="M41" s="75"/>
      <c r="N41" s="75"/>
      <c r="O41" s="75"/>
      <c r="P41" s="82"/>
      <c r="Q41" s="82"/>
      <c r="R41" s="82"/>
      <c r="S41" s="82"/>
    </row>
    <row r="42" spans="1:19" ht="15.75">
      <c r="A42" s="71">
        <v>111</v>
      </c>
      <c r="B42" s="83" t="s">
        <v>189</v>
      </c>
      <c r="C42" s="115" t="s">
        <v>210</v>
      </c>
      <c r="D42" s="84" t="s">
        <v>211</v>
      </c>
      <c r="E42" s="450">
        <v>3</v>
      </c>
      <c r="F42" s="466">
        <v>1</v>
      </c>
      <c r="G42" s="467">
        <v>1</v>
      </c>
      <c r="H42" s="459">
        <f t="shared" si="1"/>
        <v>2</v>
      </c>
      <c r="I42" s="459">
        <f t="shared" si="2"/>
        <v>6</v>
      </c>
      <c r="J42" s="82"/>
      <c r="K42" s="75"/>
      <c r="L42" s="75"/>
      <c r="M42" s="75"/>
      <c r="N42" s="75"/>
      <c r="O42" s="75"/>
      <c r="P42" s="82"/>
      <c r="Q42" s="82"/>
      <c r="R42" s="82"/>
      <c r="S42" s="82"/>
    </row>
    <row r="43" spans="1:19" ht="15.75">
      <c r="A43" s="71">
        <v>112</v>
      </c>
      <c r="B43" s="83" t="s">
        <v>189</v>
      </c>
      <c r="C43" s="115" t="s">
        <v>212</v>
      </c>
      <c r="D43" s="84" t="s">
        <v>213</v>
      </c>
      <c r="E43" s="450">
        <v>3</v>
      </c>
      <c r="F43" s="466">
        <v>1</v>
      </c>
      <c r="G43" s="467">
        <v>1</v>
      </c>
      <c r="H43" s="459">
        <f t="shared" si="1"/>
        <v>2</v>
      </c>
      <c r="I43" s="459">
        <f t="shared" si="2"/>
        <v>6</v>
      </c>
      <c r="J43" s="82"/>
      <c r="K43" s="75"/>
      <c r="L43" s="75"/>
      <c r="M43" s="75"/>
      <c r="N43" s="75"/>
      <c r="O43" s="75"/>
      <c r="P43" s="82"/>
      <c r="Q43" s="82"/>
      <c r="R43" s="82"/>
      <c r="S43" s="82"/>
    </row>
    <row r="44" spans="1:19" ht="15.75">
      <c r="A44" s="71">
        <v>113</v>
      </c>
      <c r="B44" s="83" t="s">
        <v>189</v>
      </c>
      <c r="C44" s="115" t="s">
        <v>214</v>
      </c>
      <c r="D44" s="84" t="s">
        <v>215</v>
      </c>
      <c r="E44" s="450">
        <v>5</v>
      </c>
      <c r="F44" s="466">
        <v>1</v>
      </c>
      <c r="G44" s="467">
        <v>1</v>
      </c>
      <c r="H44" s="459">
        <f t="shared" si="1"/>
        <v>2</v>
      </c>
      <c r="I44" s="459">
        <f t="shared" si="2"/>
        <v>10</v>
      </c>
      <c r="J44" s="82"/>
      <c r="K44" s="75"/>
      <c r="L44" s="75"/>
      <c r="M44" s="75"/>
      <c r="N44" s="75"/>
      <c r="O44" s="75"/>
      <c r="P44" s="82"/>
      <c r="Q44" s="82"/>
      <c r="R44" s="82"/>
      <c r="S44" s="82"/>
    </row>
    <row r="45" spans="1:19" ht="15.75">
      <c r="A45" s="71">
        <v>122</v>
      </c>
      <c r="B45" s="83" t="s">
        <v>216</v>
      </c>
      <c r="C45" s="84" t="s">
        <v>217</v>
      </c>
      <c r="D45" s="84" t="s">
        <v>218</v>
      </c>
      <c r="E45" s="450">
        <v>10</v>
      </c>
      <c r="F45" s="466"/>
      <c r="G45" s="467">
        <v>1</v>
      </c>
      <c r="H45" s="459">
        <f t="shared" si="1"/>
        <v>1</v>
      </c>
      <c r="I45" s="459">
        <f t="shared" si="2"/>
        <v>10</v>
      </c>
      <c r="J45" s="75"/>
      <c r="K45" s="63"/>
      <c r="L45" s="63"/>
      <c r="M45" s="63"/>
      <c r="N45" s="63"/>
      <c r="O45" s="63"/>
      <c r="P45" s="70"/>
      <c r="Q45" s="70"/>
      <c r="R45" s="82"/>
      <c r="S45" s="82"/>
    </row>
    <row r="46" spans="1:19" ht="15.75">
      <c r="A46" s="71">
        <v>123</v>
      </c>
      <c r="B46" s="83" t="s">
        <v>216</v>
      </c>
      <c r="C46" s="84" t="s">
        <v>219</v>
      </c>
      <c r="D46" s="84" t="s">
        <v>220</v>
      </c>
      <c r="E46" s="450">
        <v>10</v>
      </c>
      <c r="F46" s="466">
        <v>1</v>
      </c>
      <c r="G46" s="467"/>
      <c r="H46" s="459">
        <f t="shared" si="1"/>
        <v>1</v>
      </c>
      <c r="I46" s="459">
        <f t="shared" si="2"/>
        <v>10</v>
      </c>
      <c r="J46" s="75"/>
      <c r="K46" s="63"/>
      <c r="L46" s="63"/>
      <c r="M46" s="63"/>
      <c r="N46" s="63"/>
      <c r="O46" s="63"/>
      <c r="P46" s="70"/>
      <c r="Q46" s="70"/>
      <c r="R46" s="82"/>
      <c r="S46" s="82"/>
    </row>
    <row r="47" spans="1:19" ht="15.75">
      <c r="A47" s="71">
        <v>126</v>
      </c>
      <c r="B47" s="83" t="s">
        <v>216</v>
      </c>
      <c r="C47" s="84" t="s">
        <v>221</v>
      </c>
      <c r="D47" s="84" t="s">
        <v>222</v>
      </c>
      <c r="E47" s="450">
        <v>10</v>
      </c>
      <c r="F47" s="466"/>
      <c r="G47" s="467">
        <v>1</v>
      </c>
      <c r="H47" s="459">
        <f t="shared" si="1"/>
        <v>1</v>
      </c>
      <c r="I47" s="459">
        <f t="shared" si="2"/>
        <v>10</v>
      </c>
      <c r="J47" s="75"/>
      <c r="K47" s="63"/>
      <c r="L47" s="63"/>
      <c r="M47" s="63"/>
      <c r="N47" s="63"/>
      <c r="O47" s="63"/>
      <c r="P47" s="70"/>
      <c r="Q47" s="70"/>
      <c r="R47" s="82"/>
      <c r="S47" s="82"/>
    </row>
    <row r="48" spans="1:19" ht="15.75">
      <c r="A48" s="71">
        <v>128</v>
      </c>
      <c r="B48" s="83" t="s">
        <v>216</v>
      </c>
      <c r="C48" s="115" t="s">
        <v>223</v>
      </c>
      <c r="D48" s="84" t="s">
        <v>224</v>
      </c>
      <c r="E48" s="450">
        <v>5</v>
      </c>
      <c r="F48" s="466">
        <v>2</v>
      </c>
      <c r="G48" s="467">
        <v>1</v>
      </c>
      <c r="H48" s="459">
        <f t="shared" si="1"/>
        <v>3</v>
      </c>
      <c r="I48" s="459">
        <f t="shared" si="2"/>
        <v>15</v>
      </c>
      <c r="J48" s="75"/>
      <c r="K48" s="63"/>
      <c r="L48" s="63"/>
      <c r="M48" s="63"/>
      <c r="N48" s="63"/>
      <c r="O48" s="63"/>
      <c r="P48" s="70"/>
      <c r="Q48" s="70"/>
      <c r="R48" s="82"/>
      <c r="S48" s="82"/>
    </row>
    <row r="49" spans="1:19" ht="15.75">
      <c r="A49" s="71">
        <v>129</v>
      </c>
      <c r="B49" s="83" t="s">
        <v>216</v>
      </c>
      <c r="C49" s="115" t="s">
        <v>225</v>
      </c>
      <c r="D49" s="84" t="s">
        <v>226</v>
      </c>
      <c r="E49" s="450">
        <v>5</v>
      </c>
      <c r="F49" s="466">
        <v>2</v>
      </c>
      <c r="G49" s="467">
        <v>1</v>
      </c>
      <c r="H49" s="459">
        <f t="shared" si="1"/>
        <v>3</v>
      </c>
      <c r="I49" s="459">
        <f t="shared" si="2"/>
        <v>15</v>
      </c>
      <c r="J49" s="75"/>
      <c r="K49" s="70"/>
      <c r="L49" s="70"/>
      <c r="M49" s="70"/>
      <c r="N49" s="70"/>
      <c r="O49" s="70"/>
      <c r="P49" s="70"/>
      <c r="Q49" s="70"/>
      <c r="R49" s="82"/>
      <c r="S49" s="82"/>
    </row>
    <row r="50" spans="1:19" ht="16.5" thickBot="1">
      <c r="A50" s="71">
        <v>130</v>
      </c>
      <c r="B50" s="83" t="s">
        <v>216</v>
      </c>
      <c r="C50" s="115" t="s">
        <v>227</v>
      </c>
      <c r="D50" s="84" t="s">
        <v>228</v>
      </c>
      <c r="E50" s="450">
        <v>5</v>
      </c>
      <c r="F50" s="466">
        <v>1</v>
      </c>
      <c r="G50" s="467">
        <v>2</v>
      </c>
      <c r="H50" s="459">
        <f t="shared" si="1"/>
        <v>3</v>
      </c>
      <c r="I50" s="459">
        <f t="shared" si="2"/>
        <v>15</v>
      </c>
      <c r="J50" s="75"/>
      <c r="K50" s="70"/>
      <c r="L50" s="70"/>
      <c r="M50" s="70"/>
      <c r="N50" s="70"/>
      <c r="O50" s="70"/>
      <c r="P50" s="70"/>
      <c r="Q50" s="70"/>
      <c r="R50" s="82"/>
      <c r="S50" s="82"/>
    </row>
    <row r="51" spans="1:19" ht="15.75">
      <c r="A51" s="71">
        <v>133</v>
      </c>
      <c r="B51" s="72" t="s">
        <v>229</v>
      </c>
      <c r="C51" s="116" t="s">
        <v>230</v>
      </c>
      <c r="D51" s="73" t="s">
        <v>231</v>
      </c>
      <c r="E51" s="449">
        <v>10</v>
      </c>
      <c r="F51" s="465">
        <v>1</v>
      </c>
      <c r="G51" s="74">
        <v>1</v>
      </c>
      <c r="H51" s="458">
        <f t="shared" si="1"/>
        <v>2</v>
      </c>
      <c r="I51" s="458">
        <f t="shared" si="2"/>
        <v>20</v>
      </c>
      <c r="J51" s="75"/>
      <c r="K51" s="70"/>
      <c r="L51" s="70"/>
      <c r="M51" s="70"/>
      <c r="N51" s="70"/>
      <c r="O51" s="70"/>
      <c r="P51" s="70"/>
      <c r="Q51" s="70"/>
      <c r="R51" s="82"/>
      <c r="S51" s="82"/>
    </row>
    <row r="52" spans="1:19" ht="15.75">
      <c r="A52" s="71">
        <v>136</v>
      </c>
      <c r="B52" s="83" t="s">
        <v>229</v>
      </c>
      <c r="C52" s="115" t="s">
        <v>232</v>
      </c>
      <c r="D52" s="84" t="s">
        <v>233</v>
      </c>
      <c r="E52" s="450">
        <v>5</v>
      </c>
      <c r="F52" s="466">
        <v>1</v>
      </c>
      <c r="G52" s="467">
        <v>2</v>
      </c>
      <c r="H52" s="459">
        <f t="shared" si="1"/>
        <v>3</v>
      </c>
      <c r="I52" s="459">
        <f t="shared" si="2"/>
        <v>15</v>
      </c>
      <c r="J52" s="75"/>
      <c r="K52" s="70"/>
      <c r="L52" s="70"/>
      <c r="M52" s="70"/>
      <c r="N52" s="70"/>
      <c r="O52" s="70"/>
      <c r="P52" s="70"/>
      <c r="Q52" s="70"/>
      <c r="R52" s="82"/>
      <c r="S52" s="82"/>
    </row>
    <row r="53" spans="1:19" ht="15.75">
      <c r="A53" s="71">
        <v>141</v>
      </c>
      <c r="B53" s="83" t="s">
        <v>229</v>
      </c>
      <c r="C53" s="115" t="s">
        <v>234</v>
      </c>
      <c r="D53" s="84" t="s">
        <v>235</v>
      </c>
      <c r="E53" s="450">
        <v>3</v>
      </c>
      <c r="F53" s="466">
        <v>1</v>
      </c>
      <c r="G53" s="467"/>
      <c r="H53" s="459">
        <f t="shared" si="1"/>
        <v>1</v>
      </c>
      <c r="I53" s="459">
        <f t="shared" si="2"/>
        <v>3</v>
      </c>
      <c r="J53" s="75"/>
      <c r="K53" s="70"/>
      <c r="L53" s="70"/>
      <c r="M53" s="70"/>
      <c r="N53" s="70"/>
      <c r="O53" s="70"/>
      <c r="P53" s="70"/>
      <c r="Q53" s="70"/>
      <c r="R53" s="82"/>
      <c r="S53" s="82"/>
    </row>
    <row r="54" spans="1:19" ht="15.75">
      <c r="A54" s="71">
        <v>147</v>
      </c>
      <c r="B54" s="83" t="s">
        <v>229</v>
      </c>
      <c r="C54" s="115" t="s">
        <v>236</v>
      </c>
      <c r="D54" s="84" t="s">
        <v>237</v>
      </c>
      <c r="E54" s="450">
        <v>2</v>
      </c>
      <c r="F54" s="466">
        <v>1</v>
      </c>
      <c r="G54" s="467">
        <v>1</v>
      </c>
      <c r="H54" s="459">
        <f t="shared" si="1"/>
        <v>2</v>
      </c>
      <c r="I54" s="459">
        <f t="shared" si="2"/>
        <v>4</v>
      </c>
      <c r="J54" s="63"/>
      <c r="K54" s="70"/>
      <c r="L54" s="70"/>
      <c r="M54" s="70"/>
      <c r="N54" s="70"/>
      <c r="O54" s="70"/>
      <c r="P54" s="70"/>
      <c r="Q54" s="70"/>
      <c r="R54" s="70"/>
      <c r="S54" s="70"/>
    </row>
    <row r="55" spans="1:19" ht="15.75">
      <c r="A55" s="71">
        <v>148</v>
      </c>
      <c r="B55" s="83" t="s">
        <v>229</v>
      </c>
      <c r="C55" s="115" t="s">
        <v>238</v>
      </c>
      <c r="D55" s="84" t="s">
        <v>239</v>
      </c>
      <c r="E55" s="450">
        <v>3</v>
      </c>
      <c r="F55" s="466"/>
      <c r="G55" s="467">
        <v>1</v>
      </c>
      <c r="H55" s="459">
        <f t="shared" si="1"/>
        <v>1</v>
      </c>
      <c r="I55" s="459">
        <f t="shared" si="2"/>
        <v>3</v>
      </c>
      <c r="J55" s="63"/>
      <c r="K55" s="70"/>
      <c r="L55" s="70"/>
      <c r="M55" s="70"/>
      <c r="N55" s="70"/>
      <c r="O55" s="70"/>
      <c r="P55" s="70"/>
      <c r="Q55" s="70"/>
      <c r="R55" s="70"/>
      <c r="S55" s="70"/>
    </row>
    <row r="56" spans="1:19" ht="15.75">
      <c r="A56" s="71">
        <v>149</v>
      </c>
      <c r="B56" s="83" t="s">
        <v>229</v>
      </c>
      <c r="C56" s="115" t="s">
        <v>240</v>
      </c>
      <c r="D56" s="84" t="s">
        <v>241</v>
      </c>
      <c r="E56" s="450">
        <v>3</v>
      </c>
      <c r="F56" s="466"/>
      <c r="G56" s="467">
        <v>1</v>
      </c>
      <c r="H56" s="459">
        <f t="shared" si="1"/>
        <v>1</v>
      </c>
      <c r="I56" s="459">
        <f t="shared" si="2"/>
        <v>3</v>
      </c>
      <c r="J56" s="63"/>
      <c r="K56" s="70"/>
      <c r="L56" s="70"/>
      <c r="M56" s="70"/>
      <c r="N56" s="70"/>
      <c r="O56" s="70"/>
      <c r="P56" s="70"/>
      <c r="Q56" s="70"/>
      <c r="R56" s="70"/>
      <c r="S56" s="70"/>
    </row>
    <row r="57" spans="1:19" ht="15.75">
      <c r="A57" s="71">
        <v>150</v>
      </c>
      <c r="B57" s="83" t="s">
        <v>229</v>
      </c>
      <c r="C57" s="84" t="s">
        <v>242</v>
      </c>
      <c r="D57" s="84" t="s">
        <v>243</v>
      </c>
      <c r="E57" s="450">
        <v>3</v>
      </c>
      <c r="F57" s="466">
        <v>1</v>
      </c>
      <c r="G57" s="467"/>
      <c r="H57" s="459">
        <f t="shared" si="1"/>
        <v>1</v>
      </c>
      <c r="I57" s="459">
        <f t="shared" si="2"/>
        <v>3</v>
      </c>
      <c r="J57" s="63"/>
      <c r="K57" s="70"/>
      <c r="L57" s="70"/>
      <c r="M57" s="70"/>
      <c r="N57" s="70"/>
      <c r="O57" s="70"/>
      <c r="P57" s="70"/>
      <c r="Q57" s="70"/>
      <c r="R57" s="70"/>
      <c r="S57" s="70"/>
    </row>
    <row r="58" spans="1:19" ht="15.75">
      <c r="A58" s="71">
        <v>154</v>
      </c>
      <c r="B58" s="83" t="s">
        <v>229</v>
      </c>
      <c r="C58" s="115" t="s">
        <v>244</v>
      </c>
      <c r="D58" s="84" t="s">
        <v>245</v>
      </c>
      <c r="E58" s="450">
        <v>2</v>
      </c>
      <c r="F58" s="466">
        <v>1</v>
      </c>
      <c r="G58" s="467">
        <v>1</v>
      </c>
      <c r="H58" s="459">
        <f t="shared" si="1"/>
        <v>2</v>
      </c>
      <c r="I58" s="459">
        <f t="shared" si="2"/>
        <v>4</v>
      </c>
      <c r="J58" s="70"/>
      <c r="K58" s="70"/>
      <c r="L58" s="70"/>
      <c r="M58" s="70"/>
      <c r="N58" s="70"/>
      <c r="O58" s="70"/>
      <c r="P58" s="70"/>
      <c r="Q58" s="70"/>
      <c r="R58" s="70"/>
      <c r="S58" s="70"/>
    </row>
    <row r="59" spans="1:19" ht="15.75">
      <c r="A59" s="71">
        <v>156</v>
      </c>
      <c r="B59" s="83" t="s">
        <v>229</v>
      </c>
      <c r="C59" s="115" t="s">
        <v>246</v>
      </c>
      <c r="D59" s="84" t="s">
        <v>247</v>
      </c>
      <c r="E59" s="450">
        <v>2</v>
      </c>
      <c r="F59" s="466"/>
      <c r="G59" s="467">
        <v>1</v>
      </c>
      <c r="H59" s="459">
        <f t="shared" si="1"/>
        <v>1</v>
      </c>
      <c r="I59" s="459">
        <f t="shared" si="2"/>
        <v>2</v>
      </c>
      <c r="J59" s="70"/>
      <c r="K59" s="70"/>
      <c r="L59" s="70"/>
      <c r="M59" s="70"/>
      <c r="N59" s="70"/>
      <c r="O59" s="70"/>
      <c r="P59" s="70"/>
      <c r="Q59" s="70"/>
      <c r="R59" s="70"/>
      <c r="S59" s="70"/>
    </row>
    <row r="60" spans="1:19" ht="15.75">
      <c r="A60" s="71">
        <v>157</v>
      </c>
      <c r="B60" s="83" t="s">
        <v>229</v>
      </c>
      <c r="C60" s="115" t="s">
        <v>248</v>
      </c>
      <c r="D60" s="84" t="s">
        <v>249</v>
      </c>
      <c r="E60" s="450">
        <v>3</v>
      </c>
      <c r="F60" s="466">
        <v>1</v>
      </c>
      <c r="G60" s="467"/>
      <c r="H60" s="459">
        <f t="shared" si="1"/>
        <v>1</v>
      </c>
      <c r="I60" s="459">
        <f t="shared" si="2"/>
        <v>3</v>
      </c>
      <c r="J60" s="70"/>
      <c r="K60" s="70"/>
      <c r="L60" s="70"/>
      <c r="M60" s="70"/>
      <c r="N60" s="70"/>
      <c r="O60" s="70"/>
      <c r="P60" s="70"/>
      <c r="Q60" s="70"/>
      <c r="R60" s="70"/>
      <c r="S60" s="70"/>
    </row>
    <row r="61" spans="1:19" ht="15.75">
      <c r="A61" s="71">
        <v>158</v>
      </c>
      <c r="B61" s="83" t="s">
        <v>229</v>
      </c>
      <c r="C61" s="115" t="s">
        <v>250</v>
      </c>
      <c r="D61" s="84" t="s">
        <v>251</v>
      </c>
      <c r="E61" s="450">
        <v>1</v>
      </c>
      <c r="F61" s="466">
        <v>1</v>
      </c>
      <c r="G61" s="467">
        <v>1</v>
      </c>
      <c r="H61" s="459">
        <f t="shared" si="1"/>
        <v>2</v>
      </c>
      <c r="I61" s="459">
        <f t="shared" si="2"/>
        <v>2</v>
      </c>
      <c r="J61" s="70"/>
      <c r="K61" s="70"/>
      <c r="L61" s="70"/>
      <c r="M61" s="70"/>
      <c r="N61" s="70"/>
      <c r="O61" s="70"/>
      <c r="P61" s="70"/>
      <c r="Q61" s="70"/>
      <c r="R61" s="70"/>
      <c r="S61" s="70"/>
    </row>
    <row r="62" spans="1:19" ht="15.75">
      <c r="A62" s="71">
        <v>159</v>
      </c>
      <c r="B62" s="83" t="s">
        <v>229</v>
      </c>
      <c r="C62" s="115" t="s">
        <v>252</v>
      </c>
      <c r="D62" s="84" t="s">
        <v>253</v>
      </c>
      <c r="E62" s="450">
        <v>1</v>
      </c>
      <c r="F62" s="466">
        <v>1</v>
      </c>
      <c r="G62" s="467">
        <v>2</v>
      </c>
      <c r="H62" s="459">
        <f t="shared" si="1"/>
        <v>3</v>
      </c>
      <c r="I62" s="459">
        <f t="shared" si="2"/>
        <v>3</v>
      </c>
      <c r="J62" s="70"/>
      <c r="K62" s="70"/>
      <c r="L62" s="70"/>
      <c r="M62" s="70"/>
      <c r="N62" s="70"/>
      <c r="O62" s="70"/>
      <c r="P62" s="70"/>
      <c r="Q62" s="70"/>
      <c r="R62" s="70"/>
      <c r="S62" s="70"/>
    </row>
    <row r="63" spans="1:19" ht="15.75">
      <c r="A63" s="71">
        <v>166</v>
      </c>
      <c r="B63" s="83" t="s">
        <v>229</v>
      </c>
      <c r="C63" s="115" t="s">
        <v>254</v>
      </c>
      <c r="D63" s="84" t="s">
        <v>255</v>
      </c>
      <c r="E63" s="453">
        <v>1</v>
      </c>
      <c r="F63" s="466">
        <v>1</v>
      </c>
      <c r="G63" s="467">
        <v>1</v>
      </c>
      <c r="H63" s="459">
        <f t="shared" si="1"/>
        <v>2</v>
      </c>
      <c r="I63" s="459">
        <f t="shared" si="2"/>
        <v>2</v>
      </c>
      <c r="J63" s="70"/>
      <c r="K63" s="70"/>
      <c r="L63" s="70"/>
      <c r="M63" s="70"/>
      <c r="N63" s="70"/>
      <c r="O63" s="70"/>
      <c r="P63" s="70"/>
      <c r="Q63" s="70"/>
      <c r="R63" s="70"/>
      <c r="S63" s="70"/>
    </row>
    <row r="64" spans="1:19" ht="15.75">
      <c r="A64" s="71">
        <v>168</v>
      </c>
      <c r="B64" s="83" t="s">
        <v>229</v>
      </c>
      <c r="C64" s="115" t="s">
        <v>256</v>
      </c>
      <c r="D64" s="84" t="s">
        <v>257</v>
      </c>
      <c r="E64" s="453">
        <v>1</v>
      </c>
      <c r="F64" s="466"/>
      <c r="G64" s="467">
        <v>1</v>
      </c>
      <c r="H64" s="459">
        <f t="shared" si="1"/>
        <v>1</v>
      </c>
      <c r="I64" s="459">
        <f t="shared" si="2"/>
        <v>1</v>
      </c>
      <c r="J64" s="70"/>
      <c r="K64" s="70"/>
      <c r="L64" s="70"/>
      <c r="M64" s="70"/>
      <c r="N64" s="70"/>
      <c r="O64" s="70"/>
      <c r="P64" s="70"/>
      <c r="Q64" s="70"/>
      <c r="R64" s="70"/>
      <c r="S64" s="70"/>
    </row>
    <row r="65" spans="1:19" ht="15.75">
      <c r="A65" s="71">
        <v>169</v>
      </c>
      <c r="B65" s="83" t="s">
        <v>229</v>
      </c>
      <c r="C65" s="115" t="s">
        <v>258</v>
      </c>
      <c r="D65" s="84" t="s">
        <v>259</v>
      </c>
      <c r="E65" s="453">
        <v>3</v>
      </c>
      <c r="F65" s="466"/>
      <c r="G65" s="467">
        <v>1</v>
      </c>
      <c r="H65" s="459">
        <f t="shared" si="1"/>
        <v>1</v>
      </c>
      <c r="I65" s="459">
        <f t="shared" si="2"/>
        <v>3</v>
      </c>
      <c r="J65" s="70"/>
      <c r="K65" s="70"/>
      <c r="L65" s="70"/>
      <c r="M65" s="70"/>
      <c r="N65" s="70"/>
      <c r="O65" s="70"/>
      <c r="P65" s="70"/>
      <c r="Q65" s="70"/>
      <c r="R65" s="70"/>
      <c r="S65" s="70"/>
    </row>
    <row r="66" spans="1:19" ht="15.75">
      <c r="A66" s="71">
        <v>171</v>
      </c>
      <c r="B66" s="83" t="s">
        <v>229</v>
      </c>
      <c r="C66" s="115" t="s">
        <v>260</v>
      </c>
      <c r="D66" s="84" t="s">
        <v>261</v>
      </c>
      <c r="E66" s="453">
        <v>1</v>
      </c>
      <c r="F66" s="466">
        <v>1</v>
      </c>
      <c r="G66" s="467">
        <v>1</v>
      </c>
      <c r="H66" s="459">
        <f t="shared" si="1"/>
        <v>2</v>
      </c>
      <c r="I66" s="459">
        <f t="shared" si="2"/>
        <v>2</v>
      </c>
      <c r="J66" s="70"/>
      <c r="K66" s="70"/>
      <c r="L66" s="70"/>
      <c r="M66" s="70"/>
      <c r="N66" s="70"/>
      <c r="O66" s="70"/>
      <c r="P66" s="70"/>
      <c r="Q66" s="70"/>
      <c r="R66" s="70"/>
      <c r="S66" s="70"/>
    </row>
    <row r="67" spans="1:19" ht="15.75">
      <c r="A67" s="71">
        <v>172</v>
      </c>
      <c r="B67" s="83" t="s">
        <v>229</v>
      </c>
      <c r="C67" s="115" t="s">
        <v>262</v>
      </c>
      <c r="D67" s="84" t="s">
        <v>263</v>
      </c>
      <c r="E67" s="453">
        <v>1</v>
      </c>
      <c r="F67" s="466">
        <v>1</v>
      </c>
      <c r="G67" s="467"/>
      <c r="H67" s="459">
        <f t="shared" si="1"/>
        <v>1</v>
      </c>
      <c r="I67" s="459">
        <f t="shared" si="2"/>
        <v>1</v>
      </c>
      <c r="J67" s="70"/>
      <c r="K67" s="70"/>
      <c r="L67" s="70"/>
      <c r="M67" s="70"/>
      <c r="N67" s="70"/>
      <c r="O67" s="70"/>
      <c r="P67" s="70"/>
      <c r="Q67" s="70"/>
      <c r="R67" s="70"/>
      <c r="S67" s="70"/>
    </row>
    <row r="68" spans="1:19" ht="15.75">
      <c r="A68" s="71">
        <v>174</v>
      </c>
      <c r="B68" s="83" t="s">
        <v>229</v>
      </c>
      <c r="C68" s="84" t="s">
        <v>264</v>
      </c>
      <c r="D68" s="84" t="s">
        <v>265</v>
      </c>
      <c r="E68" s="453">
        <v>1</v>
      </c>
      <c r="F68" s="466">
        <v>1</v>
      </c>
      <c r="G68" s="467">
        <v>2</v>
      </c>
      <c r="H68" s="459">
        <f t="shared" ref="H68:H110" si="5">SUM(F68:G68)</f>
        <v>3</v>
      </c>
      <c r="I68" s="459">
        <f t="shared" ref="I68:I114" si="6">H68*E68</f>
        <v>3</v>
      </c>
      <c r="J68" s="70"/>
      <c r="K68" s="70"/>
      <c r="L68" s="70"/>
      <c r="M68" s="70"/>
      <c r="N68" s="70"/>
      <c r="O68" s="70"/>
      <c r="P68" s="70"/>
      <c r="Q68" s="70"/>
      <c r="R68" s="70"/>
      <c r="S68" s="70"/>
    </row>
    <row r="69" spans="1:19" ht="15.75">
      <c r="A69" s="71">
        <v>178</v>
      </c>
      <c r="B69" s="83" t="s">
        <v>229</v>
      </c>
      <c r="C69" s="84" t="s">
        <v>266</v>
      </c>
      <c r="D69" s="84" t="s">
        <v>267</v>
      </c>
      <c r="E69" s="453">
        <v>1</v>
      </c>
      <c r="F69" s="466">
        <v>1</v>
      </c>
      <c r="G69" s="467"/>
      <c r="H69" s="459">
        <f t="shared" si="5"/>
        <v>1</v>
      </c>
      <c r="I69" s="459">
        <f t="shared" si="6"/>
        <v>1</v>
      </c>
      <c r="J69" s="70"/>
      <c r="K69" s="70"/>
      <c r="L69" s="70"/>
      <c r="M69" s="70"/>
      <c r="N69" s="70"/>
      <c r="O69" s="70"/>
      <c r="P69" s="70"/>
      <c r="Q69" s="70"/>
      <c r="R69" s="70"/>
      <c r="S69" s="70"/>
    </row>
    <row r="70" spans="1:19" ht="15.75">
      <c r="A70" s="71">
        <v>179</v>
      </c>
      <c r="B70" s="83" t="s">
        <v>229</v>
      </c>
      <c r="C70" s="84" t="s">
        <v>268</v>
      </c>
      <c r="D70" s="84" t="s">
        <v>269</v>
      </c>
      <c r="E70" s="453">
        <v>1</v>
      </c>
      <c r="F70" s="466">
        <v>1</v>
      </c>
      <c r="G70" s="467"/>
      <c r="H70" s="459">
        <f t="shared" si="5"/>
        <v>1</v>
      </c>
      <c r="I70" s="459">
        <f t="shared" si="6"/>
        <v>1</v>
      </c>
      <c r="J70" s="70"/>
      <c r="K70" s="70"/>
      <c r="L70" s="70"/>
      <c r="M70" s="70"/>
      <c r="N70" s="70"/>
      <c r="O70" s="70"/>
      <c r="P70" s="70"/>
      <c r="Q70" s="70"/>
      <c r="R70" s="70"/>
      <c r="S70" s="70"/>
    </row>
    <row r="71" spans="1:19" ht="15.75">
      <c r="A71" s="71">
        <v>181</v>
      </c>
      <c r="B71" s="83" t="s">
        <v>229</v>
      </c>
      <c r="C71" s="84" t="s">
        <v>270</v>
      </c>
      <c r="D71" s="84" t="s">
        <v>271</v>
      </c>
      <c r="E71" s="453">
        <v>1</v>
      </c>
      <c r="F71" s="466">
        <v>1</v>
      </c>
      <c r="G71" s="467">
        <v>1</v>
      </c>
      <c r="H71" s="459">
        <f t="shared" si="5"/>
        <v>2</v>
      </c>
      <c r="I71" s="459">
        <f t="shared" si="6"/>
        <v>2</v>
      </c>
      <c r="J71" s="70"/>
      <c r="K71" s="70"/>
      <c r="L71" s="70"/>
      <c r="M71" s="70"/>
      <c r="N71" s="70"/>
      <c r="O71" s="70"/>
      <c r="P71" s="70"/>
      <c r="Q71" s="70"/>
      <c r="R71" s="70"/>
      <c r="S71" s="70"/>
    </row>
    <row r="72" spans="1:19" ht="15.75">
      <c r="A72" s="71">
        <v>184</v>
      </c>
      <c r="B72" s="83" t="s">
        <v>229</v>
      </c>
      <c r="C72" s="84" t="s">
        <v>272</v>
      </c>
      <c r="D72" s="84" t="s">
        <v>273</v>
      </c>
      <c r="E72" s="453">
        <v>1</v>
      </c>
      <c r="F72" s="466">
        <v>1</v>
      </c>
      <c r="G72" s="467">
        <v>1</v>
      </c>
      <c r="H72" s="459">
        <f t="shared" si="5"/>
        <v>2</v>
      </c>
      <c r="I72" s="459">
        <f t="shared" si="6"/>
        <v>2</v>
      </c>
      <c r="J72" s="70"/>
      <c r="K72" s="70"/>
      <c r="L72" s="70"/>
      <c r="M72" s="70"/>
      <c r="N72" s="70"/>
      <c r="O72" s="70"/>
      <c r="P72" s="70"/>
      <c r="Q72" s="70"/>
      <c r="R72" s="70"/>
      <c r="S72" s="70"/>
    </row>
    <row r="73" spans="1:19" ht="15.75">
      <c r="A73" s="71">
        <v>185</v>
      </c>
      <c r="B73" s="83" t="s">
        <v>229</v>
      </c>
      <c r="C73" s="115" t="s">
        <v>274</v>
      </c>
      <c r="D73" s="84" t="s">
        <v>275</v>
      </c>
      <c r="E73" s="450">
        <v>1</v>
      </c>
      <c r="F73" s="466">
        <v>1</v>
      </c>
      <c r="G73" s="467">
        <v>1</v>
      </c>
      <c r="H73" s="459">
        <f t="shared" si="5"/>
        <v>2</v>
      </c>
      <c r="I73" s="459">
        <f t="shared" si="6"/>
        <v>2</v>
      </c>
      <c r="J73" s="70"/>
      <c r="K73" s="70"/>
      <c r="L73" s="70"/>
      <c r="M73" s="70"/>
      <c r="N73" s="70"/>
      <c r="O73" s="70"/>
      <c r="P73" s="70"/>
      <c r="Q73" s="70"/>
      <c r="R73" s="70"/>
      <c r="S73" s="70"/>
    </row>
    <row r="74" spans="1:19" ht="15.75">
      <c r="A74" s="71">
        <v>191</v>
      </c>
      <c r="B74" s="117" t="s">
        <v>276</v>
      </c>
      <c r="C74" s="118" t="s">
        <v>277</v>
      </c>
      <c r="D74" s="119" t="s">
        <v>278</v>
      </c>
      <c r="E74" s="454">
        <v>15</v>
      </c>
      <c r="F74" s="470">
        <v>1</v>
      </c>
      <c r="G74" s="471"/>
      <c r="H74" s="462">
        <f t="shared" si="5"/>
        <v>1</v>
      </c>
      <c r="I74" s="462">
        <f t="shared" si="6"/>
        <v>15</v>
      </c>
      <c r="J74" s="70"/>
      <c r="K74" s="70"/>
      <c r="L74" s="70"/>
      <c r="M74" s="70"/>
      <c r="N74" s="70"/>
      <c r="O74" s="70"/>
      <c r="P74" s="70"/>
      <c r="Q74" s="70"/>
      <c r="R74" s="70"/>
      <c r="S74" s="70"/>
    </row>
    <row r="75" spans="1:19" ht="15.75">
      <c r="A75" s="71">
        <v>192</v>
      </c>
      <c r="B75" s="83" t="s">
        <v>276</v>
      </c>
      <c r="C75" s="115" t="s">
        <v>279</v>
      </c>
      <c r="D75" s="84" t="s">
        <v>280</v>
      </c>
      <c r="E75" s="450">
        <v>10</v>
      </c>
      <c r="F75" s="466">
        <v>1</v>
      </c>
      <c r="G75" s="467">
        <v>1</v>
      </c>
      <c r="H75" s="459">
        <f t="shared" si="5"/>
        <v>2</v>
      </c>
      <c r="I75" s="459">
        <f t="shared" si="6"/>
        <v>20</v>
      </c>
      <c r="J75" s="70"/>
      <c r="K75" s="70"/>
      <c r="L75" s="70"/>
      <c r="M75" s="70"/>
      <c r="N75" s="70"/>
      <c r="O75" s="70"/>
      <c r="P75" s="70"/>
      <c r="Q75" s="70"/>
      <c r="R75" s="70"/>
      <c r="S75" s="70"/>
    </row>
    <row r="76" spans="1:19" ht="15.75">
      <c r="A76" s="71">
        <v>194</v>
      </c>
      <c r="B76" s="83" t="s">
        <v>276</v>
      </c>
      <c r="C76" s="84" t="s">
        <v>281</v>
      </c>
      <c r="D76" s="84" t="s">
        <v>282</v>
      </c>
      <c r="E76" s="450">
        <v>5</v>
      </c>
      <c r="F76" s="466"/>
      <c r="G76" s="467">
        <v>1</v>
      </c>
      <c r="H76" s="459">
        <f t="shared" si="5"/>
        <v>1</v>
      </c>
      <c r="I76" s="459">
        <f t="shared" si="6"/>
        <v>5</v>
      </c>
      <c r="J76" s="70"/>
      <c r="K76" s="70"/>
      <c r="L76" s="70"/>
      <c r="M76" s="70"/>
      <c r="N76" s="70"/>
      <c r="O76" s="70"/>
      <c r="P76" s="70"/>
      <c r="Q76" s="70"/>
      <c r="R76" s="70"/>
      <c r="S76" s="70"/>
    </row>
    <row r="77" spans="1:19" ht="15.75">
      <c r="A77" s="71">
        <v>195</v>
      </c>
      <c r="B77" s="83" t="s">
        <v>276</v>
      </c>
      <c r="C77" s="84" t="s">
        <v>283</v>
      </c>
      <c r="D77" s="84" t="s">
        <v>284</v>
      </c>
      <c r="E77" s="450">
        <v>3</v>
      </c>
      <c r="F77" s="466"/>
      <c r="G77" s="467">
        <v>1</v>
      </c>
      <c r="H77" s="459">
        <f t="shared" si="5"/>
        <v>1</v>
      </c>
      <c r="I77" s="459">
        <f t="shared" si="6"/>
        <v>3</v>
      </c>
      <c r="J77" s="70"/>
      <c r="K77" s="70"/>
      <c r="L77" s="70"/>
      <c r="M77" s="70"/>
      <c r="N77" s="70"/>
      <c r="O77" s="70"/>
      <c r="P77" s="70"/>
      <c r="Q77" s="70"/>
      <c r="R77" s="70"/>
      <c r="S77" s="70"/>
    </row>
    <row r="78" spans="1:19" ht="15.75">
      <c r="A78" s="71">
        <v>196</v>
      </c>
      <c r="B78" s="83" t="s">
        <v>276</v>
      </c>
      <c r="C78" s="84" t="s">
        <v>285</v>
      </c>
      <c r="D78" s="84" t="s">
        <v>286</v>
      </c>
      <c r="E78" s="450">
        <v>3</v>
      </c>
      <c r="F78" s="466">
        <v>1</v>
      </c>
      <c r="G78" s="467"/>
      <c r="H78" s="459">
        <f t="shared" si="5"/>
        <v>1</v>
      </c>
      <c r="I78" s="459">
        <f t="shared" si="6"/>
        <v>3</v>
      </c>
      <c r="J78" s="70"/>
      <c r="K78" s="70"/>
      <c r="L78" s="70"/>
      <c r="M78" s="70"/>
      <c r="N78" s="70"/>
      <c r="O78" s="70"/>
      <c r="P78" s="70"/>
      <c r="Q78" s="70"/>
      <c r="R78" s="70"/>
      <c r="S78" s="70"/>
    </row>
    <row r="79" spans="1:19" ht="15.75">
      <c r="A79" s="71">
        <v>198</v>
      </c>
      <c r="B79" s="83" t="s">
        <v>276</v>
      </c>
      <c r="C79" s="89" t="s">
        <v>287</v>
      </c>
      <c r="D79" s="84" t="s">
        <v>288</v>
      </c>
      <c r="E79" s="450">
        <v>2</v>
      </c>
      <c r="F79" s="466">
        <v>1</v>
      </c>
      <c r="G79" s="467">
        <v>1</v>
      </c>
      <c r="H79" s="459">
        <f t="shared" si="5"/>
        <v>2</v>
      </c>
      <c r="I79" s="459">
        <f t="shared" si="6"/>
        <v>4</v>
      </c>
      <c r="J79" s="70"/>
      <c r="K79" s="70"/>
      <c r="L79" s="70"/>
      <c r="M79" s="70"/>
      <c r="N79" s="70"/>
      <c r="O79" s="70"/>
      <c r="P79" s="70"/>
      <c r="Q79" s="70"/>
      <c r="R79" s="70"/>
      <c r="S79" s="70"/>
    </row>
    <row r="80" spans="1:19" ht="15.75">
      <c r="A80" s="71">
        <v>200</v>
      </c>
      <c r="B80" s="83" t="s">
        <v>276</v>
      </c>
      <c r="C80" s="84" t="s">
        <v>289</v>
      </c>
      <c r="D80" s="84" t="s">
        <v>290</v>
      </c>
      <c r="E80" s="450">
        <v>2</v>
      </c>
      <c r="F80" s="466"/>
      <c r="G80" s="467">
        <v>1</v>
      </c>
      <c r="H80" s="459">
        <f t="shared" si="5"/>
        <v>1</v>
      </c>
      <c r="I80" s="459">
        <f t="shared" si="6"/>
        <v>2</v>
      </c>
      <c r="J80" s="70"/>
      <c r="K80" s="70"/>
      <c r="L80" s="70"/>
      <c r="M80" s="70"/>
      <c r="N80" s="70"/>
      <c r="O80" s="70"/>
      <c r="P80" s="70"/>
      <c r="Q80" s="70"/>
      <c r="R80" s="70"/>
      <c r="S80" s="70"/>
    </row>
    <row r="81" spans="1:19" ht="15.75">
      <c r="A81" s="71">
        <v>201</v>
      </c>
      <c r="B81" s="83" t="s">
        <v>276</v>
      </c>
      <c r="C81" s="89" t="s">
        <v>291</v>
      </c>
      <c r="D81" s="84" t="s">
        <v>292</v>
      </c>
      <c r="E81" s="450">
        <v>2</v>
      </c>
      <c r="F81" s="466">
        <v>1</v>
      </c>
      <c r="G81" s="467">
        <v>1</v>
      </c>
      <c r="H81" s="459">
        <f t="shared" si="5"/>
        <v>2</v>
      </c>
      <c r="I81" s="459">
        <f t="shared" si="6"/>
        <v>4</v>
      </c>
      <c r="J81" s="70"/>
      <c r="K81" s="70"/>
      <c r="L81" s="70"/>
      <c r="M81" s="70"/>
      <c r="N81" s="70"/>
      <c r="O81" s="70"/>
      <c r="P81" s="70"/>
      <c r="Q81" s="70"/>
      <c r="R81" s="70"/>
      <c r="S81" s="70"/>
    </row>
    <row r="82" spans="1:19" ht="15.75">
      <c r="A82" s="71">
        <v>202</v>
      </c>
      <c r="B82" s="83" t="s">
        <v>276</v>
      </c>
      <c r="C82" s="84" t="s">
        <v>293</v>
      </c>
      <c r="D82" s="84" t="s">
        <v>294</v>
      </c>
      <c r="E82" s="450">
        <v>1</v>
      </c>
      <c r="F82" s="466"/>
      <c r="G82" s="467">
        <v>1</v>
      </c>
      <c r="H82" s="459">
        <f t="shared" si="5"/>
        <v>1</v>
      </c>
      <c r="I82" s="459">
        <f t="shared" si="6"/>
        <v>1</v>
      </c>
      <c r="J82" s="70"/>
      <c r="K82" s="70"/>
      <c r="L82" s="70"/>
      <c r="M82" s="70"/>
      <c r="N82" s="70"/>
      <c r="O82" s="70"/>
      <c r="P82" s="70"/>
      <c r="Q82" s="70"/>
      <c r="R82" s="70"/>
      <c r="S82" s="70"/>
    </row>
    <row r="83" spans="1:19" ht="15.75">
      <c r="A83" s="71">
        <v>203</v>
      </c>
      <c r="B83" s="120" t="s">
        <v>276</v>
      </c>
      <c r="C83" s="95" t="s">
        <v>295</v>
      </c>
      <c r="D83" s="95" t="s">
        <v>296</v>
      </c>
      <c r="E83" s="455">
        <v>1</v>
      </c>
      <c r="F83" s="468">
        <v>1</v>
      </c>
      <c r="G83" s="97"/>
      <c r="H83" s="460">
        <f t="shared" si="5"/>
        <v>1</v>
      </c>
      <c r="I83" s="460">
        <f t="shared" si="6"/>
        <v>1</v>
      </c>
      <c r="J83" s="70"/>
      <c r="K83" s="70"/>
      <c r="L83" s="70"/>
      <c r="M83" s="70"/>
      <c r="N83" s="70"/>
      <c r="O83" s="70"/>
      <c r="P83" s="70"/>
      <c r="Q83" s="70"/>
      <c r="R83" s="70"/>
      <c r="S83" s="70"/>
    </row>
    <row r="84" spans="1:19" ht="15.75">
      <c r="A84" s="71">
        <v>204</v>
      </c>
      <c r="B84" s="120" t="s">
        <v>276</v>
      </c>
      <c r="C84" s="95" t="s">
        <v>297</v>
      </c>
      <c r="D84" s="95" t="s">
        <v>298</v>
      </c>
      <c r="E84" s="455">
        <v>1</v>
      </c>
      <c r="F84" s="468">
        <v>1</v>
      </c>
      <c r="G84" s="97"/>
      <c r="H84" s="460">
        <f t="shared" si="5"/>
        <v>1</v>
      </c>
      <c r="I84" s="460">
        <f t="shared" si="6"/>
        <v>1</v>
      </c>
      <c r="J84" s="70"/>
      <c r="K84" s="70"/>
      <c r="L84" s="70"/>
      <c r="M84" s="70"/>
      <c r="N84" s="70"/>
      <c r="O84" s="70"/>
      <c r="P84" s="70"/>
      <c r="Q84" s="70"/>
      <c r="R84" s="70"/>
      <c r="S84" s="70"/>
    </row>
    <row r="85" spans="1:19" ht="15.75">
      <c r="A85" s="71">
        <v>206</v>
      </c>
      <c r="B85" s="117" t="s">
        <v>299</v>
      </c>
      <c r="C85" s="121" t="s">
        <v>300</v>
      </c>
      <c r="D85" s="121" t="s">
        <v>301</v>
      </c>
      <c r="E85" s="456">
        <v>10</v>
      </c>
      <c r="F85" s="470">
        <v>1</v>
      </c>
      <c r="G85" s="471">
        <v>1</v>
      </c>
      <c r="H85" s="462">
        <f t="shared" si="5"/>
        <v>2</v>
      </c>
      <c r="I85" s="462">
        <f t="shared" si="6"/>
        <v>20</v>
      </c>
      <c r="J85" s="70"/>
      <c r="K85" s="70"/>
      <c r="L85" s="70"/>
      <c r="M85" s="70"/>
      <c r="N85" s="70"/>
      <c r="O85" s="70"/>
      <c r="P85" s="70"/>
      <c r="Q85" s="70"/>
      <c r="R85" s="70"/>
      <c r="S85" s="70"/>
    </row>
    <row r="86" spans="1:19" ht="15.75">
      <c r="A86" s="71">
        <v>209</v>
      </c>
      <c r="B86" s="117" t="s">
        <v>299</v>
      </c>
      <c r="C86" s="121" t="s">
        <v>302</v>
      </c>
      <c r="D86" s="121" t="s">
        <v>303</v>
      </c>
      <c r="E86" s="456">
        <v>5</v>
      </c>
      <c r="F86" s="470">
        <v>2</v>
      </c>
      <c r="G86" s="471">
        <v>2</v>
      </c>
      <c r="H86" s="462">
        <f t="shared" si="5"/>
        <v>4</v>
      </c>
      <c r="I86" s="462">
        <f t="shared" si="6"/>
        <v>20</v>
      </c>
      <c r="J86" s="70"/>
      <c r="K86" s="70"/>
      <c r="L86" s="70"/>
      <c r="M86" s="70"/>
      <c r="N86" s="70"/>
      <c r="O86" s="70"/>
      <c r="P86" s="70"/>
      <c r="Q86" s="70"/>
      <c r="R86" s="70"/>
      <c r="S86" s="70"/>
    </row>
    <row r="87" spans="1:19" ht="15.75">
      <c r="A87" s="71">
        <v>210</v>
      </c>
      <c r="B87" s="117" t="s">
        <v>299</v>
      </c>
      <c r="C87" s="121" t="s">
        <v>304</v>
      </c>
      <c r="D87" s="121" t="s">
        <v>305</v>
      </c>
      <c r="E87" s="456">
        <v>10</v>
      </c>
      <c r="F87" s="470">
        <v>1</v>
      </c>
      <c r="G87" s="471">
        <v>1</v>
      </c>
      <c r="H87" s="462">
        <f t="shared" si="5"/>
        <v>2</v>
      </c>
      <c r="I87" s="462">
        <f t="shared" si="6"/>
        <v>20</v>
      </c>
      <c r="J87" s="70"/>
      <c r="K87" s="70"/>
      <c r="L87" s="70"/>
      <c r="M87" s="70"/>
      <c r="N87" s="70"/>
      <c r="O87" s="70"/>
      <c r="P87" s="70"/>
      <c r="Q87" s="70"/>
      <c r="R87" s="70"/>
      <c r="S87" s="70"/>
    </row>
    <row r="88" spans="1:19" ht="15.75">
      <c r="A88" s="71">
        <v>212</v>
      </c>
      <c r="B88" s="117" t="s">
        <v>299</v>
      </c>
      <c r="C88" s="121" t="s">
        <v>306</v>
      </c>
      <c r="D88" s="121" t="s">
        <v>307</v>
      </c>
      <c r="E88" s="456">
        <v>5</v>
      </c>
      <c r="F88" s="470">
        <v>1</v>
      </c>
      <c r="G88" s="471">
        <v>2</v>
      </c>
      <c r="H88" s="462">
        <f t="shared" si="5"/>
        <v>3</v>
      </c>
      <c r="I88" s="462">
        <f t="shared" si="6"/>
        <v>15</v>
      </c>
      <c r="J88" s="70"/>
      <c r="K88" s="70"/>
      <c r="L88" s="70"/>
      <c r="M88" s="70"/>
      <c r="N88" s="70"/>
      <c r="O88" s="70"/>
      <c r="P88" s="70"/>
      <c r="Q88" s="70"/>
      <c r="R88" s="70"/>
      <c r="S88" s="70"/>
    </row>
    <row r="89" spans="1:19" ht="15.75">
      <c r="A89" s="71">
        <v>213</v>
      </c>
      <c r="B89" s="117" t="s">
        <v>299</v>
      </c>
      <c r="C89" s="121" t="s">
        <v>308</v>
      </c>
      <c r="D89" s="121" t="s">
        <v>309</v>
      </c>
      <c r="E89" s="456">
        <v>5</v>
      </c>
      <c r="F89" s="470">
        <v>2</v>
      </c>
      <c r="G89" s="471">
        <v>1</v>
      </c>
      <c r="H89" s="462">
        <f t="shared" si="5"/>
        <v>3</v>
      </c>
      <c r="I89" s="462">
        <f t="shared" si="6"/>
        <v>15</v>
      </c>
      <c r="J89" s="70"/>
      <c r="K89" s="70"/>
      <c r="L89" s="70"/>
      <c r="M89" s="70"/>
      <c r="N89" s="70"/>
      <c r="O89" s="70"/>
      <c r="P89" s="70"/>
      <c r="Q89" s="70"/>
      <c r="R89" s="70"/>
      <c r="S89" s="70"/>
    </row>
    <row r="90" spans="1:19" ht="15.75">
      <c r="A90" s="71">
        <v>214</v>
      </c>
      <c r="B90" s="117" t="s">
        <v>299</v>
      </c>
      <c r="C90" s="121" t="s">
        <v>310</v>
      </c>
      <c r="D90" s="121" t="s">
        <v>311</v>
      </c>
      <c r="E90" s="456">
        <v>10</v>
      </c>
      <c r="F90" s="470">
        <v>1</v>
      </c>
      <c r="G90" s="471">
        <v>2</v>
      </c>
      <c r="H90" s="462">
        <f t="shared" si="5"/>
        <v>3</v>
      </c>
      <c r="I90" s="462">
        <f t="shared" si="6"/>
        <v>30</v>
      </c>
      <c r="J90" s="70"/>
      <c r="K90" s="70"/>
      <c r="L90" s="70"/>
      <c r="M90" s="70"/>
      <c r="N90" s="70"/>
      <c r="O90" s="70"/>
      <c r="P90" s="70"/>
      <c r="Q90" s="70"/>
      <c r="R90" s="70"/>
      <c r="S90" s="70"/>
    </row>
    <row r="91" spans="1:19" ht="15.75">
      <c r="A91" s="71">
        <v>215</v>
      </c>
      <c r="B91" s="117" t="s">
        <v>299</v>
      </c>
      <c r="C91" s="121" t="s">
        <v>312</v>
      </c>
      <c r="D91" s="121" t="s">
        <v>313</v>
      </c>
      <c r="E91" s="456">
        <v>5</v>
      </c>
      <c r="F91" s="470">
        <v>2</v>
      </c>
      <c r="G91" s="471">
        <v>1</v>
      </c>
      <c r="H91" s="462">
        <f t="shared" si="5"/>
        <v>3</v>
      </c>
      <c r="I91" s="462">
        <f t="shared" si="6"/>
        <v>15</v>
      </c>
      <c r="J91" s="70"/>
      <c r="K91" s="70"/>
      <c r="L91" s="70"/>
      <c r="M91" s="70"/>
      <c r="N91" s="70"/>
      <c r="O91" s="70"/>
      <c r="P91" s="70"/>
      <c r="Q91" s="70"/>
      <c r="R91" s="70"/>
      <c r="S91" s="70"/>
    </row>
    <row r="92" spans="1:19" ht="15.75">
      <c r="A92" s="71">
        <v>217</v>
      </c>
      <c r="B92" s="117" t="s">
        <v>299</v>
      </c>
      <c r="C92" s="121" t="s">
        <v>314</v>
      </c>
      <c r="D92" s="121" t="s">
        <v>315</v>
      </c>
      <c r="E92" s="456">
        <v>3</v>
      </c>
      <c r="F92" s="470">
        <v>1</v>
      </c>
      <c r="G92" s="471">
        <v>1</v>
      </c>
      <c r="H92" s="462">
        <f t="shared" si="5"/>
        <v>2</v>
      </c>
      <c r="I92" s="462">
        <f t="shared" si="6"/>
        <v>6</v>
      </c>
      <c r="J92" s="70"/>
      <c r="K92" s="70"/>
      <c r="L92" s="70"/>
      <c r="M92" s="70"/>
      <c r="N92" s="70"/>
      <c r="O92" s="70"/>
      <c r="P92" s="70"/>
      <c r="Q92" s="70"/>
      <c r="R92" s="70"/>
      <c r="S92" s="70"/>
    </row>
    <row r="93" spans="1:19" ht="15.75">
      <c r="A93" s="71">
        <v>219</v>
      </c>
      <c r="B93" s="117" t="s">
        <v>299</v>
      </c>
      <c r="C93" s="121" t="s">
        <v>316</v>
      </c>
      <c r="D93" s="121" t="s">
        <v>317</v>
      </c>
      <c r="E93" s="456">
        <v>3</v>
      </c>
      <c r="F93" s="470">
        <v>2</v>
      </c>
      <c r="G93" s="471">
        <v>1</v>
      </c>
      <c r="H93" s="462">
        <f t="shared" si="5"/>
        <v>3</v>
      </c>
      <c r="I93" s="462">
        <f t="shared" si="6"/>
        <v>9</v>
      </c>
      <c r="J93" s="70"/>
      <c r="K93" s="70"/>
      <c r="L93" s="70"/>
      <c r="M93" s="70"/>
      <c r="N93" s="70"/>
      <c r="O93" s="70"/>
      <c r="P93" s="70"/>
      <c r="Q93" s="70"/>
      <c r="R93" s="70"/>
      <c r="S93" s="70"/>
    </row>
    <row r="94" spans="1:19" ht="15.75">
      <c r="A94" s="71">
        <v>220</v>
      </c>
      <c r="B94" s="117" t="s">
        <v>299</v>
      </c>
      <c r="C94" s="121" t="s">
        <v>318</v>
      </c>
      <c r="D94" s="121" t="s">
        <v>319</v>
      </c>
      <c r="E94" s="456">
        <v>3</v>
      </c>
      <c r="F94" s="470">
        <v>2</v>
      </c>
      <c r="G94" s="471">
        <v>2</v>
      </c>
      <c r="H94" s="462">
        <f t="shared" si="5"/>
        <v>4</v>
      </c>
      <c r="I94" s="462">
        <f t="shared" si="6"/>
        <v>12</v>
      </c>
      <c r="J94" s="70"/>
      <c r="K94" s="70"/>
      <c r="L94" s="70"/>
      <c r="M94" s="70"/>
      <c r="N94" s="70"/>
      <c r="O94" s="70"/>
      <c r="P94" s="70"/>
      <c r="Q94" s="70"/>
      <c r="R94" s="70"/>
      <c r="S94" s="70"/>
    </row>
    <row r="95" spans="1:19" ht="15.75">
      <c r="A95" s="71">
        <v>222</v>
      </c>
      <c r="B95" s="83" t="s">
        <v>299</v>
      </c>
      <c r="C95" s="89" t="s">
        <v>320</v>
      </c>
      <c r="D95" s="84" t="s">
        <v>321</v>
      </c>
      <c r="E95" s="450">
        <v>3</v>
      </c>
      <c r="F95" s="470">
        <v>2</v>
      </c>
      <c r="G95" s="471">
        <v>2</v>
      </c>
      <c r="H95" s="462">
        <f t="shared" si="5"/>
        <v>4</v>
      </c>
      <c r="I95" s="462">
        <f t="shared" si="6"/>
        <v>12</v>
      </c>
      <c r="J95" s="70"/>
      <c r="K95" s="70"/>
      <c r="L95" s="70"/>
      <c r="M95" s="70"/>
      <c r="N95" s="70"/>
      <c r="O95" s="70"/>
      <c r="P95" s="70"/>
      <c r="Q95" s="70"/>
      <c r="R95" s="70"/>
      <c r="S95" s="70"/>
    </row>
    <row r="96" spans="1:19" ht="15.75">
      <c r="A96" s="71">
        <v>223</v>
      </c>
      <c r="B96" s="83" t="s">
        <v>299</v>
      </c>
      <c r="C96" s="89" t="s">
        <v>322</v>
      </c>
      <c r="D96" s="84" t="s">
        <v>323</v>
      </c>
      <c r="E96" s="450">
        <v>3</v>
      </c>
      <c r="F96" s="470">
        <v>1</v>
      </c>
      <c r="G96" s="471"/>
      <c r="H96" s="462">
        <f t="shared" si="5"/>
        <v>1</v>
      </c>
      <c r="I96" s="462">
        <f t="shared" si="6"/>
        <v>3</v>
      </c>
      <c r="J96" s="70"/>
      <c r="K96" s="70"/>
      <c r="L96" s="70"/>
      <c r="M96" s="70"/>
      <c r="N96" s="70"/>
      <c r="O96" s="70"/>
      <c r="P96" s="70"/>
      <c r="Q96" s="70"/>
      <c r="R96" s="70"/>
      <c r="S96" s="70"/>
    </row>
    <row r="97" spans="1:19" ht="15.75">
      <c r="A97" s="71">
        <v>224</v>
      </c>
      <c r="B97" s="83" t="s">
        <v>299</v>
      </c>
      <c r="C97" s="89" t="s">
        <v>324</v>
      </c>
      <c r="D97" s="84" t="s">
        <v>325</v>
      </c>
      <c r="E97" s="450">
        <v>3</v>
      </c>
      <c r="F97" s="470"/>
      <c r="G97" s="471">
        <v>1</v>
      </c>
      <c r="H97" s="462">
        <f t="shared" si="5"/>
        <v>1</v>
      </c>
      <c r="I97" s="462">
        <f t="shared" si="6"/>
        <v>3</v>
      </c>
      <c r="J97" s="70"/>
      <c r="K97" s="70"/>
      <c r="L97" s="70"/>
      <c r="M97" s="70"/>
      <c r="N97" s="70"/>
      <c r="O97" s="70"/>
      <c r="P97" s="70"/>
      <c r="Q97" s="70"/>
      <c r="R97" s="70"/>
      <c r="S97" s="70"/>
    </row>
    <row r="98" spans="1:19" ht="15.75">
      <c r="A98" s="71">
        <v>226</v>
      </c>
      <c r="B98" s="117" t="s">
        <v>299</v>
      </c>
      <c r="C98" s="121" t="s">
        <v>326</v>
      </c>
      <c r="D98" s="121" t="s">
        <v>327</v>
      </c>
      <c r="E98" s="456">
        <v>3</v>
      </c>
      <c r="F98" s="470">
        <v>1</v>
      </c>
      <c r="G98" s="471">
        <v>1</v>
      </c>
      <c r="H98" s="462">
        <f t="shared" si="5"/>
        <v>2</v>
      </c>
      <c r="I98" s="462">
        <f t="shared" si="6"/>
        <v>6</v>
      </c>
      <c r="J98" s="70"/>
      <c r="K98" s="70"/>
      <c r="L98" s="70"/>
      <c r="M98" s="70"/>
      <c r="N98" s="70"/>
      <c r="O98" s="70"/>
      <c r="P98" s="70"/>
      <c r="Q98" s="70"/>
      <c r="R98" s="70"/>
      <c r="S98" s="70"/>
    </row>
    <row r="99" spans="1:19" ht="15.75">
      <c r="A99" s="71">
        <v>227</v>
      </c>
      <c r="B99" s="117" t="s">
        <v>299</v>
      </c>
      <c r="C99" s="121" t="s">
        <v>328</v>
      </c>
      <c r="D99" s="121" t="s">
        <v>329</v>
      </c>
      <c r="E99" s="456">
        <v>2</v>
      </c>
      <c r="F99" s="470">
        <v>1</v>
      </c>
      <c r="G99" s="471"/>
      <c r="H99" s="462">
        <f t="shared" si="5"/>
        <v>1</v>
      </c>
      <c r="I99" s="462">
        <f t="shared" si="6"/>
        <v>2</v>
      </c>
      <c r="J99" s="70"/>
      <c r="K99" s="70"/>
      <c r="L99" s="70"/>
      <c r="M99" s="70"/>
      <c r="N99" s="70"/>
      <c r="O99" s="70"/>
      <c r="P99" s="70"/>
      <c r="Q99" s="70"/>
      <c r="R99" s="70"/>
      <c r="S99" s="70"/>
    </row>
    <row r="100" spans="1:19" ht="15.75">
      <c r="A100" s="71">
        <v>228</v>
      </c>
      <c r="B100" s="117" t="s">
        <v>299</v>
      </c>
      <c r="C100" s="121" t="s">
        <v>330</v>
      </c>
      <c r="D100" s="121" t="s">
        <v>331</v>
      </c>
      <c r="E100" s="456">
        <v>2</v>
      </c>
      <c r="F100" s="470"/>
      <c r="G100" s="471">
        <v>1</v>
      </c>
      <c r="H100" s="462">
        <f t="shared" si="5"/>
        <v>1</v>
      </c>
      <c r="I100" s="462">
        <f t="shared" si="6"/>
        <v>2</v>
      </c>
      <c r="J100" s="70"/>
      <c r="K100" s="70"/>
      <c r="L100" s="70"/>
      <c r="M100" s="70"/>
      <c r="N100" s="70"/>
      <c r="O100" s="70"/>
      <c r="P100" s="70"/>
      <c r="Q100" s="70"/>
      <c r="R100" s="70"/>
      <c r="S100" s="70"/>
    </row>
    <row r="101" spans="1:19" ht="15.75">
      <c r="A101" s="71">
        <v>229</v>
      </c>
      <c r="B101" s="117" t="s">
        <v>299</v>
      </c>
      <c r="C101" s="121" t="s">
        <v>332</v>
      </c>
      <c r="D101" s="121" t="s">
        <v>333</v>
      </c>
      <c r="E101" s="456">
        <v>2</v>
      </c>
      <c r="F101" s="470">
        <v>1</v>
      </c>
      <c r="G101" s="471">
        <v>1</v>
      </c>
      <c r="H101" s="462">
        <f t="shared" si="5"/>
        <v>2</v>
      </c>
      <c r="I101" s="462">
        <f t="shared" si="6"/>
        <v>4</v>
      </c>
      <c r="J101" s="70"/>
      <c r="K101" s="70"/>
      <c r="L101" s="70"/>
      <c r="M101" s="70"/>
      <c r="N101" s="70"/>
      <c r="O101" s="70"/>
      <c r="P101" s="70"/>
      <c r="Q101" s="70"/>
      <c r="R101" s="70"/>
      <c r="S101" s="70"/>
    </row>
    <row r="102" spans="1:19" ht="15.75">
      <c r="A102" s="71">
        <v>230</v>
      </c>
      <c r="B102" s="117" t="s">
        <v>299</v>
      </c>
      <c r="C102" s="121" t="s">
        <v>334</v>
      </c>
      <c r="D102" s="121" t="s">
        <v>335</v>
      </c>
      <c r="E102" s="456">
        <v>2</v>
      </c>
      <c r="F102" s="470">
        <v>1</v>
      </c>
      <c r="G102" s="471">
        <v>1</v>
      </c>
      <c r="H102" s="462">
        <f t="shared" si="5"/>
        <v>2</v>
      </c>
      <c r="I102" s="462">
        <f t="shared" si="6"/>
        <v>4</v>
      </c>
      <c r="J102" s="70"/>
      <c r="K102" s="70"/>
      <c r="L102" s="70"/>
      <c r="M102" s="70"/>
      <c r="N102" s="70"/>
      <c r="O102" s="70"/>
      <c r="P102" s="70"/>
      <c r="Q102" s="70"/>
      <c r="R102" s="70"/>
      <c r="S102" s="70"/>
    </row>
    <row r="103" spans="1:19" ht="15.75">
      <c r="A103" s="71">
        <v>231</v>
      </c>
      <c r="B103" s="117" t="s">
        <v>299</v>
      </c>
      <c r="C103" s="121" t="s">
        <v>336</v>
      </c>
      <c r="D103" s="121" t="s">
        <v>337</v>
      </c>
      <c r="E103" s="456">
        <v>2</v>
      </c>
      <c r="F103" s="470">
        <v>2</v>
      </c>
      <c r="G103" s="471">
        <v>1</v>
      </c>
      <c r="H103" s="462">
        <f t="shared" si="5"/>
        <v>3</v>
      </c>
      <c r="I103" s="462">
        <f t="shared" si="6"/>
        <v>6</v>
      </c>
      <c r="J103" s="70"/>
      <c r="K103" s="70"/>
      <c r="L103" s="70"/>
      <c r="M103" s="70"/>
      <c r="N103" s="70"/>
      <c r="O103" s="70"/>
      <c r="P103" s="70"/>
      <c r="Q103" s="70"/>
      <c r="R103" s="70"/>
      <c r="S103" s="70"/>
    </row>
    <row r="104" spans="1:19" ht="15.75">
      <c r="A104" s="71">
        <v>232</v>
      </c>
      <c r="B104" s="117" t="s">
        <v>299</v>
      </c>
      <c r="C104" s="121" t="s">
        <v>338</v>
      </c>
      <c r="D104" s="121" t="s">
        <v>339</v>
      </c>
      <c r="E104" s="456">
        <v>2</v>
      </c>
      <c r="F104" s="470">
        <v>1</v>
      </c>
      <c r="G104" s="471">
        <v>2</v>
      </c>
      <c r="H104" s="462">
        <f t="shared" si="5"/>
        <v>3</v>
      </c>
      <c r="I104" s="462">
        <f t="shared" si="6"/>
        <v>6</v>
      </c>
      <c r="J104" s="70"/>
      <c r="K104" s="70"/>
      <c r="L104" s="70"/>
      <c r="M104" s="70"/>
      <c r="N104" s="70"/>
      <c r="O104" s="70"/>
      <c r="P104" s="70"/>
      <c r="Q104" s="70"/>
      <c r="R104" s="70"/>
      <c r="S104" s="70"/>
    </row>
    <row r="105" spans="1:19" ht="15.75">
      <c r="A105" s="71">
        <v>233</v>
      </c>
      <c r="B105" s="117" t="s">
        <v>299</v>
      </c>
      <c r="C105" s="121" t="s">
        <v>340</v>
      </c>
      <c r="D105" s="121" t="s">
        <v>341</v>
      </c>
      <c r="E105" s="456">
        <v>2</v>
      </c>
      <c r="F105" s="470">
        <v>1</v>
      </c>
      <c r="G105" s="471">
        <v>1</v>
      </c>
      <c r="H105" s="462">
        <f t="shared" si="5"/>
        <v>2</v>
      </c>
      <c r="I105" s="462">
        <f t="shared" si="6"/>
        <v>4</v>
      </c>
      <c r="J105" s="70"/>
      <c r="K105" s="70"/>
      <c r="L105" s="70"/>
      <c r="M105" s="70"/>
      <c r="N105" s="70"/>
      <c r="O105" s="70"/>
      <c r="P105" s="70"/>
      <c r="Q105" s="70"/>
      <c r="R105" s="70"/>
      <c r="S105" s="70"/>
    </row>
    <row r="106" spans="1:19" ht="15.75">
      <c r="A106" s="71">
        <v>234</v>
      </c>
      <c r="B106" s="117" t="s">
        <v>299</v>
      </c>
      <c r="C106" s="121" t="s">
        <v>342</v>
      </c>
      <c r="D106" s="121" t="s">
        <v>343</v>
      </c>
      <c r="E106" s="456">
        <v>2</v>
      </c>
      <c r="F106" s="470">
        <v>1</v>
      </c>
      <c r="G106" s="471">
        <v>1</v>
      </c>
      <c r="H106" s="462">
        <f t="shared" si="5"/>
        <v>2</v>
      </c>
      <c r="I106" s="462">
        <f t="shared" si="6"/>
        <v>4</v>
      </c>
      <c r="J106" s="70"/>
      <c r="K106" s="70"/>
      <c r="L106" s="70"/>
      <c r="M106" s="70"/>
      <c r="N106" s="70"/>
      <c r="O106" s="70"/>
      <c r="P106" s="70"/>
      <c r="Q106" s="70"/>
      <c r="R106" s="70"/>
      <c r="S106" s="70"/>
    </row>
    <row r="107" spans="1:19" ht="15.75">
      <c r="A107" s="71">
        <v>237</v>
      </c>
      <c r="B107" s="117" t="s">
        <v>299</v>
      </c>
      <c r="C107" s="121" t="s">
        <v>344</v>
      </c>
      <c r="D107" s="121" t="s">
        <v>345</v>
      </c>
      <c r="E107" s="456">
        <v>2</v>
      </c>
      <c r="F107" s="470"/>
      <c r="G107" s="471">
        <v>1</v>
      </c>
      <c r="H107" s="462">
        <f t="shared" si="5"/>
        <v>1</v>
      </c>
      <c r="I107" s="462">
        <f t="shared" si="6"/>
        <v>2</v>
      </c>
      <c r="J107" s="70"/>
      <c r="K107" s="70"/>
      <c r="L107" s="70"/>
      <c r="M107" s="70"/>
      <c r="N107" s="70"/>
      <c r="O107" s="70"/>
      <c r="P107" s="70"/>
      <c r="Q107" s="70"/>
      <c r="R107" s="70"/>
      <c r="S107" s="70"/>
    </row>
    <row r="108" spans="1:19" ht="15.75">
      <c r="A108" s="71">
        <v>238</v>
      </c>
      <c r="B108" s="117" t="s">
        <v>299</v>
      </c>
      <c r="C108" s="121" t="s">
        <v>346</v>
      </c>
      <c r="D108" s="121" t="s">
        <v>347</v>
      </c>
      <c r="E108" s="456">
        <v>2</v>
      </c>
      <c r="F108" s="470">
        <v>1</v>
      </c>
      <c r="G108" s="471"/>
      <c r="H108" s="462">
        <f t="shared" si="5"/>
        <v>1</v>
      </c>
      <c r="I108" s="462">
        <f t="shared" si="6"/>
        <v>2</v>
      </c>
      <c r="J108" s="70"/>
      <c r="K108" s="70"/>
      <c r="L108" s="70"/>
      <c r="M108" s="70"/>
      <c r="N108" s="70"/>
      <c r="O108" s="70"/>
      <c r="P108" s="70"/>
      <c r="Q108" s="70"/>
      <c r="R108" s="70"/>
      <c r="S108" s="70"/>
    </row>
    <row r="109" spans="1:19" ht="15.75">
      <c r="A109" s="71">
        <v>239</v>
      </c>
      <c r="B109" s="117" t="s">
        <v>299</v>
      </c>
      <c r="C109" s="121" t="s">
        <v>348</v>
      </c>
      <c r="D109" s="121" t="s">
        <v>349</v>
      </c>
      <c r="E109" s="456">
        <v>2</v>
      </c>
      <c r="F109" s="470">
        <v>1</v>
      </c>
      <c r="G109" s="471"/>
      <c r="H109" s="462">
        <f t="shared" si="5"/>
        <v>1</v>
      </c>
      <c r="I109" s="462">
        <f t="shared" si="6"/>
        <v>2</v>
      </c>
      <c r="J109" s="70"/>
      <c r="K109" s="70"/>
      <c r="L109" s="70"/>
      <c r="M109" s="70"/>
      <c r="N109" s="70"/>
      <c r="O109" s="70"/>
      <c r="P109" s="70"/>
      <c r="Q109" s="70"/>
      <c r="R109" s="70"/>
      <c r="S109" s="70"/>
    </row>
    <row r="110" spans="1:19" ht="15.75">
      <c r="A110" s="71">
        <v>240</v>
      </c>
      <c r="B110" s="117" t="s">
        <v>299</v>
      </c>
      <c r="C110" s="121" t="s">
        <v>350</v>
      </c>
      <c r="D110" s="121" t="s">
        <v>351</v>
      </c>
      <c r="E110" s="456">
        <v>1</v>
      </c>
      <c r="F110" s="470">
        <v>1</v>
      </c>
      <c r="G110" s="471">
        <v>1</v>
      </c>
      <c r="H110" s="462">
        <f t="shared" si="5"/>
        <v>2</v>
      </c>
      <c r="I110" s="462">
        <f t="shared" si="6"/>
        <v>2</v>
      </c>
      <c r="J110" s="70"/>
      <c r="K110" s="63"/>
      <c r="L110" s="63"/>
      <c r="M110" s="63"/>
      <c r="N110" s="63"/>
      <c r="O110" s="63"/>
      <c r="P110" s="70"/>
      <c r="Q110" s="70"/>
      <c r="R110" s="70"/>
      <c r="S110" s="70"/>
    </row>
    <row r="111" spans="1:19" ht="15.75">
      <c r="A111" s="71">
        <v>241</v>
      </c>
      <c r="B111" s="117" t="s">
        <v>299</v>
      </c>
      <c r="C111" s="121" t="s">
        <v>352</v>
      </c>
      <c r="D111" s="121" t="s">
        <v>353</v>
      </c>
      <c r="E111" s="456">
        <v>1</v>
      </c>
      <c r="F111" s="470">
        <v>2</v>
      </c>
      <c r="G111" s="471"/>
      <c r="H111" s="462">
        <v>2</v>
      </c>
      <c r="I111" s="462">
        <f t="shared" si="6"/>
        <v>2</v>
      </c>
      <c r="J111" s="70"/>
      <c r="K111" s="63"/>
      <c r="L111" s="63"/>
      <c r="M111" s="63"/>
      <c r="N111" s="63"/>
      <c r="O111" s="63"/>
      <c r="P111" s="70"/>
      <c r="Q111" s="70"/>
      <c r="R111" s="70"/>
      <c r="S111" s="70"/>
    </row>
    <row r="112" spans="1:19" ht="15.75">
      <c r="A112" s="71">
        <v>243</v>
      </c>
      <c r="B112" s="117" t="s">
        <v>299</v>
      </c>
      <c r="C112" s="121" t="s">
        <v>354</v>
      </c>
      <c r="D112" s="121" t="s">
        <v>355</v>
      </c>
      <c r="E112" s="456">
        <v>1</v>
      </c>
      <c r="F112" s="470"/>
      <c r="G112" s="471">
        <v>1</v>
      </c>
      <c r="H112" s="462">
        <f>SUM(F112:G112)</f>
        <v>1</v>
      </c>
      <c r="I112" s="462">
        <f t="shared" si="6"/>
        <v>1</v>
      </c>
      <c r="J112" s="70"/>
      <c r="K112" s="63"/>
      <c r="L112" s="63"/>
      <c r="M112" s="63"/>
      <c r="N112" s="63"/>
      <c r="O112" s="63"/>
      <c r="P112" s="70"/>
      <c r="Q112" s="70"/>
      <c r="R112" s="70"/>
      <c r="S112" s="70"/>
    </row>
    <row r="113" spans="1:19" ht="15.75">
      <c r="A113" s="71">
        <v>244</v>
      </c>
      <c r="B113" s="117" t="s">
        <v>299</v>
      </c>
      <c r="C113" s="121" t="s">
        <v>356</v>
      </c>
      <c r="D113" s="121" t="s">
        <v>357</v>
      </c>
      <c r="E113" s="456">
        <v>1</v>
      </c>
      <c r="F113" s="470">
        <v>1</v>
      </c>
      <c r="G113" s="471"/>
      <c r="H113" s="462">
        <f>SUM(F113:G113)</f>
        <v>1</v>
      </c>
      <c r="I113" s="462">
        <f t="shared" si="6"/>
        <v>1</v>
      </c>
      <c r="J113" s="70"/>
      <c r="K113" s="63"/>
      <c r="L113" s="63"/>
      <c r="M113" s="63"/>
      <c r="N113" s="63"/>
      <c r="O113" s="63"/>
      <c r="P113" s="70"/>
      <c r="Q113" s="70"/>
      <c r="R113" s="70"/>
      <c r="S113" s="70"/>
    </row>
    <row r="114" spans="1:19" ht="16.5" thickBot="1">
      <c r="A114" s="71">
        <v>245</v>
      </c>
      <c r="B114" s="122" t="s">
        <v>299</v>
      </c>
      <c r="C114" s="123" t="s">
        <v>358</v>
      </c>
      <c r="D114" s="123" t="s">
        <v>359</v>
      </c>
      <c r="E114" s="457">
        <v>1</v>
      </c>
      <c r="F114" s="472"/>
      <c r="G114" s="124">
        <v>1</v>
      </c>
      <c r="H114" s="463">
        <f>SUM(F114:G114)</f>
        <v>1</v>
      </c>
      <c r="I114" s="463">
        <f t="shared" si="6"/>
        <v>1</v>
      </c>
      <c r="J114" s="70"/>
      <c r="K114" s="63"/>
      <c r="L114" s="63"/>
      <c r="M114" s="63"/>
      <c r="N114" s="63"/>
      <c r="O114" s="63"/>
      <c r="P114" s="70"/>
      <c r="Q114" s="70"/>
      <c r="R114" s="70"/>
      <c r="S114" s="70"/>
    </row>
    <row r="115" spans="1:19" ht="16.5" thickBot="1">
      <c r="A115" s="71">
        <v>246</v>
      </c>
      <c r="B115" s="125" t="s">
        <v>139</v>
      </c>
      <c r="C115" s="106"/>
      <c r="D115" s="106"/>
      <c r="E115" s="107"/>
      <c r="F115" s="473">
        <f>SUMPRODUCT($E$5:$E$115,F4:F114)</f>
        <v>475</v>
      </c>
      <c r="G115" s="107">
        <f>SUMPRODUCT($E$5:$E$115,G4:G114)</f>
        <v>462</v>
      </c>
      <c r="H115" s="129">
        <f>SUM(H4:H114)</f>
        <v>226</v>
      </c>
      <c r="I115" s="128">
        <f>SUM(I4:I114)</f>
        <v>936</v>
      </c>
      <c r="J115" s="70"/>
      <c r="K115" s="63"/>
      <c r="L115" s="63"/>
      <c r="M115" s="63"/>
      <c r="N115" s="63"/>
      <c r="O115" s="63"/>
      <c r="P115" s="70"/>
      <c r="Q115" s="70"/>
      <c r="R115" s="70"/>
      <c r="S115" s="70"/>
    </row>
  </sheetData>
  <conditionalFormatting sqref="F4:G114 O18:O20">
    <cfRule type="cellIs" dxfId="0" priority="2" operator="greaterThan">
      <formula>0</formula>
    </cfRule>
  </conditionalFormatting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15"/>
  <sheetViews>
    <sheetView zoomScale="70" zoomScaleNormal="70" workbookViewId="0">
      <pane xSplit="4" ySplit="6" topLeftCell="E88" activePane="bottomRight" state="frozen"/>
      <selection pane="topRight" activeCell="E1" sqref="E1"/>
      <selection pane="bottomLeft" activeCell="A6" sqref="A6"/>
      <selection pane="bottomRight" activeCell="G118" sqref="G118"/>
    </sheetView>
  </sheetViews>
  <sheetFormatPr defaultColWidth="9.140625" defaultRowHeight="15"/>
  <cols>
    <col min="1" max="1" width="18.28515625" style="40" customWidth="1"/>
    <col min="2" max="2" width="9.140625" style="40"/>
    <col min="3" max="3" width="11.85546875" style="40" customWidth="1"/>
    <col min="4" max="4" width="10.42578125" style="40" customWidth="1"/>
    <col min="5" max="5" width="9.140625" style="40"/>
    <col min="6" max="6" width="10" style="40" customWidth="1"/>
    <col min="7" max="16384" width="9.140625" style="40"/>
  </cols>
  <sheetData>
    <row r="1" spans="1:8">
      <c r="A1" s="130"/>
      <c r="B1" s="131"/>
      <c r="C1" s="132"/>
      <c r="D1" s="131"/>
      <c r="E1" s="131"/>
    </row>
    <row r="2" spans="1:8">
      <c r="A2" s="139"/>
      <c r="B2" s="140"/>
      <c r="C2" s="140"/>
      <c r="D2" s="140"/>
      <c r="E2" s="140"/>
    </row>
    <row r="3" spans="1:8">
      <c r="A3" s="378" t="s">
        <v>508</v>
      </c>
      <c r="B3" s="379"/>
      <c r="C3" s="379"/>
      <c r="D3" s="379"/>
      <c r="E3" s="379"/>
    </row>
    <row r="4" spans="1:8" ht="12" customHeight="1" thickBot="1">
      <c r="A4" s="178"/>
      <c r="B4" s="142"/>
      <c r="C4" s="142"/>
      <c r="D4" s="142"/>
      <c r="E4" s="142"/>
    </row>
    <row r="5" spans="1:8" ht="15.75" thickBot="1">
      <c r="A5" s="381" t="s">
        <v>12</v>
      </c>
      <c r="B5" s="142"/>
      <c r="C5" s="142"/>
      <c r="D5" s="141" t="s">
        <v>360</v>
      </c>
      <c r="E5" s="136">
        <f>SUM(E8:E100)</f>
        <v>51</v>
      </c>
      <c r="F5" s="136">
        <f>SUM(F8:F100)</f>
        <v>102</v>
      </c>
      <c r="G5" s="137">
        <f>SUM(G8:G100)</f>
        <v>153</v>
      </c>
      <c r="H5" s="137">
        <f>SUM(H8:H100)</f>
        <v>675</v>
      </c>
    </row>
    <row r="6" spans="1:8" ht="15.75" thickBot="1">
      <c r="A6" s="382" t="s">
        <v>361</v>
      </c>
      <c r="B6" s="383" t="s">
        <v>88</v>
      </c>
      <c r="C6" s="384" t="s">
        <v>362</v>
      </c>
      <c r="D6" s="384" t="s">
        <v>363</v>
      </c>
      <c r="E6" s="385" t="s">
        <v>364</v>
      </c>
      <c r="F6" s="432" t="s">
        <v>770</v>
      </c>
      <c r="G6" s="386" t="s">
        <v>365</v>
      </c>
      <c r="H6" s="143" t="s">
        <v>366</v>
      </c>
    </row>
    <row r="7" spans="1:8">
      <c r="A7" s="387" t="s">
        <v>367</v>
      </c>
      <c r="B7" s="388"/>
      <c r="C7" s="389"/>
      <c r="D7" s="390"/>
      <c r="E7" s="176"/>
      <c r="F7" s="176"/>
      <c r="G7" s="151"/>
      <c r="H7" s="391"/>
    </row>
    <row r="8" spans="1:8">
      <c r="A8" s="392"/>
      <c r="B8" s="388" t="s">
        <v>368</v>
      </c>
      <c r="C8" s="393" t="s">
        <v>369</v>
      </c>
      <c r="D8" s="153">
        <v>3</v>
      </c>
      <c r="E8" s="176">
        <v>1</v>
      </c>
      <c r="F8" s="176">
        <v>1</v>
      </c>
      <c r="G8" s="151">
        <f t="shared" ref="G8:G39" si="0">SUM(E8:F8)</f>
        <v>2</v>
      </c>
      <c r="H8" s="391">
        <f t="shared" ref="H8:H39" si="1">G8*D8</f>
        <v>6</v>
      </c>
    </row>
    <row r="9" spans="1:8">
      <c r="A9" s="392"/>
      <c r="B9" s="388" t="s">
        <v>370</v>
      </c>
      <c r="C9" s="394" t="s">
        <v>371</v>
      </c>
      <c r="D9" s="390">
        <v>3</v>
      </c>
      <c r="E9" s="176"/>
      <c r="F9" s="176">
        <v>1</v>
      </c>
      <c r="G9" s="151">
        <f t="shared" si="0"/>
        <v>1</v>
      </c>
      <c r="H9" s="391">
        <f t="shared" si="1"/>
        <v>3</v>
      </c>
    </row>
    <row r="10" spans="1:8">
      <c r="A10" s="392"/>
      <c r="B10" s="388" t="s">
        <v>372</v>
      </c>
      <c r="C10" s="393" t="s">
        <v>373</v>
      </c>
      <c r="D10" s="153">
        <v>3</v>
      </c>
      <c r="E10" s="176">
        <v>1</v>
      </c>
      <c r="F10" s="176">
        <v>1</v>
      </c>
      <c r="G10" s="151">
        <f t="shared" si="0"/>
        <v>2</v>
      </c>
      <c r="H10" s="391">
        <f t="shared" si="1"/>
        <v>6</v>
      </c>
    </row>
    <row r="11" spans="1:8">
      <c r="A11" s="392"/>
      <c r="B11" s="388" t="s">
        <v>374</v>
      </c>
      <c r="C11" s="394" t="s">
        <v>375</v>
      </c>
      <c r="D11" s="390">
        <v>5</v>
      </c>
      <c r="E11" s="176">
        <v>1</v>
      </c>
      <c r="F11" s="176"/>
      <c r="G11" s="151">
        <f t="shared" si="0"/>
        <v>1</v>
      </c>
      <c r="H11" s="391">
        <f t="shared" si="1"/>
        <v>5</v>
      </c>
    </row>
    <row r="12" spans="1:8">
      <c r="A12" s="392"/>
      <c r="B12" s="388" t="s">
        <v>376</v>
      </c>
      <c r="C12" s="393" t="s">
        <v>377</v>
      </c>
      <c r="D12" s="153">
        <v>5</v>
      </c>
      <c r="E12" s="176">
        <v>1</v>
      </c>
      <c r="F12" s="176"/>
      <c r="G12" s="151">
        <f t="shared" si="0"/>
        <v>1</v>
      </c>
      <c r="H12" s="391">
        <f t="shared" si="1"/>
        <v>5</v>
      </c>
    </row>
    <row r="13" spans="1:8">
      <c r="A13" s="392"/>
      <c r="B13" s="388" t="s">
        <v>378</v>
      </c>
      <c r="C13" s="394" t="s">
        <v>379</v>
      </c>
      <c r="D13" s="390">
        <v>5</v>
      </c>
      <c r="E13" s="176">
        <v>1</v>
      </c>
      <c r="F13" s="176"/>
      <c r="G13" s="151">
        <f t="shared" si="0"/>
        <v>1</v>
      </c>
      <c r="H13" s="391">
        <f t="shared" si="1"/>
        <v>5</v>
      </c>
    </row>
    <row r="14" spans="1:8">
      <c r="A14" s="392"/>
      <c r="B14" s="388" t="s">
        <v>378</v>
      </c>
      <c r="C14" s="393" t="s">
        <v>380</v>
      </c>
      <c r="D14" s="153">
        <v>5</v>
      </c>
      <c r="E14" s="176">
        <v>1</v>
      </c>
      <c r="F14" s="176"/>
      <c r="G14" s="151">
        <f t="shared" si="0"/>
        <v>1</v>
      </c>
      <c r="H14" s="391">
        <f t="shared" si="1"/>
        <v>5</v>
      </c>
    </row>
    <row r="15" spans="1:8">
      <c r="A15" s="392"/>
      <c r="B15" s="388" t="s">
        <v>374</v>
      </c>
      <c r="C15" s="394" t="s">
        <v>381</v>
      </c>
      <c r="D15" s="390">
        <v>5</v>
      </c>
      <c r="E15" s="176">
        <v>1</v>
      </c>
      <c r="F15" s="176">
        <v>1</v>
      </c>
      <c r="G15" s="151">
        <f t="shared" si="0"/>
        <v>2</v>
      </c>
      <c r="H15" s="391">
        <f t="shared" si="1"/>
        <v>10</v>
      </c>
    </row>
    <row r="16" spans="1:8">
      <c r="A16" s="392"/>
      <c r="B16" s="388" t="s">
        <v>374</v>
      </c>
      <c r="C16" s="393" t="s">
        <v>382</v>
      </c>
      <c r="D16" s="153">
        <v>5</v>
      </c>
      <c r="E16" s="176">
        <v>1</v>
      </c>
      <c r="F16" s="176"/>
      <c r="G16" s="151">
        <f t="shared" si="0"/>
        <v>1</v>
      </c>
      <c r="H16" s="391">
        <f t="shared" si="1"/>
        <v>5</v>
      </c>
    </row>
    <row r="17" spans="1:8">
      <c r="A17" s="392"/>
      <c r="B17" s="388" t="s">
        <v>376</v>
      </c>
      <c r="C17" s="394" t="s">
        <v>383</v>
      </c>
      <c r="D17" s="390">
        <v>5</v>
      </c>
      <c r="E17" s="176">
        <v>1</v>
      </c>
      <c r="F17" s="176"/>
      <c r="G17" s="151">
        <f t="shared" si="0"/>
        <v>1</v>
      </c>
      <c r="H17" s="391">
        <f t="shared" si="1"/>
        <v>5</v>
      </c>
    </row>
    <row r="18" spans="1:8">
      <c r="A18" s="392"/>
      <c r="B18" s="388" t="s">
        <v>384</v>
      </c>
      <c r="C18" s="393" t="s">
        <v>385</v>
      </c>
      <c r="D18" s="153">
        <v>5</v>
      </c>
      <c r="E18" s="176">
        <v>1</v>
      </c>
      <c r="F18" s="176"/>
      <c r="G18" s="151">
        <f t="shared" si="0"/>
        <v>1</v>
      </c>
      <c r="H18" s="391">
        <f t="shared" si="1"/>
        <v>5</v>
      </c>
    </row>
    <row r="19" spans="1:8">
      <c r="A19" s="392"/>
      <c r="B19" s="388" t="s">
        <v>378</v>
      </c>
      <c r="C19" s="394" t="s">
        <v>386</v>
      </c>
      <c r="D19" s="390">
        <v>5</v>
      </c>
      <c r="E19" s="176">
        <v>1</v>
      </c>
      <c r="F19" s="176"/>
      <c r="G19" s="151">
        <f t="shared" si="0"/>
        <v>1</v>
      </c>
      <c r="H19" s="391">
        <f t="shared" si="1"/>
        <v>5</v>
      </c>
    </row>
    <row r="20" spans="1:8">
      <c r="A20" s="392"/>
      <c r="B20" s="388" t="s">
        <v>378</v>
      </c>
      <c r="C20" s="393" t="s">
        <v>387</v>
      </c>
      <c r="D20" s="153">
        <v>5</v>
      </c>
      <c r="E20" s="176">
        <v>1</v>
      </c>
      <c r="F20" s="176"/>
      <c r="G20" s="151">
        <f t="shared" si="0"/>
        <v>1</v>
      </c>
      <c r="H20" s="391">
        <f t="shared" si="1"/>
        <v>5</v>
      </c>
    </row>
    <row r="21" spans="1:8">
      <c r="A21" s="392"/>
      <c r="B21" s="388" t="s">
        <v>388</v>
      </c>
      <c r="C21" s="394" t="s">
        <v>389</v>
      </c>
      <c r="D21" s="390">
        <v>5</v>
      </c>
      <c r="E21" s="176">
        <v>3</v>
      </c>
      <c r="F21" s="176">
        <v>2</v>
      </c>
      <c r="G21" s="151">
        <f t="shared" si="0"/>
        <v>5</v>
      </c>
      <c r="H21" s="391">
        <f t="shared" si="1"/>
        <v>25</v>
      </c>
    </row>
    <row r="22" spans="1:8">
      <c r="A22" s="392"/>
      <c r="B22" s="388" t="s">
        <v>390</v>
      </c>
      <c r="C22" s="393" t="s">
        <v>391</v>
      </c>
      <c r="D22" s="153">
        <v>1</v>
      </c>
      <c r="E22" s="176"/>
      <c r="F22" s="176">
        <v>1</v>
      </c>
      <c r="G22" s="151">
        <f t="shared" si="0"/>
        <v>1</v>
      </c>
      <c r="H22" s="391">
        <f t="shared" si="1"/>
        <v>1</v>
      </c>
    </row>
    <row r="23" spans="1:8">
      <c r="A23" s="392"/>
      <c r="B23" s="388" t="s">
        <v>390</v>
      </c>
      <c r="C23" s="393" t="s">
        <v>392</v>
      </c>
      <c r="D23" s="153">
        <v>1</v>
      </c>
      <c r="E23" s="176"/>
      <c r="F23" s="176">
        <v>1</v>
      </c>
      <c r="G23" s="151">
        <f t="shared" si="0"/>
        <v>1</v>
      </c>
      <c r="H23" s="391">
        <f t="shared" si="1"/>
        <v>1</v>
      </c>
    </row>
    <row r="24" spans="1:8">
      <c r="A24" s="392"/>
      <c r="B24" s="388" t="s">
        <v>393</v>
      </c>
      <c r="C24" s="393" t="s">
        <v>394</v>
      </c>
      <c r="D24" s="153">
        <v>1</v>
      </c>
      <c r="E24" s="176">
        <v>1</v>
      </c>
      <c r="F24" s="176"/>
      <c r="G24" s="151">
        <f t="shared" si="0"/>
        <v>1</v>
      </c>
      <c r="H24" s="391">
        <f t="shared" si="1"/>
        <v>1</v>
      </c>
    </row>
    <row r="25" spans="1:8">
      <c r="A25" s="392"/>
      <c r="B25" s="388" t="s">
        <v>368</v>
      </c>
      <c r="C25" s="393" t="s">
        <v>395</v>
      </c>
      <c r="D25" s="153">
        <v>1</v>
      </c>
      <c r="E25" s="176">
        <v>1</v>
      </c>
      <c r="F25" s="176">
        <v>1</v>
      </c>
      <c r="G25" s="151">
        <f t="shared" si="0"/>
        <v>2</v>
      </c>
      <c r="H25" s="391">
        <f t="shared" si="1"/>
        <v>2</v>
      </c>
    </row>
    <row r="26" spans="1:8">
      <c r="A26" s="392"/>
      <c r="B26" s="388" t="s">
        <v>368</v>
      </c>
      <c r="C26" s="393" t="s">
        <v>396</v>
      </c>
      <c r="D26" s="153">
        <v>1</v>
      </c>
      <c r="E26" s="176">
        <v>1</v>
      </c>
      <c r="F26" s="176">
        <v>1</v>
      </c>
      <c r="G26" s="151">
        <f t="shared" si="0"/>
        <v>2</v>
      </c>
      <c r="H26" s="391">
        <f t="shared" si="1"/>
        <v>2</v>
      </c>
    </row>
    <row r="27" spans="1:8">
      <c r="A27" s="392"/>
      <c r="B27" s="388" t="s">
        <v>368</v>
      </c>
      <c r="C27" s="393" t="s">
        <v>397</v>
      </c>
      <c r="D27" s="153">
        <v>1</v>
      </c>
      <c r="E27" s="176">
        <v>1</v>
      </c>
      <c r="F27" s="176">
        <v>1</v>
      </c>
      <c r="G27" s="151">
        <f t="shared" si="0"/>
        <v>2</v>
      </c>
      <c r="H27" s="391">
        <f t="shared" si="1"/>
        <v>2</v>
      </c>
    </row>
    <row r="28" spans="1:8">
      <c r="A28" s="392"/>
      <c r="B28" s="388" t="s">
        <v>393</v>
      </c>
      <c r="C28" s="393" t="s">
        <v>398</v>
      </c>
      <c r="D28" s="153">
        <v>1</v>
      </c>
      <c r="E28" s="176">
        <v>1</v>
      </c>
      <c r="F28" s="176"/>
      <c r="G28" s="151">
        <f t="shared" si="0"/>
        <v>1</v>
      </c>
      <c r="H28" s="391">
        <f t="shared" si="1"/>
        <v>1</v>
      </c>
    </row>
    <row r="29" spans="1:8">
      <c r="A29" s="392"/>
      <c r="B29" s="388" t="s">
        <v>378</v>
      </c>
      <c r="C29" s="393" t="s">
        <v>399</v>
      </c>
      <c r="D29" s="153">
        <v>3</v>
      </c>
      <c r="E29" s="176">
        <v>1</v>
      </c>
      <c r="F29" s="176"/>
      <c r="G29" s="151">
        <f t="shared" si="0"/>
        <v>1</v>
      </c>
      <c r="H29" s="391">
        <f t="shared" si="1"/>
        <v>3</v>
      </c>
    </row>
    <row r="30" spans="1:8">
      <c r="A30" s="395" t="s">
        <v>400</v>
      </c>
      <c r="B30" s="396" t="s">
        <v>393</v>
      </c>
      <c r="C30" s="166" t="s">
        <v>401</v>
      </c>
      <c r="D30" s="397">
        <v>1</v>
      </c>
      <c r="E30" s="176"/>
      <c r="F30" s="176"/>
      <c r="G30" s="151">
        <f t="shared" si="0"/>
        <v>0</v>
      </c>
      <c r="H30" s="391">
        <f t="shared" si="1"/>
        <v>0</v>
      </c>
    </row>
    <row r="31" spans="1:8">
      <c r="A31" s="392"/>
      <c r="B31" s="396" t="s">
        <v>393</v>
      </c>
      <c r="C31" s="166" t="s">
        <v>402</v>
      </c>
      <c r="D31" s="397">
        <v>2</v>
      </c>
      <c r="E31" s="176"/>
      <c r="F31" s="176">
        <v>1</v>
      </c>
      <c r="G31" s="151">
        <f t="shared" si="0"/>
        <v>1</v>
      </c>
      <c r="H31" s="391">
        <f t="shared" si="1"/>
        <v>2</v>
      </c>
    </row>
    <row r="32" spans="1:8">
      <c r="A32" s="392"/>
      <c r="B32" s="396" t="s">
        <v>403</v>
      </c>
      <c r="C32" s="166" t="s">
        <v>404</v>
      </c>
      <c r="D32" s="397">
        <v>5</v>
      </c>
      <c r="E32" s="176"/>
      <c r="F32" s="176">
        <v>1</v>
      </c>
      <c r="G32" s="151">
        <f t="shared" si="0"/>
        <v>1</v>
      </c>
      <c r="H32" s="391">
        <f t="shared" si="1"/>
        <v>5</v>
      </c>
    </row>
    <row r="33" spans="1:8">
      <c r="A33" s="392"/>
      <c r="B33" s="396" t="s">
        <v>378</v>
      </c>
      <c r="C33" s="166" t="s">
        <v>405</v>
      </c>
      <c r="D33" s="397">
        <v>5</v>
      </c>
      <c r="E33" s="176"/>
      <c r="F33" s="176">
        <v>1</v>
      </c>
      <c r="G33" s="151">
        <f t="shared" si="0"/>
        <v>1</v>
      </c>
      <c r="H33" s="391">
        <f t="shared" si="1"/>
        <v>5</v>
      </c>
    </row>
    <row r="34" spans="1:8">
      <c r="A34" s="392"/>
      <c r="B34" s="396" t="s">
        <v>376</v>
      </c>
      <c r="C34" s="166" t="s">
        <v>406</v>
      </c>
      <c r="D34" s="397">
        <v>4</v>
      </c>
      <c r="E34" s="176"/>
      <c r="F34" s="176">
        <v>1</v>
      </c>
      <c r="G34" s="151">
        <f t="shared" si="0"/>
        <v>1</v>
      </c>
      <c r="H34" s="391">
        <f t="shared" si="1"/>
        <v>4</v>
      </c>
    </row>
    <row r="35" spans="1:8">
      <c r="A35" s="392"/>
      <c r="B35" s="396" t="s">
        <v>376</v>
      </c>
      <c r="C35" s="166" t="s">
        <v>407</v>
      </c>
      <c r="D35" s="397">
        <v>5</v>
      </c>
      <c r="E35" s="176">
        <v>1</v>
      </c>
      <c r="F35" s="176">
        <v>1</v>
      </c>
      <c r="G35" s="151">
        <f t="shared" si="0"/>
        <v>2</v>
      </c>
      <c r="H35" s="391">
        <f t="shared" si="1"/>
        <v>10</v>
      </c>
    </row>
    <row r="36" spans="1:8">
      <c r="A36" s="392"/>
      <c r="B36" s="396" t="s">
        <v>376</v>
      </c>
      <c r="C36" s="166" t="s">
        <v>408</v>
      </c>
      <c r="D36" s="397">
        <v>5</v>
      </c>
      <c r="E36" s="176">
        <v>1</v>
      </c>
      <c r="F36" s="176">
        <v>1</v>
      </c>
      <c r="G36" s="151">
        <f t="shared" si="0"/>
        <v>2</v>
      </c>
      <c r="H36" s="391">
        <f t="shared" si="1"/>
        <v>10</v>
      </c>
    </row>
    <row r="37" spans="1:8">
      <c r="A37" s="392"/>
      <c r="B37" s="396" t="s">
        <v>384</v>
      </c>
      <c r="C37" s="166" t="s">
        <v>409</v>
      </c>
      <c r="D37" s="397">
        <v>5</v>
      </c>
      <c r="E37" s="176"/>
      <c r="F37" s="176">
        <v>2</v>
      </c>
      <c r="G37" s="151">
        <f t="shared" si="0"/>
        <v>2</v>
      </c>
      <c r="H37" s="391">
        <f t="shared" si="1"/>
        <v>10</v>
      </c>
    </row>
    <row r="38" spans="1:8">
      <c r="A38" s="392"/>
      <c r="B38" s="396" t="s">
        <v>384</v>
      </c>
      <c r="C38" s="166" t="s">
        <v>410</v>
      </c>
      <c r="D38" s="397">
        <v>5</v>
      </c>
      <c r="E38" s="176"/>
      <c r="F38" s="176">
        <v>2</v>
      </c>
      <c r="G38" s="151">
        <f t="shared" si="0"/>
        <v>2</v>
      </c>
      <c r="H38" s="391">
        <f t="shared" si="1"/>
        <v>10</v>
      </c>
    </row>
    <row r="39" spans="1:8">
      <c r="A39" s="392"/>
      <c r="B39" s="396" t="s">
        <v>384</v>
      </c>
      <c r="C39" s="166" t="s">
        <v>411</v>
      </c>
      <c r="D39" s="397">
        <v>5</v>
      </c>
      <c r="E39" s="176">
        <v>1</v>
      </c>
      <c r="F39" s="176">
        <v>1</v>
      </c>
      <c r="G39" s="151">
        <f t="shared" si="0"/>
        <v>2</v>
      </c>
      <c r="H39" s="391">
        <f t="shared" si="1"/>
        <v>10</v>
      </c>
    </row>
    <row r="40" spans="1:8">
      <c r="A40" s="392"/>
      <c r="B40" s="396" t="s">
        <v>378</v>
      </c>
      <c r="C40" s="166" t="s">
        <v>412</v>
      </c>
      <c r="D40" s="397">
        <v>5</v>
      </c>
      <c r="E40" s="176">
        <v>1</v>
      </c>
      <c r="F40" s="176">
        <v>1</v>
      </c>
      <c r="G40" s="151">
        <f t="shared" ref="G40:G71" si="2">SUM(E40:F40)</f>
        <v>2</v>
      </c>
      <c r="H40" s="391">
        <f t="shared" ref="H40:H71" si="3">G40*D40</f>
        <v>10</v>
      </c>
    </row>
    <row r="41" spans="1:8">
      <c r="A41" s="392"/>
      <c r="B41" s="396" t="s">
        <v>388</v>
      </c>
      <c r="C41" s="166" t="s">
        <v>413</v>
      </c>
      <c r="D41" s="397">
        <v>5</v>
      </c>
      <c r="E41" s="176">
        <v>1</v>
      </c>
      <c r="F41" s="176">
        <v>1</v>
      </c>
      <c r="G41" s="151">
        <f t="shared" si="2"/>
        <v>2</v>
      </c>
      <c r="H41" s="391">
        <f t="shared" si="3"/>
        <v>10</v>
      </c>
    </row>
    <row r="42" spans="1:8">
      <c r="A42" s="392"/>
      <c r="B42" s="396" t="s">
        <v>388</v>
      </c>
      <c r="C42" s="166" t="s">
        <v>414</v>
      </c>
      <c r="D42" s="397">
        <v>5</v>
      </c>
      <c r="E42" s="176">
        <v>1</v>
      </c>
      <c r="F42" s="176">
        <v>1</v>
      </c>
      <c r="G42" s="151">
        <f t="shared" si="2"/>
        <v>2</v>
      </c>
      <c r="H42" s="391">
        <f t="shared" si="3"/>
        <v>10</v>
      </c>
    </row>
    <row r="43" spans="1:8">
      <c r="A43" s="392"/>
      <c r="B43" s="396" t="s">
        <v>368</v>
      </c>
      <c r="C43" s="166" t="s">
        <v>415</v>
      </c>
      <c r="D43" s="397">
        <v>2</v>
      </c>
      <c r="E43" s="176"/>
      <c r="F43" s="176">
        <v>1</v>
      </c>
      <c r="G43" s="151">
        <f t="shared" si="2"/>
        <v>1</v>
      </c>
      <c r="H43" s="391">
        <f t="shared" si="3"/>
        <v>2</v>
      </c>
    </row>
    <row r="44" spans="1:8">
      <c r="A44" s="392"/>
      <c r="B44" s="396" t="s">
        <v>368</v>
      </c>
      <c r="C44" s="166" t="s">
        <v>416</v>
      </c>
      <c r="D44" s="397">
        <v>3</v>
      </c>
      <c r="E44" s="176"/>
      <c r="F44" s="176">
        <v>1</v>
      </c>
      <c r="G44" s="151">
        <f t="shared" si="2"/>
        <v>1</v>
      </c>
      <c r="H44" s="391">
        <f t="shared" si="3"/>
        <v>3</v>
      </c>
    </row>
    <row r="45" spans="1:8">
      <c r="A45" s="392"/>
      <c r="B45" s="396" t="s">
        <v>372</v>
      </c>
      <c r="C45" s="166" t="s">
        <v>417</v>
      </c>
      <c r="D45" s="397">
        <v>5</v>
      </c>
      <c r="E45" s="176"/>
      <c r="F45" s="176">
        <v>1</v>
      </c>
      <c r="G45" s="151">
        <f t="shared" si="2"/>
        <v>1</v>
      </c>
      <c r="H45" s="391">
        <f t="shared" si="3"/>
        <v>5</v>
      </c>
    </row>
    <row r="46" spans="1:8">
      <c r="A46" s="392"/>
      <c r="B46" s="396" t="s">
        <v>418</v>
      </c>
      <c r="C46" s="166" t="s">
        <v>419</v>
      </c>
      <c r="D46" s="397">
        <v>5</v>
      </c>
      <c r="E46" s="176"/>
      <c r="F46" s="176">
        <v>1</v>
      </c>
      <c r="G46" s="151">
        <f t="shared" si="2"/>
        <v>1</v>
      </c>
      <c r="H46" s="391">
        <f t="shared" si="3"/>
        <v>5</v>
      </c>
    </row>
    <row r="47" spans="1:8">
      <c r="A47" s="392"/>
      <c r="B47" s="396" t="s">
        <v>420</v>
      </c>
      <c r="C47" s="166" t="s">
        <v>421</v>
      </c>
      <c r="D47" s="397">
        <v>5</v>
      </c>
      <c r="E47" s="176"/>
      <c r="F47" s="176">
        <v>1</v>
      </c>
      <c r="G47" s="151">
        <f t="shared" si="2"/>
        <v>1</v>
      </c>
      <c r="H47" s="391">
        <f t="shared" si="3"/>
        <v>5</v>
      </c>
    </row>
    <row r="48" spans="1:8">
      <c r="A48" s="392"/>
      <c r="B48" s="396" t="s">
        <v>420</v>
      </c>
      <c r="C48" s="166" t="s">
        <v>422</v>
      </c>
      <c r="D48" s="397">
        <v>5</v>
      </c>
      <c r="E48" s="176"/>
      <c r="F48" s="176">
        <v>1</v>
      </c>
      <c r="G48" s="151">
        <f t="shared" si="2"/>
        <v>1</v>
      </c>
      <c r="H48" s="391">
        <f t="shared" si="3"/>
        <v>5</v>
      </c>
    </row>
    <row r="49" spans="1:8">
      <c r="A49" s="392"/>
      <c r="B49" s="396" t="s">
        <v>384</v>
      </c>
      <c r="C49" s="166" t="s">
        <v>423</v>
      </c>
      <c r="D49" s="397">
        <v>5</v>
      </c>
      <c r="E49" s="176"/>
      <c r="F49" s="176">
        <v>1</v>
      </c>
      <c r="G49" s="151">
        <f t="shared" si="2"/>
        <v>1</v>
      </c>
      <c r="H49" s="391">
        <f t="shared" si="3"/>
        <v>5</v>
      </c>
    </row>
    <row r="50" spans="1:8">
      <c r="A50" s="392"/>
      <c r="B50" s="396" t="s">
        <v>420</v>
      </c>
      <c r="C50" s="166" t="s">
        <v>424</v>
      </c>
      <c r="D50" s="397">
        <v>5</v>
      </c>
      <c r="E50" s="176">
        <v>1</v>
      </c>
      <c r="F50" s="176">
        <v>2</v>
      </c>
      <c r="G50" s="151">
        <f t="shared" si="2"/>
        <v>3</v>
      </c>
      <c r="H50" s="391">
        <f t="shared" si="3"/>
        <v>15</v>
      </c>
    </row>
    <row r="51" spans="1:8">
      <c r="A51" s="392"/>
      <c r="B51" s="396" t="s">
        <v>420</v>
      </c>
      <c r="C51" s="166" t="s">
        <v>425</v>
      </c>
      <c r="D51" s="397">
        <v>5</v>
      </c>
      <c r="E51" s="176">
        <v>1</v>
      </c>
      <c r="F51" s="176">
        <v>2</v>
      </c>
      <c r="G51" s="151">
        <f t="shared" si="2"/>
        <v>3</v>
      </c>
      <c r="H51" s="391">
        <f t="shared" si="3"/>
        <v>15</v>
      </c>
    </row>
    <row r="52" spans="1:8">
      <c r="A52" s="392"/>
      <c r="B52" s="396" t="s">
        <v>420</v>
      </c>
      <c r="C52" s="166" t="s">
        <v>426</v>
      </c>
      <c r="D52" s="397">
        <v>5</v>
      </c>
      <c r="E52" s="176">
        <v>2</v>
      </c>
      <c r="F52" s="176">
        <v>1</v>
      </c>
      <c r="G52" s="151">
        <f t="shared" si="2"/>
        <v>3</v>
      </c>
      <c r="H52" s="391">
        <f t="shared" si="3"/>
        <v>15</v>
      </c>
    </row>
    <row r="53" spans="1:8">
      <c r="A53" s="392"/>
      <c r="B53" s="396" t="s">
        <v>427</v>
      </c>
      <c r="C53" s="166" t="s">
        <v>428</v>
      </c>
      <c r="D53" s="397">
        <v>5</v>
      </c>
      <c r="E53" s="176"/>
      <c r="F53" s="176">
        <v>2</v>
      </c>
      <c r="G53" s="151">
        <f t="shared" si="2"/>
        <v>2</v>
      </c>
      <c r="H53" s="391">
        <f t="shared" si="3"/>
        <v>10</v>
      </c>
    </row>
    <row r="54" spans="1:8">
      <c r="A54" s="392"/>
      <c r="B54" s="396" t="s">
        <v>427</v>
      </c>
      <c r="C54" s="166" t="s">
        <v>429</v>
      </c>
      <c r="D54" s="397">
        <v>5</v>
      </c>
      <c r="E54" s="176"/>
      <c r="F54" s="176">
        <v>2</v>
      </c>
      <c r="G54" s="151">
        <f t="shared" si="2"/>
        <v>2</v>
      </c>
      <c r="H54" s="391">
        <f t="shared" si="3"/>
        <v>10</v>
      </c>
    </row>
    <row r="55" spans="1:8" ht="15.75" thickBot="1">
      <c r="A55" s="392"/>
      <c r="B55" s="396" t="s">
        <v>427</v>
      </c>
      <c r="C55" s="144" t="s">
        <v>430</v>
      </c>
      <c r="D55" s="145">
        <v>5</v>
      </c>
      <c r="E55" s="174"/>
      <c r="F55" s="174">
        <v>2</v>
      </c>
      <c r="G55" s="146">
        <f t="shared" si="2"/>
        <v>2</v>
      </c>
      <c r="H55" s="147">
        <f t="shared" si="3"/>
        <v>10</v>
      </c>
    </row>
    <row r="56" spans="1:8">
      <c r="A56" s="395" t="s">
        <v>431</v>
      </c>
      <c r="B56" s="396" t="s">
        <v>432</v>
      </c>
      <c r="C56" s="148" t="s">
        <v>433</v>
      </c>
      <c r="D56" s="149">
        <v>1</v>
      </c>
      <c r="E56" s="175"/>
      <c r="F56" s="175">
        <v>2</v>
      </c>
      <c r="G56" s="150">
        <f t="shared" si="2"/>
        <v>2</v>
      </c>
      <c r="H56" s="398">
        <f t="shared" si="3"/>
        <v>2</v>
      </c>
    </row>
    <row r="57" spans="1:8">
      <c r="A57" s="392"/>
      <c r="B57" s="396" t="s">
        <v>393</v>
      </c>
      <c r="C57" s="166" t="s">
        <v>434</v>
      </c>
      <c r="D57" s="397">
        <v>1</v>
      </c>
      <c r="E57" s="176"/>
      <c r="F57" s="176">
        <v>1</v>
      </c>
      <c r="G57" s="151">
        <f t="shared" si="2"/>
        <v>1</v>
      </c>
      <c r="H57" s="391">
        <f t="shared" si="3"/>
        <v>1</v>
      </c>
    </row>
    <row r="58" spans="1:8">
      <c r="A58" s="392"/>
      <c r="B58" s="396" t="s">
        <v>368</v>
      </c>
      <c r="C58" s="166" t="s">
        <v>435</v>
      </c>
      <c r="D58" s="397">
        <v>2</v>
      </c>
      <c r="E58" s="176"/>
      <c r="F58" s="176">
        <v>1</v>
      </c>
      <c r="G58" s="151">
        <f t="shared" si="2"/>
        <v>1</v>
      </c>
      <c r="H58" s="391">
        <f t="shared" si="3"/>
        <v>2</v>
      </c>
    </row>
    <row r="59" spans="1:8">
      <c r="A59" s="392"/>
      <c r="B59" s="396" t="s">
        <v>403</v>
      </c>
      <c r="C59" s="166" t="s">
        <v>436</v>
      </c>
      <c r="D59" s="397">
        <v>5</v>
      </c>
      <c r="E59" s="176">
        <v>1</v>
      </c>
      <c r="F59" s="176">
        <v>2</v>
      </c>
      <c r="G59" s="151">
        <f t="shared" si="2"/>
        <v>3</v>
      </c>
      <c r="H59" s="391">
        <f t="shared" si="3"/>
        <v>15</v>
      </c>
    </row>
    <row r="60" spans="1:8">
      <c r="A60" s="392"/>
      <c r="B60" s="396" t="s">
        <v>378</v>
      </c>
      <c r="C60" s="166" t="s">
        <v>437</v>
      </c>
      <c r="D60" s="397">
        <v>5</v>
      </c>
      <c r="E60" s="176"/>
      <c r="F60" s="176">
        <v>2</v>
      </c>
      <c r="G60" s="151">
        <f t="shared" si="2"/>
        <v>2</v>
      </c>
      <c r="H60" s="391">
        <f t="shared" si="3"/>
        <v>10</v>
      </c>
    </row>
    <row r="61" spans="1:8">
      <c r="A61" s="392"/>
      <c r="B61" s="396" t="s">
        <v>388</v>
      </c>
      <c r="C61" s="166" t="s">
        <v>438</v>
      </c>
      <c r="D61" s="397">
        <v>5</v>
      </c>
      <c r="E61" s="176"/>
      <c r="F61" s="176">
        <v>1</v>
      </c>
      <c r="G61" s="151">
        <f t="shared" si="2"/>
        <v>1</v>
      </c>
      <c r="H61" s="391">
        <f t="shared" si="3"/>
        <v>5</v>
      </c>
    </row>
    <row r="62" spans="1:8">
      <c r="A62" s="392"/>
      <c r="B62" s="396" t="s">
        <v>439</v>
      </c>
      <c r="C62" s="166" t="s">
        <v>440</v>
      </c>
      <c r="D62" s="397">
        <v>5</v>
      </c>
      <c r="E62" s="176"/>
      <c r="F62" s="176">
        <v>1</v>
      </c>
      <c r="G62" s="151">
        <f t="shared" si="2"/>
        <v>1</v>
      </c>
      <c r="H62" s="391">
        <f t="shared" si="3"/>
        <v>5</v>
      </c>
    </row>
    <row r="63" spans="1:8">
      <c r="A63" s="392"/>
      <c r="B63" s="396" t="s">
        <v>388</v>
      </c>
      <c r="C63" s="166" t="s">
        <v>441</v>
      </c>
      <c r="D63" s="397">
        <v>5</v>
      </c>
      <c r="E63" s="176">
        <v>1</v>
      </c>
      <c r="F63" s="176">
        <v>2</v>
      </c>
      <c r="G63" s="151">
        <f t="shared" si="2"/>
        <v>3</v>
      </c>
      <c r="H63" s="391">
        <f t="shared" si="3"/>
        <v>15</v>
      </c>
    </row>
    <row r="64" spans="1:8">
      <c r="A64" s="392"/>
      <c r="B64" s="396" t="s">
        <v>388</v>
      </c>
      <c r="C64" s="166" t="s">
        <v>442</v>
      </c>
      <c r="D64" s="397">
        <v>5</v>
      </c>
      <c r="E64" s="176">
        <v>1</v>
      </c>
      <c r="F64" s="176">
        <v>2</v>
      </c>
      <c r="G64" s="151">
        <f t="shared" si="2"/>
        <v>3</v>
      </c>
      <c r="H64" s="391">
        <f t="shared" si="3"/>
        <v>15</v>
      </c>
    </row>
    <row r="65" spans="1:8">
      <c r="A65" s="392"/>
      <c r="B65" s="396" t="s">
        <v>439</v>
      </c>
      <c r="C65" s="166" t="s">
        <v>443</v>
      </c>
      <c r="D65" s="397">
        <v>5</v>
      </c>
      <c r="E65" s="176">
        <v>1</v>
      </c>
      <c r="F65" s="176">
        <v>2</v>
      </c>
      <c r="G65" s="151">
        <f t="shared" si="2"/>
        <v>3</v>
      </c>
      <c r="H65" s="391">
        <f t="shared" si="3"/>
        <v>15</v>
      </c>
    </row>
    <row r="66" spans="1:8">
      <c r="A66" s="392"/>
      <c r="B66" s="396" t="s">
        <v>439</v>
      </c>
      <c r="C66" s="166" t="s">
        <v>444</v>
      </c>
      <c r="D66" s="397">
        <v>7</v>
      </c>
      <c r="E66" s="176"/>
      <c r="F66" s="176">
        <v>2</v>
      </c>
      <c r="G66" s="151">
        <f t="shared" si="2"/>
        <v>2</v>
      </c>
      <c r="H66" s="391">
        <f t="shared" si="3"/>
        <v>14</v>
      </c>
    </row>
    <row r="67" spans="1:8">
      <c r="A67" s="392"/>
      <c r="B67" s="396" t="s">
        <v>388</v>
      </c>
      <c r="C67" s="166" t="s">
        <v>445</v>
      </c>
      <c r="D67" s="397">
        <v>5</v>
      </c>
      <c r="E67" s="176"/>
      <c r="F67" s="176">
        <v>2</v>
      </c>
      <c r="G67" s="151">
        <f t="shared" si="2"/>
        <v>2</v>
      </c>
      <c r="H67" s="391">
        <f t="shared" si="3"/>
        <v>10</v>
      </c>
    </row>
    <row r="68" spans="1:8">
      <c r="A68" s="392"/>
      <c r="B68" s="396" t="s">
        <v>439</v>
      </c>
      <c r="C68" s="166" t="s">
        <v>446</v>
      </c>
      <c r="D68" s="397">
        <v>7</v>
      </c>
      <c r="E68" s="176"/>
      <c r="F68" s="176">
        <v>2</v>
      </c>
      <c r="G68" s="151">
        <f t="shared" si="2"/>
        <v>2</v>
      </c>
      <c r="H68" s="391">
        <f t="shared" si="3"/>
        <v>14</v>
      </c>
    </row>
    <row r="69" spans="1:8">
      <c r="A69" s="392"/>
      <c r="B69" s="396" t="s">
        <v>439</v>
      </c>
      <c r="C69" s="166" t="s">
        <v>447</v>
      </c>
      <c r="D69" s="397">
        <v>7</v>
      </c>
      <c r="E69" s="176"/>
      <c r="F69" s="176">
        <v>2</v>
      </c>
      <c r="G69" s="151">
        <f t="shared" si="2"/>
        <v>2</v>
      </c>
      <c r="H69" s="391">
        <f t="shared" si="3"/>
        <v>14</v>
      </c>
    </row>
    <row r="70" spans="1:8">
      <c r="A70" s="392"/>
      <c r="B70" s="396" t="s">
        <v>439</v>
      </c>
      <c r="C70" s="166" t="s">
        <v>448</v>
      </c>
      <c r="D70" s="397">
        <v>7</v>
      </c>
      <c r="E70" s="176"/>
      <c r="F70" s="176">
        <v>2</v>
      </c>
      <c r="G70" s="151">
        <f t="shared" si="2"/>
        <v>2</v>
      </c>
      <c r="H70" s="391">
        <f t="shared" si="3"/>
        <v>14</v>
      </c>
    </row>
    <row r="71" spans="1:8">
      <c r="A71" s="395" t="s">
        <v>449</v>
      </c>
      <c r="B71" s="399" t="s">
        <v>450</v>
      </c>
      <c r="C71" s="400" t="s">
        <v>451</v>
      </c>
      <c r="D71" s="401">
        <v>1</v>
      </c>
      <c r="E71" s="402">
        <v>1</v>
      </c>
      <c r="F71" s="402"/>
      <c r="G71" s="150">
        <f t="shared" si="2"/>
        <v>1</v>
      </c>
      <c r="H71" s="403">
        <f t="shared" si="3"/>
        <v>1</v>
      </c>
    </row>
    <row r="72" spans="1:8">
      <c r="A72" s="392"/>
      <c r="B72" s="399" t="s">
        <v>393</v>
      </c>
      <c r="C72" s="404" t="s">
        <v>452</v>
      </c>
      <c r="D72" s="405">
        <v>1</v>
      </c>
      <c r="E72" s="176">
        <v>2</v>
      </c>
      <c r="F72" s="176">
        <v>2</v>
      </c>
      <c r="G72" s="151">
        <f t="shared" ref="G72:G100" si="4">SUM(E72:F72)</f>
        <v>4</v>
      </c>
      <c r="H72" s="406">
        <f t="shared" ref="H72:H100" si="5">G72*D72</f>
        <v>4</v>
      </c>
    </row>
    <row r="73" spans="1:8">
      <c r="A73" s="407"/>
      <c r="B73" s="408" t="s">
        <v>453</v>
      </c>
      <c r="C73" s="404" t="s">
        <v>454</v>
      </c>
      <c r="D73" s="405">
        <v>3</v>
      </c>
      <c r="E73" s="402">
        <v>1</v>
      </c>
      <c r="F73" s="402"/>
      <c r="G73" s="151">
        <f t="shared" si="4"/>
        <v>1</v>
      </c>
      <c r="H73" s="406">
        <f t="shared" si="5"/>
        <v>3</v>
      </c>
    </row>
    <row r="74" spans="1:8">
      <c r="A74" s="407"/>
      <c r="B74" s="408" t="s">
        <v>372</v>
      </c>
      <c r="C74" s="409" t="s">
        <v>455</v>
      </c>
      <c r="D74" s="410">
        <v>3</v>
      </c>
      <c r="E74" s="176">
        <v>1</v>
      </c>
      <c r="F74" s="176">
        <v>1</v>
      </c>
      <c r="G74" s="151">
        <f t="shared" si="4"/>
        <v>2</v>
      </c>
      <c r="H74" s="406">
        <f t="shared" si="5"/>
        <v>6</v>
      </c>
    </row>
    <row r="75" spans="1:8">
      <c r="A75" s="392"/>
      <c r="B75" s="408" t="s">
        <v>403</v>
      </c>
      <c r="C75" s="400" t="s">
        <v>456</v>
      </c>
      <c r="D75" s="401">
        <v>5</v>
      </c>
      <c r="E75" s="176">
        <v>1</v>
      </c>
      <c r="F75" s="176">
        <v>1</v>
      </c>
      <c r="G75" s="151">
        <f t="shared" si="4"/>
        <v>2</v>
      </c>
      <c r="H75" s="406">
        <f t="shared" si="5"/>
        <v>10</v>
      </c>
    </row>
    <row r="76" spans="1:8">
      <c r="A76" s="392"/>
      <c r="B76" s="408" t="s">
        <v>384</v>
      </c>
      <c r="C76" s="400" t="s">
        <v>457</v>
      </c>
      <c r="D76" s="401">
        <v>5</v>
      </c>
      <c r="E76" s="402">
        <v>1</v>
      </c>
      <c r="F76" s="402"/>
      <c r="G76" s="151">
        <f t="shared" si="4"/>
        <v>1</v>
      </c>
      <c r="H76" s="406">
        <f t="shared" si="5"/>
        <v>5</v>
      </c>
    </row>
    <row r="77" spans="1:8" ht="15.75" thickBot="1">
      <c r="A77" s="407"/>
      <c r="B77" s="408" t="s">
        <v>388</v>
      </c>
      <c r="C77" s="152" t="s">
        <v>458</v>
      </c>
      <c r="D77" s="153">
        <v>5</v>
      </c>
      <c r="E77" s="402">
        <v>1</v>
      </c>
      <c r="F77" s="402"/>
      <c r="G77" s="151">
        <f t="shared" si="4"/>
        <v>1</v>
      </c>
      <c r="H77" s="406">
        <f t="shared" si="5"/>
        <v>5</v>
      </c>
    </row>
    <row r="78" spans="1:8">
      <c r="A78" s="395" t="s">
        <v>459</v>
      </c>
      <c r="B78" s="408" t="s">
        <v>460</v>
      </c>
      <c r="C78" s="154" t="s">
        <v>461</v>
      </c>
      <c r="D78" s="154">
        <v>1</v>
      </c>
      <c r="E78" s="177"/>
      <c r="F78" s="177">
        <v>1</v>
      </c>
      <c r="G78" s="150">
        <f t="shared" si="4"/>
        <v>1</v>
      </c>
      <c r="H78" s="155">
        <f t="shared" si="5"/>
        <v>1</v>
      </c>
    </row>
    <row r="79" spans="1:8">
      <c r="A79" s="407"/>
      <c r="B79" s="408" t="s">
        <v>393</v>
      </c>
      <c r="C79" s="405" t="s">
        <v>462</v>
      </c>
      <c r="D79" s="405">
        <v>1</v>
      </c>
      <c r="E79" s="411">
        <v>1</v>
      </c>
      <c r="F79" s="411">
        <v>1</v>
      </c>
      <c r="G79" s="412">
        <f t="shared" si="4"/>
        <v>2</v>
      </c>
      <c r="H79" s="406">
        <f t="shared" si="5"/>
        <v>2</v>
      </c>
    </row>
    <row r="80" spans="1:8">
      <c r="A80" s="407"/>
      <c r="B80" s="408" t="s">
        <v>453</v>
      </c>
      <c r="C80" s="405" t="s">
        <v>463</v>
      </c>
      <c r="D80" s="405">
        <v>1</v>
      </c>
      <c r="E80" s="411">
        <v>1</v>
      </c>
      <c r="F80" s="411">
        <v>2</v>
      </c>
      <c r="G80" s="412">
        <f t="shared" si="4"/>
        <v>3</v>
      </c>
      <c r="H80" s="406">
        <f t="shared" si="5"/>
        <v>3</v>
      </c>
    </row>
    <row r="81" spans="1:8">
      <c r="A81" s="407"/>
      <c r="B81" s="408" t="s">
        <v>453</v>
      </c>
      <c r="C81" s="405" t="s">
        <v>464</v>
      </c>
      <c r="D81" s="405">
        <v>1</v>
      </c>
      <c r="E81" s="411">
        <v>1</v>
      </c>
      <c r="F81" s="411">
        <v>2</v>
      </c>
      <c r="G81" s="412">
        <f t="shared" si="4"/>
        <v>3</v>
      </c>
      <c r="H81" s="406">
        <f t="shared" si="5"/>
        <v>3</v>
      </c>
    </row>
    <row r="82" spans="1:8" ht="15.75" thickBot="1">
      <c r="A82" s="407"/>
      <c r="B82" s="408" t="s">
        <v>453</v>
      </c>
      <c r="C82" s="413" t="s">
        <v>465</v>
      </c>
      <c r="D82" s="413">
        <v>1</v>
      </c>
      <c r="E82" s="414"/>
      <c r="F82" s="414">
        <v>1</v>
      </c>
      <c r="G82" s="146">
        <f t="shared" si="4"/>
        <v>1</v>
      </c>
      <c r="H82" s="415">
        <f t="shared" si="5"/>
        <v>1</v>
      </c>
    </row>
    <row r="83" spans="1:8">
      <c r="A83" s="395" t="s">
        <v>466</v>
      </c>
      <c r="B83" s="408" t="s">
        <v>453</v>
      </c>
      <c r="C83" s="154" t="s">
        <v>467</v>
      </c>
      <c r="D83" s="154">
        <v>5</v>
      </c>
      <c r="E83" s="177">
        <v>1</v>
      </c>
      <c r="F83" s="177">
        <v>1</v>
      </c>
      <c r="G83" s="150">
        <f t="shared" si="4"/>
        <v>2</v>
      </c>
      <c r="H83" s="155">
        <f t="shared" si="5"/>
        <v>10</v>
      </c>
    </row>
    <row r="84" spans="1:8" ht="15.75" thickBot="1">
      <c r="A84" s="407"/>
      <c r="B84" s="408" t="s">
        <v>378</v>
      </c>
      <c r="C84" s="405" t="s">
        <v>468</v>
      </c>
      <c r="D84" s="405">
        <v>5</v>
      </c>
      <c r="E84" s="411">
        <v>1</v>
      </c>
      <c r="F84" s="411">
        <v>2</v>
      </c>
      <c r="G84" s="156">
        <f t="shared" si="4"/>
        <v>3</v>
      </c>
      <c r="H84" s="406">
        <f t="shared" si="5"/>
        <v>15</v>
      </c>
    </row>
    <row r="85" spans="1:8">
      <c r="A85" s="395" t="s">
        <v>469</v>
      </c>
      <c r="B85" s="408" t="s">
        <v>393</v>
      </c>
      <c r="C85" s="154" t="s">
        <v>470</v>
      </c>
      <c r="D85" s="154">
        <v>1</v>
      </c>
      <c r="E85" s="177"/>
      <c r="F85" s="177"/>
      <c r="G85" s="150">
        <f t="shared" si="4"/>
        <v>0</v>
      </c>
      <c r="H85" s="155">
        <f t="shared" si="5"/>
        <v>0</v>
      </c>
    </row>
    <row r="86" spans="1:8">
      <c r="A86" s="416"/>
      <c r="B86" s="408" t="s">
        <v>372</v>
      </c>
      <c r="C86" s="405" t="s">
        <v>471</v>
      </c>
      <c r="D86" s="405">
        <v>2</v>
      </c>
      <c r="E86" s="411"/>
      <c r="F86" s="411">
        <v>2</v>
      </c>
      <c r="G86" s="412">
        <f t="shared" si="4"/>
        <v>2</v>
      </c>
      <c r="H86" s="406">
        <f t="shared" si="5"/>
        <v>4</v>
      </c>
    </row>
    <row r="87" spans="1:8" ht="15.75" thickBot="1">
      <c r="A87" s="416"/>
      <c r="B87" s="408" t="s">
        <v>453</v>
      </c>
      <c r="C87" s="417" t="s">
        <v>472</v>
      </c>
      <c r="D87" s="417">
        <v>2</v>
      </c>
      <c r="E87" s="418"/>
      <c r="F87" s="418">
        <v>2</v>
      </c>
      <c r="G87" s="146">
        <f t="shared" si="4"/>
        <v>2</v>
      </c>
      <c r="H87" s="419">
        <f t="shared" si="5"/>
        <v>4</v>
      </c>
    </row>
    <row r="88" spans="1:8">
      <c r="A88" s="420" t="s">
        <v>473</v>
      </c>
      <c r="B88" s="421" t="s">
        <v>372</v>
      </c>
      <c r="C88" s="157" t="s">
        <v>474</v>
      </c>
      <c r="D88" s="157">
        <v>1</v>
      </c>
      <c r="E88" s="177"/>
      <c r="F88" s="177"/>
      <c r="G88" s="150">
        <f t="shared" si="4"/>
        <v>0</v>
      </c>
      <c r="H88" s="155">
        <f t="shared" si="5"/>
        <v>0</v>
      </c>
    </row>
    <row r="89" spans="1:8">
      <c r="A89" s="422"/>
      <c r="B89" s="421" t="s">
        <v>372</v>
      </c>
      <c r="C89" s="423" t="s">
        <v>475</v>
      </c>
      <c r="D89" s="423">
        <v>2</v>
      </c>
      <c r="E89" s="411"/>
      <c r="F89" s="411">
        <v>2</v>
      </c>
      <c r="G89" s="412">
        <f t="shared" si="4"/>
        <v>2</v>
      </c>
      <c r="H89" s="406">
        <f t="shared" si="5"/>
        <v>4</v>
      </c>
    </row>
    <row r="90" spans="1:8" ht="15.75" thickBot="1">
      <c r="A90" s="422"/>
      <c r="B90" s="421" t="s">
        <v>418</v>
      </c>
      <c r="C90" s="424" t="s">
        <v>476</v>
      </c>
      <c r="D90" s="424">
        <v>2</v>
      </c>
      <c r="E90" s="418"/>
      <c r="F90" s="418">
        <v>2</v>
      </c>
      <c r="G90" s="146">
        <f t="shared" si="4"/>
        <v>2</v>
      </c>
      <c r="H90" s="419">
        <f t="shared" si="5"/>
        <v>4</v>
      </c>
    </row>
    <row r="91" spans="1:8">
      <c r="A91" s="420" t="s">
        <v>477</v>
      </c>
      <c r="B91" s="421" t="s">
        <v>372</v>
      </c>
      <c r="C91" s="157" t="s">
        <v>478</v>
      </c>
      <c r="D91" s="157">
        <v>1</v>
      </c>
      <c r="E91" s="177"/>
      <c r="F91" s="177"/>
      <c r="G91" s="150">
        <f t="shared" si="4"/>
        <v>0</v>
      </c>
      <c r="H91" s="155">
        <f t="shared" si="5"/>
        <v>0</v>
      </c>
    </row>
    <row r="92" spans="1:8">
      <c r="A92" s="422"/>
      <c r="B92" s="421" t="s">
        <v>372</v>
      </c>
      <c r="C92" s="423" t="s">
        <v>479</v>
      </c>
      <c r="D92" s="423">
        <v>5</v>
      </c>
      <c r="E92" s="411"/>
      <c r="F92" s="411">
        <v>2</v>
      </c>
      <c r="G92" s="412">
        <f t="shared" si="4"/>
        <v>2</v>
      </c>
      <c r="H92" s="406">
        <f t="shared" si="5"/>
        <v>10</v>
      </c>
    </row>
    <row r="93" spans="1:8">
      <c r="A93" s="422"/>
      <c r="B93" s="421" t="s">
        <v>418</v>
      </c>
      <c r="C93" s="423" t="s">
        <v>480</v>
      </c>
      <c r="D93" s="423">
        <v>10</v>
      </c>
      <c r="E93" s="411"/>
      <c r="F93" s="411">
        <v>3</v>
      </c>
      <c r="G93" s="412">
        <f t="shared" si="4"/>
        <v>3</v>
      </c>
      <c r="H93" s="406">
        <f t="shared" si="5"/>
        <v>30</v>
      </c>
    </row>
    <row r="94" spans="1:8">
      <c r="A94" s="422"/>
      <c r="B94" s="421" t="s">
        <v>420</v>
      </c>
      <c r="C94" s="423" t="s">
        <v>481</v>
      </c>
      <c r="D94" s="423">
        <v>10</v>
      </c>
      <c r="E94" s="411"/>
      <c r="F94" s="411">
        <v>2</v>
      </c>
      <c r="G94" s="412">
        <f t="shared" si="4"/>
        <v>2</v>
      </c>
      <c r="H94" s="406">
        <f t="shared" si="5"/>
        <v>20</v>
      </c>
    </row>
    <row r="95" spans="1:8" ht="15.75" thickBot="1">
      <c r="A95" s="422"/>
      <c r="B95" s="421" t="s">
        <v>427</v>
      </c>
      <c r="C95" s="424" t="s">
        <v>482</v>
      </c>
      <c r="D95" s="424">
        <v>10</v>
      </c>
      <c r="E95" s="418"/>
      <c r="F95" s="418">
        <v>1</v>
      </c>
      <c r="G95" s="146">
        <f t="shared" si="4"/>
        <v>1</v>
      </c>
      <c r="H95" s="419">
        <f t="shared" si="5"/>
        <v>10</v>
      </c>
    </row>
    <row r="96" spans="1:8">
      <c r="A96" s="420" t="s">
        <v>483</v>
      </c>
      <c r="B96" s="421" t="s">
        <v>388</v>
      </c>
      <c r="C96" s="157" t="s">
        <v>484</v>
      </c>
      <c r="D96" s="157">
        <v>10</v>
      </c>
      <c r="E96" s="177"/>
      <c r="F96" s="177"/>
      <c r="G96" s="158">
        <f t="shared" si="4"/>
        <v>0</v>
      </c>
      <c r="H96" s="155">
        <f t="shared" si="5"/>
        <v>0</v>
      </c>
    </row>
    <row r="97" spans="1:14">
      <c r="A97" s="422"/>
      <c r="B97" s="421" t="s">
        <v>485</v>
      </c>
      <c r="C97" s="423" t="s">
        <v>486</v>
      </c>
      <c r="D97" s="423">
        <v>10</v>
      </c>
      <c r="E97" s="411">
        <v>1</v>
      </c>
      <c r="F97" s="411">
        <v>1</v>
      </c>
      <c r="G97" s="412">
        <f t="shared" si="4"/>
        <v>2</v>
      </c>
      <c r="H97" s="406">
        <f t="shared" si="5"/>
        <v>20</v>
      </c>
    </row>
    <row r="98" spans="1:14">
      <c r="A98" s="422"/>
      <c r="B98" s="421" t="s">
        <v>485</v>
      </c>
      <c r="C98" s="423" t="s">
        <v>487</v>
      </c>
      <c r="D98" s="423">
        <v>10</v>
      </c>
      <c r="E98" s="411">
        <v>1</v>
      </c>
      <c r="F98" s="411">
        <v>1</v>
      </c>
      <c r="G98" s="412">
        <f t="shared" si="4"/>
        <v>2</v>
      </c>
      <c r="H98" s="406">
        <f t="shared" si="5"/>
        <v>20</v>
      </c>
    </row>
    <row r="99" spans="1:14">
      <c r="A99" s="422"/>
      <c r="B99" s="421" t="s">
        <v>485</v>
      </c>
      <c r="C99" s="423" t="s">
        <v>488</v>
      </c>
      <c r="D99" s="423">
        <v>10</v>
      </c>
      <c r="E99" s="411">
        <v>1</v>
      </c>
      <c r="F99" s="411">
        <v>1</v>
      </c>
      <c r="G99" s="412">
        <f t="shared" si="4"/>
        <v>2</v>
      </c>
      <c r="H99" s="406">
        <f t="shared" si="5"/>
        <v>20</v>
      </c>
    </row>
    <row r="100" spans="1:14" ht="15.75" thickBot="1">
      <c r="A100" s="425" t="s">
        <v>489</v>
      </c>
      <c r="B100" s="426"/>
      <c r="C100" s="159"/>
      <c r="D100" s="159">
        <v>15</v>
      </c>
      <c r="E100" s="380"/>
      <c r="F100" s="380"/>
      <c r="G100" s="160">
        <f t="shared" si="4"/>
        <v>0</v>
      </c>
      <c r="H100" s="161">
        <f t="shared" si="5"/>
        <v>0</v>
      </c>
    </row>
    <row r="101" spans="1:14">
      <c r="A101" s="134"/>
      <c r="B101" s="134"/>
      <c r="C101" s="135"/>
      <c r="D101" s="162"/>
    </row>
    <row r="102" spans="1:14">
      <c r="A102" s="134"/>
      <c r="B102" s="134"/>
      <c r="C102" s="135"/>
      <c r="D102" s="162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</row>
    <row r="103" spans="1:14" ht="15.75" thickBot="1">
      <c r="A103" s="134"/>
      <c r="B103" s="134"/>
      <c r="C103" s="135"/>
      <c r="D103" s="162"/>
      <c r="E103" s="179">
        <f>SUM(E105:E115)</f>
        <v>12</v>
      </c>
      <c r="F103" s="179">
        <f>SUM(F105:F115)</f>
        <v>3</v>
      </c>
      <c r="G103" s="180">
        <f>SUM(G105:G115)</f>
        <v>15</v>
      </c>
      <c r="H103" s="136"/>
      <c r="I103" s="136"/>
      <c r="J103" s="136"/>
      <c r="K103" s="136"/>
      <c r="L103" s="136"/>
      <c r="M103" s="136"/>
      <c r="N103" s="136"/>
    </row>
    <row r="104" spans="1:14" ht="16.5" thickBot="1">
      <c r="A104" s="427" t="s">
        <v>13</v>
      </c>
      <c r="B104" s="428" t="s">
        <v>88</v>
      </c>
      <c r="C104" s="429" t="s">
        <v>362</v>
      </c>
      <c r="D104" s="430"/>
      <c r="E104" s="431" t="s">
        <v>30</v>
      </c>
      <c r="F104" s="432" t="s">
        <v>490</v>
      </c>
      <c r="G104" s="433" t="s">
        <v>491</v>
      </c>
      <c r="H104" s="133"/>
      <c r="I104" s="138"/>
      <c r="J104" s="138"/>
      <c r="K104" s="138"/>
      <c r="L104" s="138"/>
      <c r="M104" s="138"/>
      <c r="N104" s="138"/>
    </row>
    <row r="105" spans="1:14">
      <c r="A105" s="434" t="s">
        <v>492</v>
      </c>
      <c r="B105" s="163" t="s">
        <v>493</v>
      </c>
      <c r="C105" s="149" t="s">
        <v>494</v>
      </c>
      <c r="D105" s="164"/>
      <c r="E105" s="181"/>
      <c r="F105" s="435"/>
      <c r="G105" s="436">
        <f t="shared" ref="G105:G115" si="6">SUM(E105:F105)</f>
        <v>0</v>
      </c>
      <c r="H105" s="133"/>
      <c r="I105" s="138"/>
      <c r="J105" s="138"/>
      <c r="K105" s="138"/>
      <c r="L105" s="138"/>
      <c r="M105" s="138"/>
      <c r="N105" s="138"/>
    </row>
    <row r="106" spans="1:14">
      <c r="A106" s="437"/>
      <c r="B106" s="165" t="s">
        <v>495</v>
      </c>
      <c r="C106" s="166" t="s">
        <v>496</v>
      </c>
      <c r="D106" s="167"/>
      <c r="E106" s="182">
        <v>1</v>
      </c>
      <c r="F106" s="182">
        <v>1</v>
      </c>
      <c r="G106" s="438">
        <f t="shared" si="6"/>
        <v>2</v>
      </c>
      <c r="H106" s="133"/>
      <c r="I106" s="138"/>
      <c r="J106" s="138"/>
      <c r="K106" s="138"/>
      <c r="L106" s="138"/>
      <c r="M106" s="138"/>
      <c r="N106" s="138"/>
    </row>
    <row r="107" spans="1:14" ht="15.75" thickBot="1">
      <c r="A107" s="439"/>
      <c r="B107" s="168" t="s">
        <v>495</v>
      </c>
      <c r="C107" s="144" t="s">
        <v>497</v>
      </c>
      <c r="D107" s="169"/>
      <c r="E107" s="183">
        <v>1</v>
      </c>
      <c r="F107" s="184">
        <v>1</v>
      </c>
      <c r="G107" s="440">
        <f t="shared" si="6"/>
        <v>2</v>
      </c>
      <c r="H107" s="133"/>
      <c r="I107" s="138"/>
      <c r="J107" s="138"/>
      <c r="K107" s="138"/>
      <c r="L107" s="138"/>
      <c r="M107" s="138"/>
      <c r="N107" s="138"/>
    </row>
    <row r="108" spans="1:14">
      <c r="A108" s="437"/>
      <c r="B108" s="165" t="s">
        <v>493</v>
      </c>
      <c r="C108" s="170" t="s">
        <v>498</v>
      </c>
      <c r="D108" s="167"/>
      <c r="E108" s="182"/>
      <c r="F108" s="182">
        <v>1</v>
      </c>
      <c r="G108" s="441">
        <f t="shared" si="6"/>
        <v>1</v>
      </c>
      <c r="H108" s="133"/>
      <c r="I108" s="138"/>
      <c r="J108" s="138"/>
      <c r="K108" s="138"/>
      <c r="L108" s="138"/>
      <c r="M108" s="138"/>
      <c r="N108" s="138"/>
    </row>
    <row r="109" spans="1:14">
      <c r="A109" s="437"/>
      <c r="B109" s="165" t="s">
        <v>493</v>
      </c>
      <c r="C109" s="170" t="s">
        <v>499</v>
      </c>
      <c r="D109" s="167"/>
      <c r="E109" s="182">
        <v>1</v>
      </c>
      <c r="F109" s="442"/>
      <c r="G109" s="441">
        <f t="shared" si="6"/>
        <v>1</v>
      </c>
      <c r="H109" s="133"/>
      <c r="I109" s="138"/>
      <c r="J109" s="138"/>
      <c r="K109" s="138"/>
      <c r="L109" s="138"/>
      <c r="M109" s="138"/>
      <c r="N109" s="138"/>
    </row>
    <row r="110" spans="1:14" ht="15.75" thickBot="1">
      <c r="A110" s="439"/>
      <c r="B110" s="168" t="s">
        <v>493</v>
      </c>
      <c r="C110" s="171" t="s">
        <v>500</v>
      </c>
      <c r="D110" s="169"/>
      <c r="E110" s="183">
        <v>1</v>
      </c>
      <c r="F110" s="442"/>
      <c r="G110" s="172">
        <f t="shared" si="6"/>
        <v>1</v>
      </c>
      <c r="H110" s="133"/>
      <c r="I110" s="138"/>
      <c r="J110" s="138"/>
      <c r="K110" s="138"/>
      <c r="L110" s="138"/>
      <c r="M110" s="138"/>
      <c r="N110" s="138"/>
    </row>
    <row r="111" spans="1:14">
      <c r="A111" s="443" t="s">
        <v>501</v>
      </c>
      <c r="B111" s="444" t="s">
        <v>493</v>
      </c>
      <c r="C111" s="445" t="s">
        <v>502</v>
      </c>
      <c r="D111" s="446"/>
      <c r="E111" s="442"/>
      <c r="F111" s="435"/>
      <c r="G111" s="173">
        <f t="shared" si="6"/>
        <v>0</v>
      </c>
      <c r="H111" s="133"/>
      <c r="I111" s="138"/>
      <c r="J111" s="138"/>
      <c r="K111" s="138"/>
      <c r="L111" s="138"/>
      <c r="M111" s="138"/>
      <c r="N111" s="138"/>
    </row>
    <row r="112" spans="1:14">
      <c r="A112" s="437"/>
      <c r="B112" s="165" t="s">
        <v>495</v>
      </c>
      <c r="C112" s="186" t="s">
        <v>503</v>
      </c>
      <c r="D112" s="167"/>
      <c r="E112" s="182">
        <v>2</v>
      </c>
      <c r="F112" s="182"/>
      <c r="G112" s="441">
        <f t="shared" si="6"/>
        <v>2</v>
      </c>
      <c r="H112" s="133"/>
      <c r="I112" s="138"/>
      <c r="J112" s="138"/>
      <c r="K112" s="138"/>
      <c r="L112" s="138"/>
      <c r="M112" s="138"/>
      <c r="N112" s="138"/>
    </row>
    <row r="113" spans="1:14">
      <c r="A113" s="437"/>
      <c r="B113" s="165" t="s">
        <v>495</v>
      </c>
      <c r="C113" s="186" t="s">
        <v>504</v>
      </c>
      <c r="D113" s="167"/>
      <c r="E113" s="182">
        <v>2</v>
      </c>
      <c r="F113" s="182"/>
      <c r="G113" s="441">
        <f t="shared" si="6"/>
        <v>2</v>
      </c>
      <c r="H113" s="133"/>
      <c r="I113" s="138"/>
      <c r="J113" s="138"/>
      <c r="K113" s="138"/>
      <c r="L113" s="138"/>
      <c r="M113" s="138"/>
      <c r="N113" s="138"/>
    </row>
    <row r="114" spans="1:14">
      <c r="A114" s="437"/>
      <c r="B114" s="165" t="s">
        <v>495</v>
      </c>
      <c r="C114" s="186" t="s">
        <v>505</v>
      </c>
      <c r="D114" s="167"/>
      <c r="E114" s="182">
        <v>2</v>
      </c>
      <c r="F114" s="442"/>
      <c r="G114" s="441">
        <f t="shared" si="6"/>
        <v>2</v>
      </c>
      <c r="H114" s="133"/>
      <c r="I114" s="138"/>
      <c r="J114" s="138"/>
      <c r="K114" s="138"/>
      <c r="L114" s="138"/>
      <c r="M114" s="138"/>
      <c r="N114" s="138"/>
    </row>
    <row r="115" spans="1:14" ht="15.75" thickBot="1">
      <c r="A115" s="439"/>
      <c r="B115" s="168" t="s">
        <v>506</v>
      </c>
      <c r="C115" s="187" t="s">
        <v>507</v>
      </c>
      <c r="D115" s="169"/>
      <c r="E115" s="183">
        <v>2</v>
      </c>
      <c r="F115" s="185"/>
      <c r="G115" s="172">
        <f t="shared" si="6"/>
        <v>2</v>
      </c>
      <c r="H115" s="133"/>
      <c r="I115" s="138"/>
      <c r="J115" s="138"/>
      <c r="K115" s="138"/>
      <c r="L115" s="138"/>
      <c r="M115" s="138"/>
      <c r="N115" s="138"/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7"/>
  <sheetViews>
    <sheetView zoomScale="85" zoomScaleNormal="85" workbookViewId="0">
      <selection activeCell="I14" sqref="I14"/>
    </sheetView>
  </sheetViews>
  <sheetFormatPr defaultColWidth="9.140625" defaultRowHeight="15"/>
  <cols>
    <col min="1" max="5" width="9.140625" style="40"/>
    <col min="6" max="6" width="11.85546875" style="40" bestFit="1" customWidth="1"/>
    <col min="7" max="16384" width="9.140625" style="40"/>
  </cols>
  <sheetData>
    <row r="1" spans="1:7" ht="18.75">
      <c r="A1" s="192" t="s">
        <v>509</v>
      </c>
      <c r="B1" s="193"/>
      <c r="C1" s="193"/>
      <c r="D1" s="193"/>
    </row>
    <row r="2" spans="1:7" ht="15.75" thickBot="1"/>
    <row r="3" spans="1:7">
      <c r="A3" s="481" t="s">
        <v>4</v>
      </c>
      <c r="B3" s="481"/>
      <c r="C3" s="482"/>
      <c r="F3" s="214">
        <f>F47+F28+F17</f>
        <v>33</v>
      </c>
      <c r="G3" s="214">
        <f>G47+G28+G17</f>
        <v>162</v>
      </c>
    </row>
    <row r="4" spans="1:7" ht="15.75" thickBot="1">
      <c r="A4" s="483"/>
      <c r="B4" s="483"/>
      <c r="C4" s="484"/>
      <c r="D4" s="194"/>
      <c r="E4" s="194"/>
      <c r="F4" s="194"/>
      <c r="G4" s="194"/>
    </row>
    <row r="5" spans="1:7" ht="15.75" thickBot="1">
      <c r="A5" s="483" t="s">
        <v>31</v>
      </c>
      <c r="B5" s="483"/>
      <c r="C5" s="484"/>
      <c r="D5" s="188" t="s">
        <v>510</v>
      </c>
      <c r="E5" s="189" t="s">
        <v>511</v>
      </c>
      <c r="F5" s="189" t="s">
        <v>365</v>
      </c>
      <c r="G5" s="190" t="s">
        <v>366</v>
      </c>
    </row>
    <row r="6" spans="1:7" ht="15.75" thickBot="1">
      <c r="A6" s="485" t="s">
        <v>512</v>
      </c>
      <c r="B6" s="486"/>
      <c r="C6" s="487"/>
      <c r="D6" s="195"/>
      <c r="E6" s="196"/>
      <c r="F6" s="197"/>
      <c r="G6" s="198"/>
    </row>
    <row r="7" spans="1:7">
      <c r="A7" s="488" t="s">
        <v>513</v>
      </c>
      <c r="B7" s="488"/>
      <c r="C7" s="489"/>
      <c r="D7" s="199">
        <v>1</v>
      </c>
      <c r="E7" s="200"/>
      <c r="F7" s="199">
        <v>1</v>
      </c>
      <c r="G7" s="201">
        <v>1</v>
      </c>
    </row>
    <row r="8" spans="1:7">
      <c r="A8" s="490" t="s">
        <v>514</v>
      </c>
      <c r="B8" s="490"/>
      <c r="C8" s="491"/>
      <c r="D8" s="199">
        <v>1</v>
      </c>
      <c r="E8" s="200"/>
      <c r="F8" s="199">
        <v>2</v>
      </c>
      <c r="G8" s="201">
        <v>2</v>
      </c>
    </row>
    <row r="9" spans="1:7">
      <c r="A9" s="490" t="s">
        <v>515</v>
      </c>
      <c r="B9" s="490"/>
      <c r="C9" s="491"/>
      <c r="D9" s="199">
        <v>1</v>
      </c>
      <c r="E9" s="200"/>
      <c r="F9" s="199">
        <v>1</v>
      </c>
      <c r="G9" s="201">
        <v>1</v>
      </c>
    </row>
    <row r="10" spans="1:7">
      <c r="A10" s="490" t="s">
        <v>516</v>
      </c>
      <c r="B10" s="490"/>
      <c r="C10" s="491"/>
      <c r="D10" s="199">
        <v>1</v>
      </c>
      <c r="E10" s="200"/>
      <c r="F10" s="199">
        <v>1</v>
      </c>
      <c r="G10" s="201">
        <v>1</v>
      </c>
    </row>
    <row r="11" spans="1:7">
      <c r="A11" s="490" t="s">
        <v>517</v>
      </c>
      <c r="B11" s="490"/>
      <c r="C11" s="491"/>
      <c r="D11" s="199">
        <v>1</v>
      </c>
      <c r="E11" s="200"/>
      <c r="F11" s="199">
        <v>1</v>
      </c>
      <c r="G11" s="202">
        <v>1</v>
      </c>
    </row>
    <row r="12" spans="1:7">
      <c r="A12" s="486" t="s">
        <v>518</v>
      </c>
      <c r="B12" s="486"/>
      <c r="C12" s="487"/>
      <c r="D12" s="199">
        <v>1</v>
      </c>
      <c r="E12" s="200"/>
      <c r="F12" s="199">
        <v>1</v>
      </c>
      <c r="G12" s="202">
        <v>1</v>
      </c>
    </row>
    <row r="13" spans="1:7">
      <c r="A13" s="486" t="s">
        <v>519</v>
      </c>
      <c r="B13" s="486"/>
      <c r="C13" s="487"/>
      <c r="D13" s="203">
        <v>1</v>
      </c>
      <c r="E13" s="200"/>
      <c r="F13" s="199">
        <v>1</v>
      </c>
      <c r="G13" s="202">
        <v>1</v>
      </c>
    </row>
    <row r="14" spans="1:7">
      <c r="A14" s="490" t="s">
        <v>520</v>
      </c>
      <c r="B14" s="490"/>
      <c r="C14" s="491"/>
      <c r="D14" s="203">
        <v>1</v>
      </c>
      <c r="E14" s="200"/>
      <c r="F14" s="199">
        <v>1</v>
      </c>
      <c r="G14" s="202">
        <v>1</v>
      </c>
    </row>
    <row r="15" spans="1:7">
      <c r="A15" s="490" t="s">
        <v>521</v>
      </c>
      <c r="B15" s="490"/>
      <c r="C15" s="491"/>
      <c r="D15" s="203">
        <v>1</v>
      </c>
      <c r="E15" s="200"/>
      <c r="F15" s="199">
        <v>1</v>
      </c>
      <c r="G15" s="202">
        <v>1</v>
      </c>
    </row>
    <row r="16" spans="1:7" ht="15.75" thickBot="1">
      <c r="A16" s="492" t="s">
        <v>522</v>
      </c>
      <c r="B16" s="492"/>
      <c r="C16" s="493"/>
      <c r="D16" s="204">
        <v>1</v>
      </c>
      <c r="E16" s="205"/>
      <c r="F16" s="206">
        <v>2</v>
      </c>
      <c r="G16" s="207">
        <v>2</v>
      </c>
    </row>
    <row r="17" spans="1:7" ht="15.75" thickBot="1">
      <c r="A17" s="197"/>
      <c r="B17" s="197"/>
      <c r="C17" s="198"/>
      <c r="D17" s="195"/>
      <c r="E17" s="208" t="s">
        <v>523</v>
      </c>
      <c r="F17" s="213">
        <f>SUM(F7,F8,F9,F10,F11,F12,F13,F14,F15,F16)</f>
        <v>12</v>
      </c>
      <c r="G17" s="213">
        <f>SUM(G7,G8,G9,G10,G11,G12,G13,G14,G15,G16)</f>
        <v>12</v>
      </c>
    </row>
    <row r="18" spans="1:7" ht="15.75" thickBot="1"/>
    <row r="19" spans="1:7" ht="15.75" thickBot="1">
      <c r="A19" s="494" t="s">
        <v>524</v>
      </c>
      <c r="B19" s="495"/>
      <c r="C19" s="496"/>
    </row>
    <row r="20" spans="1:7" ht="15.75" thickBot="1">
      <c r="A20" s="497" t="s">
        <v>31</v>
      </c>
      <c r="B20" s="483"/>
      <c r="C20" s="484"/>
      <c r="D20" s="191" t="s">
        <v>510</v>
      </c>
      <c r="E20" s="189" t="s">
        <v>511</v>
      </c>
      <c r="F20" s="189" t="s">
        <v>365</v>
      </c>
      <c r="G20" s="190" t="s">
        <v>366</v>
      </c>
    </row>
    <row r="21" spans="1:7" ht="15.75" thickBot="1">
      <c r="A21" s="495" t="s">
        <v>525</v>
      </c>
      <c r="B21" s="495"/>
      <c r="C21" s="496"/>
      <c r="D21" s="197"/>
      <c r="E21" s="197"/>
      <c r="F21" s="197"/>
      <c r="G21" s="198"/>
    </row>
    <row r="22" spans="1:7">
      <c r="A22" s="486" t="s">
        <v>526</v>
      </c>
      <c r="B22" s="486"/>
      <c r="C22" s="487"/>
      <c r="D22" s="199">
        <v>10</v>
      </c>
      <c r="E22" s="200"/>
      <c r="F22" s="199">
        <v>1</v>
      </c>
      <c r="G22" s="201">
        <v>10</v>
      </c>
    </row>
    <row r="23" spans="1:7">
      <c r="A23" s="486" t="s">
        <v>527</v>
      </c>
      <c r="B23" s="486"/>
      <c r="C23" s="487"/>
      <c r="D23" s="199">
        <v>14</v>
      </c>
      <c r="E23" s="200"/>
      <c r="F23" s="199">
        <v>1</v>
      </c>
      <c r="G23" s="201">
        <v>14</v>
      </c>
    </row>
    <row r="24" spans="1:7">
      <c r="A24" s="486" t="s">
        <v>528</v>
      </c>
      <c r="B24" s="486"/>
      <c r="C24" s="487"/>
      <c r="D24" s="199">
        <v>6</v>
      </c>
      <c r="E24" s="200"/>
      <c r="F24" s="199">
        <v>1</v>
      </c>
      <c r="G24" s="201">
        <v>6</v>
      </c>
    </row>
    <row r="25" spans="1:7">
      <c r="A25" s="486" t="s">
        <v>529</v>
      </c>
      <c r="B25" s="486"/>
      <c r="C25" s="487"/>
      <c r="D25" s="199">
        <v>6</v>
      </c>
      <c r="E25" s="200"/>
      <c r="F25" s="199">
        <v>1</v>
      </c>
      <c r="G25" s="201">
        <v>6</v>
      </c>
    </row>
    <row r="26" spans="1:7">
      <c r="A26" s="486" t="s">
        <v>530</v>
      </c>
      <c r="B26" s="486"/>
      <c r="C26" s="487"/>
      <c r="D26" s="199">
        <v>10</v>
      </c>
      <c r="E26" s="200"/>
      <c r="F26" s="199">
        <v>1</v>
      </c>
      <c r="G26" s="201">
        <v>10</v>
      </c>
    </row>
    <row r="27" spans="1:7" ht="15.75" thickBot="1">
      <c r="A27" s="498" t="s">
        <v>531</v>
      </c>
      <c r="B27" s="498"/>
      <c r="C27" s="499"/>
      <c r="D27" s="206">
        <v>10</v>
      </c>
      <c r="E27" s="205"/>
      <c r="F27" s="206">
        <v>1</v>
      </c>
      <c r="G27" s="210">
        <v>10</v>
      </c>
    </row>
    <row r="28" spans="1:7" ht="15.75" thickBot="1">
      <c r="A28" s="194"/>
      <c r="B28" s="194"/>
      <c r="C28" s="211"/>
      <c r="D28" s="195"/>
      <c r="E28" s="208" t="s">
        <v>523</v>
      </c>
      <c r="F28" s="213">
        <f>SUM(F22,F23,F24,F25,F26,F27)</f>
        <v>6</v>
      </c>
      <c r="G28" s="213">
        <f>SUM(G22,G23,G24,G25,G26,G27)</f>
        <v>56</v>
      </c>
    </row>
    <row r="29" spans="1:7" ht="15.75" thickBot="1">
      <c r="A29" s="197"/>
      <c r="B29" s="197"/>
      <c r="C29" s="197"/>
    </row>
    <row r="30" spans="1:7" ht="15.75" thickBot="1">
      <c r="A30" s="485" t="s">
        <v>532</v>
      </c>
      <c r="B30" s="485"/>
      <c r="C30" s="500"/>
    </row>
    <row r="31" spans="1:7" ht="15.75" thickBot="1">
      <c r="A31" s="501" t="s">
        <v>31</v>
      </c>
      <c r="B31" s="501"/>
      <c r="C31" s="479"/>
      <c r="D31" s="191" t="s">
        <v>510</v>
      </c>
      <c r="E31" s="189" t="s">
        <v>511</v>
      </c>
      <c r="F31" s="189" t="s">
        <v>365</v>
      </c>
      <c r="G31" s="190" t="s">
        <v>366</v>
      </c>
    </row>
    <row r="32" spans="1:7" ht="15.75" thickBot="1">
      <c r="A32" s="485" t="s">
        <v>533</v>
      </c>
      <c r="B32" s="485"/>
      <c r="C32" s="500"/>
      <c r="D32" s="195"/>
      <c r="E32" s="197"/>
      <c r="F32" s="197"/>
      <c r="G32" s="198"/>
    </row>
    <row r="33" spans="1:7">
      <c r="A33" s="488" t="s">
        <v>534</v>
      </c>
      <c r="B33" s="488"/>
      <c r="C33" s="489"/>
      <c r="D33" s="199">
        <v>1</v>
      </c>
      <c r="E33" s="200"/>
      <c r="F33" s="199">
        <v>1</v>
      </c>
      <c r="G33" s="201">
        <v>1</v>
      </c>
    </row>
    <row r="34" spans="1:7" ht="15.75" thickBot="1">
      <c r="A34" s="486" t="s">
        <v>535</v>
      </c>
      <c r="B34" s="486"/>
      <c r="C34" s="487"/>
      <c r="D34" s="212">
        <v>2</v>
      </c>
      <c r="E34" s="205"/>
      <c r="F34" s="206">
        <v>1</v>
      </c>
      <c r="G34" s="210">
        <v>2</v>
      </c>
    </row>
    <row r="35" spans="1:7" ht="15.75" thickBot="1">
      <c r="A35" s="501" t="s">
        <v>536</v>
      </c>
      <c r="B35" s="501"/>
      <c r="C35" s="479"/>
      <c r="D35" s="206"/>
      <c r="E35" s="194"/>
      <c r="F35" s="206"/>
      <c r="G35" s="210"/>
    </row>
    <row r="36" spans="1:7">
      <c r="A36" s="486" t="s">
        <v>537</v>
      </c>
      <c r="B36" s="486"/>
      <c r="C36" s="487"/>
      <c r="D36" s="199">
        <v>3</v>
      </c>
      <c r="E36" s="200"/>
      <c r="F36" s="199">
        <v>2</v>
      </c>
      <c r="G36" s="201">
        <v>6</v>
      </c>
    </row>
    <row r="37" spans="1:7">
      <c r="A37" s="486" t="s">
        <v>538</v>
      </c>
      <c r="B37" s="486"/>
      <c r="C37" s="487"/>
      <c r="D37" s="199">
        <v>3</v>
      </c>
      <c r="E37" s="200"/>
      <c r="F37" s="199">
        <v>2</v>
      </c>
      <c r="G37" s="201">
        <v>6</v>
      </c>
    </row>
    <row r="38" spans="1:7">
      <c r="A38" s="490" t="s">
        <v>539</v>
      </c>
      <c r="B38" s="490"/>
      <c r="C38" s="491"/>
      <c r="D38" s="199">
        <v>5</v>
      </c>
      <c r="E38" s="200"/>
      <c r="F38" s="199">
        <v>1</v>
      </c>
      <c r="G38" s="201">
        <v>5</v>
      </c>
    </row>
    <row r="39" spans="1:7">
      <c r="A39" s="486" t="s">
        <v>540</v>
      </c>
      <c r="B39" s="486"/>
      <c r="C39" s="487"/>
      <c r="D39" s="199">
        <v>4</v>
      </c>
      <c r="E39" s="200"/>
      <c r="F39" s="199">
        <v>1</v>
      </c>
      <c r="G39" s="201">
        <v>4</v>
      </c>
    </row>
    <row r="40" spans="1:7">
      <c r="A40" s="486" t="s">
        <v>541</v>
      </c>
      <c r="B40" s="486"/>
      <c r="C40" s="487"/>
      <c r="D40" s="199">
        <v>10</v>
      </c>
      <c r="E40" s="200"/>
      <c r="F40" s="199">
        <v>1</v>
      </c>
      <c r="G40" s="201">
        <v>10</v>
      </c>
    </row>
    <row r="41" spans="1:7">
      <c r="A41" s="486" t="s">
        <v>542</v>
      </c>
      <c r="B41" s="486"/>
      <c r="C41" s="487"/>
      <c r="D41" s="199">
        <v>10</v>
      </c>
      <c r="E41" s="200"/>
      <c r="F41" s="199">
        <v>1</v>
      </c>
      <c r="G41" s="201">
        <v>10</v>
      </c>
    </row>
    <row r="42" spans="1:7">
      <c r="A42" s="486" t="s">
        <v>543</v>
      </c>
      <c r="B42" s="486"/>
      <c r="C42" s="487"/>
      <c r="D42" s="199">
        <v>10</v>
      </c>
      <c r="E42" s="200"/>
      <c r="F42" s="199">
        <v>1</v>
      </c>
      <c r="G42" s="201">
        <v>10</v>
      </c>
    </row>
    <row r="43" spans="1:7">
      <c r="A43" s="490" t="s">
        <v>544</v>
      </c>
      <c r="B43" s="490"/>
      <c r="C43" s="491"/>
      <c r="D43" s="199">
        <v>10</v>
      </c>
      <c r="E43" s="200"/>
      <c r="F43" s="199">
        <v>1</v>
      </c>
      <c r="G43" s="201">
        <v>10</v>
      </c>
    </row>
    <row r="44" spans="1:7">
      <c r="A44" s="486" t="s">
        <v>545</v>
      </c>
      <c r="B44" s="486"/>
      <c r="C44" s="487"/>
      <c r="D44" s="199">
        <v>10</v>
      </c>
      <c r="E44" s="200"/>
      <c r="F44" s="199">
        <v>1</v>
      </c>
      <c r="G44" s="201">
        <v>10</v>
      </c>
    </row>
    <row r="45" spans="1:7">
      <c r="A45" s="486" t="s">
        <v>546</v>
      </c>
      <c r="B45" s="486"/>
      <c r="C45" s="487"/>
      <c r="D45" s="199">
        <v>10</v>
      </c>
      <c r="E45" s="200"/>
      <c r="F45" s="199">
        <v>1</v>
      </c>
      <c r="G45" s="201">
        <v>10</v>
      </c>
    </row>
    <row r="46" spans="1:7" ht="15.75" thickBot="1">
      <c r="A46" s="486" t="s">
        <v>547</v>
      </c>
      <c r="B46" s="486"/>
      <c r="C46" s="487"/>
      <c r="D46" s="199">
        <v>10</v>
      </c>
      <c r="E46" s="200"/>
      <c r="F46" s="199">
        <v>1</v>
      </c>
      <c r="G46" s="210">
        <v>10</v>
      </c>
    </row>
    <row r="47" spans="1:7" ht="15.75" thickBot="1">
      <c r="A47" s="195"/>
      <c r="B47" s="197"/>
      <c r="C47" s="198"/>
      <c r="D47" s="197"/>
      <c r="E47" s="208" t="s">
        <v>523</v>
      </c>
      <c r="F47" s="213">
        <f>SUM(F36:F46)+F33+F34</f>
        <v>15</v>
      </c>
      <c r="G47" s="213">
        <f>SUM(G36:G46)+G33+G34</f>
        <v>94</v>
      </c>
    </row>
  </sheetData>
  <mergeCells count="39"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  <mergeCell ref="A36:C36"/>
    <mergeCell ref="A23:C23"/>
    <mergeCell ref="A24:C24"/>
    <mergeCell ref="A25:C25"/>
    <mergeCell ref="A26:C26"/>
    <mergeCell ref="A27:C27"/>
    <mergeCell ref="A30:C30"/>
    <mergeCell ref="A31:C31"/>
    <mergeCell ref="A32:C32"/>
    <mergeCell ref="A33:C33"/>
    <mergeCell ref="A34:C34"/>
    <mergeCell ref="A35:C35"/>
    <mergeCell ref="A22:C22"/>
    <mergeCell ref="A9:C9"/>
    <mergeCell ref="A10:C10"/>
    <mergeCell ref="A11:C11"/>
    <mergeCell ref="A12:C12"/>
    <mergeCell ref="A13:C13"/>
    <mergeCell ref="A14:C14"/>
    <mergeCell ref="A15:C15"/>
    <mergeCell ref="A16:C16"/>
    <mergeCell ref="A19:C19"/>
    <mergeCell ref="A20:C20"/>
    <mergeCell ref="A21:C21"/>
    <mergeCell ref="A3:C4"/>
    <mergeCell ref="A5:C5"/>
    <mergeCell ref="A6:C6"/>
    <mergeCell ref="A7:C7"/>
    <mergeCell ref="A8:C8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56"/>
  <sheetViews>
    <sheetView topLeftCell="A13" workbookViewId="0">
      <selection activeCell="G37" sqref="G37:G38"/>
    </sheetView>
  </sheetViews>
  <sheetFormatPr defaultColWidth="9.140625" defaultRowHeight="15"/>
  <cols>
    <col min="1" max="1" width="20.5703125" style="40" bestFit="1" customWidth="1"/>
    <col min="2" max="16384" width="9.140625" style="40"/>
  </cols>
  <sheetData>
    <row r="1" spans="1:5" ht="23.25" customHeight="1">
      <c r="A1" s="192" t="s">
        <v>548</v>
      </c>
    </row>
    <row r="2" spans="1:5" ht="15.75" customHeight="1"/>
    <row r="4" spans="1:5" ht="16.5" thickBot="1">
      <c r="A4" s="29" t="s">
        <v>578</v>
      </c>
      <c r="B4" s="194"/>
      <c r="C4" s="194"/>
      <c r="D4" s="194"/>
      <c r="E4" s="194"/>
    </row>
    <row r="5" spans="1:5" ht="15.75" thickBot="1">
      <c r="A5" s="191" t="s">
        <v>31</v>
      </c>
      <c r="B5" s="188" t="s">
        <v>510</v>
      </c>
      <c r="C5" s="189" t="s">
        <v>511</v>
      </c>
      <c r="D5" s="189" t="s">
        <v>365</v>
      </c>
      <c r="E5" s="190" t="s">
        <v>366</v>
      </c>
    </row>
    <row r="6" spans="1:5" ht="15.75" thickBot="1">
      <c r="A6" s="227" t="s">
        <v>549</v>
      </c>
      <c r="B6" s="238"/>
      <c r="C6" s="239"/>
      <c r="D6" s="239"/>
      <c r="E6" s="225"/>
    </row>
    <row r="7" spans="1:5">
      <c r="A7" s="240" t="s">
        <v>550</v>
      </c>
      <c r="B7" s="241">
        <v>20</v>
      </c>
      <c r="C7" s="242"/>
      <c r="D7" s="241">
        <v>1</v>
      </c>
      <c r="E7" s="222">
        <v>20</v>
      </c>
    </row>
    <row r="8" spans="1:5">
      <c r="A8" s="243" t="s">
        <v>550</v>
      </c>
      <c r="B8" s="244">
        <v>20</v>
      </c>
      <c r="C8" s="245"/>
      <c r="D8" s="244">
        <v>2</v>
      </c>
      <c r="E8" s="201">
        <v>40</v>
      </c>
    </row>
    <row r="9" spans="1:5">
      <c r="A9" s="243" t="s">
        <v>551</v>
      </c>
      <c r="B9" s="244">
        <v>10</v>
      </c>
      <c r="C9" s="246"/>
      <c r="D9" s="244">
        <v>1</v>
      </c>
      <c r="E9" s="201">
        <v>10</v>
      </c>
    </row>
    <row r="10" spans="1:5">
      <c r="A10" s="243" t="s">
        <v>551</v>
      </c>
      <c r="B10" s="244">
        <v>10</v>
      </c>
      <c r="C10" s="245"/>
      <c r="D10" s="244">
        <v>2</v>
      </c>
      <c r="E10" s="201">
        <v>20</v>
      </c>
    </row>
    <row r="11" spans="1:5" ht="15.75" thickBot="1">
      <c r="A11" s="247" t="s">
        <v>552</v>
      </c>
      <c r="B11" s="206">
        <v>10</v>
      </c>
      <c r="C11" s="218"/>
      <c r="D11" s="206">
        <v>2</v>
      </c>
      <c r="E11" s="210">
        <v>20</v>
      </c>
    </row>
    <row r="12" spans="1:5" ht="15.75" thickBot="1">
      <c r="A12" s="228" t="s">
        <v>553</v>
      </c>
      <c r="B12" s="220"/>
      <c r="C12" s="194"/>
      <c r="D12" s="194"/>
      <c r="E12" s="211"/>
    </row>
    <row r="13" spans="1:5" ht="15.75" thickBot="1">
      <c r="A13" s="229" t="s">
        <v>99</v>
      </c>
      <c r="B13" s="208">
        <v>1</v>
      </c>
      <c r="C13" s="219"/>
      <c r="D13" s="208">
        <v>4</v>
      </c>
      <c r="E13" s="209">
        <v>4</v>
      </c>
    </row>
    <row r="14" spans="1:5" ht="15.75" thickBot="1">
      <c r="A14" s="194"/>
      <c r="B14" s="220"/>
      <c r="C14" s="215" t="s">
        <v>523</v>
      </c>
      <c r="D14" s="221">
        <f>SUM(D7:D13)</f>
        <v>12</v>
      </c>
      <c r="E14" s="221">
        <f>SUM(E7:E13)</f>
        <v>114</v>
      </c>
    </row>
    <row r="16" spans="1:5" ht="15.75" thickBot="1"/>
    <row r="17" spans="1:5" ht="16.5" thickBot="1">
      <c r="A17" s="28" t="s">
        <v>579</v>
      </c>
    </row>
    <row r="18" spans="1:5" ht="15.75" thickBot="1">
      <c r="A18" s="191" t="s">
        <v>31</v>
      </c>
      <c r="B18" s="188" t="s">
        <v>510</v>
      </c>
      <c r="C18" s="189" t="s">
        <v>511</v>
      </c>
      <c r="D18" s="189" t="s">
        <v>365</v>
      </c>
      <c r="E18" s="190" t="s">
        <v>366</v>
      </c>
    </row>
    <row r="19" spans="1:5" ht="15.75" thickBot="1">
      <c r="A19" s="188" t="s">
        <v>549</v>
      </c>
      <c r="B19" s="188"/>
      <c r="C19" s="189"/>
      <c r="D19" s="189"/>
      <c r="E19" s="190"/>
    </row>
    <row r="20" spans="1:5">
      <c r="A20" s="230" t="s">
        <v>554</v>
      </c>
      <c r="B20" s="199">
        <v>30</v>
      </c>
      <c r="C20" s="217"/>
      <c r="D20" s="199">
        <v>1</v>
      </c>
      <c r="E20" s="222">
        <v>30</v>
      </c>
    </row>
    <row r="21" spans="1:5">
      <c r="A21" s="232" t="s">
        <v>555</v>
      </c>
      <c r="B21" s="199">
        <v>30</v>
      </c>
      <c r="C21" s="217"/>
      <c r="D21" s="199">
        <v>2</v>
      </c>
      <c r="E21" s="201">
        <v>60</v>
      </c>
    </row>
    <row r="22" spans="1:5">
      <c r="A22" s="232" t="s">
        <v>555</v>
      </c>
      <c r="B22" s="199">
        <v>30</v>
      </c>
      <c r="C22" s="200"/>
      <c r="D22" s="199">
        <v>1</v>
      </c>
      <c r="E22" s="201">
        <v>30</v>
      </c>
    </row>
    <row r="23" spans="1:5">
      <c r="A23" s="232" t="s">
        <v>556</v>
      </c>
      <c r="B23" s="199">
        <v>10</v>
      </c>
      <c r="C23" s="200"/>
      <c r="D23" s="199">
        <v>1</v>
      </c>
      <c r="E23" s="201">
        <v>10</v>
      </c>
    </row>
    <row r="24" spans="1:5">
      <c r="A24" s="232" t="s">
        <v>557</v>
      </c>
      <c r="B24" s="199">
        <v>20</v>
      </c>
      <c r="C24" s="217"/>
      <c r="D24" s="199">
        <v>1</v>
      </c>
      <c r="E24" s="201">
        <v>20</v>
      </c>
    </row>
    <row r="25" spans="1:5">
      <c r="A25" s="232" t="s">
        <v>558</v>
      </c>
      <c r="B25" s="199">
        <v>1</v>
      </c>
      <c r="C25" s="200"/>
      <c r="D25" s="199">
        <v>1</v>
      </c>
      <c r="E25" s="201">
        <v>1</v>
      </c>
    </row>
    <row r="26" spans="1:5">
      <c r="A26" s="232" t="s">
        <v>559</v>
      </c>
      <c r="B26" s="199">
        <v>1</v>
      </c>
      <c r="C26" s="200"/>
      <c r="D26" s="199">
        <v>1</v>
      </c>
      <c r="E26" s="201">
        <v>1</v>
      </c>
    </row>
    <row r="27" spans="1:5">
      <c r="A27" s="232" t="s">
        <v>560</v>
      </c>
      <c r="B27" s="199">
        <v>1</v>
      </c>
      <c r="C27" s="200"/>
      <c r="D27" s="199">
        <v>2</v>
      </c>
      <c r="E27" s="201">
        <v>2</v>
      </c>
    </row>
    <row r="28" spans="1:5">
      <c r="A28" s="232" t="s">
        <v>561</v>
      </c>
      <c r="B28" s="199">
        <v>1</v>
      </c>
      <c r="C28" s="200"/>
      <c r="D28" s="199">
        <v>1</v>
      </c>
      <c r="E28" s="201">
        <v>1</v>
      </c>
    </row>
    <row r="29" spans="1:5" ht="15.75" thickBot="1">
      <c r="A29" s="233" t="s">
        <v>562</v>
      </c>
      <c r="B29" s="206">
        <v>1</v>
      </c>
      <c r="C29" s="205"/>
      <c r="D29" s="199">
        <v>1</v>
      </c>
      <c r="E29" s="201">
        <v>1</v>
      </c>
    </row>
    <row r="30" spans="1:5" ht="15.75" thickBot="1">
      <c r="A30" s="194"/>
      <c r="B30" s="194"/>
      <c r="C30" s="216" t="s">
        <v>523</v>
      </c>
      <c r="D30" s="213">
        <f>SUM(D20,D21,D22,D23,D24,D25,D26,D27,D28,D29)</f>
        <v>12</v>
      </c>
      <c r="E30" s="213">
        <f>SUM(E20,E21,E22,E23,E24,E25,E26,E27,E28,E29)</f>
        <v>156</v>
      </c>
    </row>
    <row r="33" spans="1:5" ht="16.5" thickBot="1">
      <c r="A33" s="30" t="s">
        <v>17</v>
      </c>
      <c r="D33" s="214">
        <f>D41+D56</f>
        <v>80</v>
      </c>
      <c r="E33" s="214">
        <f>E41+E56</f>
        <v>80</v>
      </c>
    </row>
    <row r="34" spans="1:5" ht="7.5" customHeight="1" thickBot="1"/>
    <row r="35" spans="1:5" ht="15.75" thickBot="1">
      <c r="A35" s="231" t="s">
        <v>4</v>
      </c>
    </row>
    <row r="36" spans="1:5" ht="15.75" thickBot="1">
      <c r="A36" s="234" t="s">
        <v>31</v>
      </c>
      <c r="B36" s="188" t="s">
        <v>510</v>
      </c>
      <c r="C36" s="189" t="s">
        <v>511</v>
      </c>
      <c r="D36" s="189" t="s">
        <v>365</v>
      </c>
      <c r="E36" s="190" t="s">
        <v>366</v>
      </c>
    </row>
    <row r="37" spans="1:5" ht="15.75" thickBot="1">
      <c r="A37" s="191" t="s">
        <v>563</v>
      </c>
      <c r="B37" s="195"/>
      <c r="C37" s="197"/>
      <c r="D37" s="197"/>
      <c r="E37" s="198"/>
    </row>
    <row r="38" spans="1:5">
      <c r="A38" s="230" t="s">
        <v>564</v>
      </c>
      <c r="B38" s="199">
        <v>1</v>
      </c>
      <c r="C38" s="223"/>
      <c r="D38" s="199">
        <v>10</v>
      </c>
      <c r="E38" s="201">
        <v>10</v>
      </c>
    </row>
    <row r="39" spans="1:5">
      <c r="A39" s="232" t="s">
        <v>565</v>
      </c>
      <c r="B39" s="199">
        <v>1</v>
      </c>
      <c r="C39" s="223"/>
      <c r="D39" s="199">
        <v>5</v>
      </c>
      <c r="E39" s="201">
        <v>5</v>
      </c>
    </row>
    <row r="40" spans="1:5" ht="15.75" thickBot="1">
      <c r="A40" s="233" t="s">
        <v>566</v>
      </c>
      <c r="B40" s="199">
        <v>1</v>
      </c>
      <c r="C40" s="223"/>
      <c r="D40" s="199">
        <v>8</v>
      </c>
      <c r="E40" s="210">
        <v>8</v>
      </c>
    </row>
    <row r="41" spans="1:5" ht="15.75" thickBot="1">
      <c r="A41" s="197"/>
      <c r="B41" s="197"/>
      <c r="C41" s="224" t="s">
        <v>523</v>
      </c>
      <c r="D41" s="213">
        <v>23</v>
      </c>
      <c r="E41" s="213">
        <v>23</v>
      </c>
    </row>
    <row r="42" spans="1:5" ht="15.75" thickBot="1"/>
    <row r="43" spans="1:5" ht="15.75" thickBot="1">
      <c r="A43" s="231" t="s">
        <v>4</v>
      </c>
    </row>
    <row r="44" spans="1:5" ht="15.75" thickBot="1">
      <c r="A44" s="191" t="s">
        <v>31</v>
      </c>
      <c r="B44" s="188" t="s">
        <v>510</v>
      </c>
      <c r="C44" s="189" t="s">
        <v>511</v>
      </c>
      <c r="D44" s="189" t="s">
        <v>365</v>
      </c>
      <c r="E44" s="190" t="s">
        <v>366</v>
      </c>
    </row>
    <row r="45" spans="1:5">
      <c r="A45" s="235" t="s">
        <v>567</v>
      </c>
      <c r="B45" s="40">
        <v>1</v>
      </c>
      <c r="C45" s="223"/>
      <c r="D45" s="40">
        <v>3</v>
      </c>
      <c r="E45" s="225">
        <v>3</v>
      </c>
    </row>
    <row r="46" spans="1:5">
      <c r="A46" s="232" t="s">
        <v>568</v>
      </c>
      <c r="B46" s="40">
        <v>1</v>
      </c>
      <c r="C46" s="223"/>
      <c r="D46" s="40">
        <v>3</v>
      </c>
      <c r="E46" s="226">
        <v>3</v>
      </c>
    </row>
    <row r="47" spans="1:5">
      <c r="A47" s="232" t="s">
        <v>569</v>
      </c>
      <c r="B47" s="40">
        <v>1</v>
      </c>
      <c r="C47" s="223"/>
      <c r="D47" s="40">
        <v>3</v>
      </c>
      <c r="E47" s="226">
        <v>3</v>
      </c>
    </row>
    <row r="48" spans="1:5">
      <c r="A48" s="232" t="s">
        <v>570</v>
      </c>
      <c r="B48" s="40">
        <v>1</v>
      </c>
      <c r="C48" s="223"/>
      <c r="D48" s="40">
        <v>3</v>
      </c>
      <c r="E48" s="226">
        <v>3</v>
      </c>
    </row>
    <row r="49" spans="1:5">
      <c r="A49" s="232" t="s">
        <v>571</v>
      </c>
      <c r="B49" s="40">
        <v>1</v>
      </c>
      <c r="C49" s="223"/>
      <c r="D49" s="40">
        <v>14</v>
      </c>
      <c r="E49" s="226">
        <v>14</v>
      </c>
    </row>
    <row r="50" spans="1:5">
      <c r="A50" s="232" t="s">
        <v>572</v>
      </c>
      <c r="B50" s="40">
        <v>1</v>
      </c>
      <c r="C50" s="223"/>
      <c r="D50" s="40">
        <v>10</v>
      </c>
      <c r="E50" s="226">
        <v>10</v>
      </c>
    </row>
    <row r="51" spans="1:5">
      <c r="A51" s="232" t="s">
        <v>573</v>
      </c>
      <c r="B51" s="40">
        <v>1</v>
      </c>
      <c r="C51" s="223"/>
      <c r="D51" s="40">
        <v>4</v>
      </c>
      <c r="E51" s="226">
        <v>4</v>
      </c>
    </row>
    <row r="52" spans="1:5">
      <c r="A52" s="232" t="s">
        <v>574</v>
      </c>
      <c r="B52" s="40">
        <v>1</v>
      </c>
      <c r="C52" s="223"/>
      <c r="D52" s="40">
        <v>4</v>
      </c>
      <c r="E52" s="226">
        <v>4</v>
      </c>
    </row>
    <row r="53" spans="1:5">
      <c r="A53" s="232" t="s">
        <v>575</v>
      </c>
      <c r="B53" s="40">
        <v>1</v>
      </c>
      <c r="C53" s="223"/>
      <c r="D53" s="40">
        <v>4</v>
      </c>
      <c r="E53" s="226">
        <v>4</v>
      </c>
    </row>
    <row r="54" spans="1:5">
      <c r="A54" s="232" t="s">
        <v>576</v>
      </c>
      <c r="B54" s="40">
        <v>1</v>
      </c>
      <c r="C54" s="223"/>
      <c r="D54" s="40">
        <v>6</v>
      </c>
      <c r="E54" s="226">
        <v>6</v>
      </c>
    </row>
    <row r="55" spans="1:5" ht="15.75" thickBot="1">
      <c r="A55" s="236" t="s">
        <v>577</v>
      </c>
      <c r="B55" s="40">
        <v>1</v>
      </c>
      <c r="C55" s="223"/>
      <c r="D55" s="40">
        <v>3</v>
      </c>
      <c r="E55" s="226">
        <v>3</v>
      </c>
    </row>
    <row r="56" spans="1:5" ht="15.75" thickBot="1">
      <c r="A56" s="195"/>
      <c r="B56" s="197"/>
      <c r="C56" s="197" t="s">
        <v>523</v>
      </c>
      <c r="D56" s="237">
        <f>SUM(D45:D55)</f>
        <v>57</v>
      </c>
      <c r="E56" s="237">
        <f>SUM(E45:E55)</f>
        <v>57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L68"/>
  <sheetViews>
    <sheetView zoomScale="70" zoomScaleNormal="70" workbookViewId="0">
      <pane xSplit="4" ySplit="6" topLeftCell="E7" activePane="bottomRight" state="frozen"/>
      <selection pane="topRight" activeCell="E1" sqref="E1"/>
      <selection pane="bottomLeft" activeCell="A5" sqref="A5"/>
      <selection pane="bottomRight" activeCell="D7" sqref="D7"/>
    </sheetView>
  </sheetViews>
  <sheetFormatPr defaultColWidth="9.140625" defaultRowHeight="15"/>
  <cols>
    <col min="1" max="1" width="40.28515625" style="4" customWidth="1"/>
    <col min="2" max="2" width="8.28515625" style="40" customWidth="1"/>
    <col min="3" max="3" width="7.85546875" style="40" customWidth="1"/>
    <col min="4" max="4" width="9" style="40" customWidth="1"/>
    <col min="5" max="16384" width="9.140625" style="40"/>
  </cols>
  <sheetData>
    <row r="1" spans="1:12" ht="18.75">
      <c r="A1" s="253" t="s">
        <v>18</v>
      </c>
    </row>
    <row r="3" spans="1:12">
      <c r="A3" s="502" t="s">
        <v>580</v>
      </c>
      <c r="B3" s="300" t="s">
        <v>581</v>
      </c>
      <c r="C3" s="300" t="s">
        <v>582</v>
      </c>
      <c r="E3" s="255" t="s">
        <v>583</v>
      </c>
      <c r="F3" s="256"/>
      <c r="G3" s="256"/>
      <c r="H3" s="256"/>
      <c r="I3" s="257"/>
      <c r="J3" s="258"/>
      <c r="K3" s="258"/>
      <c r="L3" s="258"/>
    </row>
    <row r="4" spans="1:12">
      <c r="A4" s="503"/>
      <c r="B4" s="296"/>
      <c r="C4" s="297"/>
      <c r="E4" s="259" t="s">
        <v>584</v>
      </c>
      <c r="F4" s="259" t="s">
        <v>506</v>
      </c>
      <c r="G4" s="259" t="s">
        <v>495</v>
      </c>
      <c r="H4" s="259" t="s">
        <v>493</v>
      </c>
      <c r="I4" s="259" t="s">
        <v>585</v>
      </c>
      <c r="J4" s="259" t="s">
        <v>586</v>
      </c>
      <c r="K4" s="259" t="s">
        <v>587</v>
      </c>
      <c r="L4" s="260" t="s">
        <v>588</v>
      </c>
    </row>
    <row r="5" spans="1:12">
      <c r="A5" s="292" t="s">
        <v>589</v>
      </c>
      <c r="B5" s="294">
        <f>C13+C63+C66</f>
        <v>65</v>
      </c>
      <c r="C5" s="298"/>
      <c r="E5" s="261">
        <f t="shared" ref="E5:K5" si="0">E13+E63+E66</f>
        <v>0</v>
      </c>
      <c r="F5" s="261">
        <f t="shared" si="0"/>
        <v>40</v>
      </c>
      <c r="G5" s="261">
        <f t="shared" si="0"/>
        <v>0</v>
      </c>
      <c r="H5" s="261">
        <f t="shared" si="0"/>
        <v>5</v>
      </c>
      <c r="I5" s="261">
        <f t="shared" si="0"/>
        <v>34</v>
      </c>
      <c r="J5" s="261">
        <f t="shared" si="0"/>
        <v>34</v>
      </c>
      <c r="K5" s="261">
        <f t="shared" si="0"/>
        <v>19</v>
      </c>
      <c r="L5" s="474">
        <f>SUM(E5:K5)</f>
        <v>132</v>
      </c>
    </row>
    <row r="6" spans="1:12">
      <c r="A6" s="262" t="s">
        <v>590</v>
      </c>
      <c r="B6" s="295">
        <f>L68</f>
        <v>132</v>
      </c>
      <c r="C6" s="299"/>
      <c r="D6" s="263"/>
      <c r="E6" s="263"/>
      <c r="F6" s="264"/>
      <c r="G6" s="264"/>
      <c r="H6" s="264"/>
      <c r="I6" s="264"/>
      <c r="J6" s="264"/>
      <c r="K6" s="264"/>
    </row>
    <row r="7" spans="1:12" ht="45">
      <c r="A7" s="265"/>
      <c r="B7" s="293" t="s">
        <v>591</v>
      </c>
      <c r="C7" s="293" t="s">
        <v>592</v>
      </c>
      <c r="D7" s="266" t="s">
        <v>593</v>
      </c>
      <c r="E7" s="504" t="s">
        <v>594</v>
      </c>
      <c r="F7" s="505"/>
      <c r="G7" s="505"/>
      <c r="H7" s="505"/>
      <c r="I7" s="505"/>
      <c r="J7" s="505"/>
      <c r="K7" s="506"/>
      <c r="L7" s="267" t="s">
        <v>595</v>
      </c>
    </row>
    <row r="8" spans="1:12">
      <c r="A8" s="268" t="s">
        <v>596</v>
      </c>
      <c r="B8" s="269"/>
      <c r="C8" s="199"/>
      <c r="D8" s="199"/>
      <c r="E8" s="270" t="s">
        <v>584</v>
      </c>
      <c r="F8" s="270" t="s">
        <v>506</v>
      </c>
      <c r="G8" s="270" t="s">
        <v>495</v>
      </c>
      <c r="H8" s="270" t="s">
        <v>493</v>
      </c>
      <c r="I8" s="270" t="s">
        <v>585</v>
      </c>
      <c r="J8" s="270" t="s">
        <v>586</v>
      </c>
      <c r="K8" s="270" t="s">
        <v>587</v>
      </c>
      <c r="L8" s="251"/>
    </row>
    <row r="9" spans="1:12">
      <c r="A9" s="271" t="s">
        <v>597</v>
      </c>
      <c r="B9" s="272">
        <v>1</v>
      </c>
      <c r="C9" s="273">
        <v>2</v>
      </c>
      <c r="D9" s="274">
        <v>2</v>
      </c>
      <c r="E9" s="275"/>
      <c r="F9" s="275"/>
      <c r="G9" s="275"/>
      <c r="H9" s="275"/>
      <c r="I9" s="275"/>
      <c r="J9" s="275"/>
      <c r="K9" s="275">
        <v>2</v>
      </c>
      <c r="L9" s="251"/>
    </row>
    <row r="10" spans="1:12">
      <c r="A10" s="271" t="s">
        <v>598</v>
      </c>
      <c r="B10" s="272">
        <v>1</v>
      </c>
      <c r="C10" s="273">
        <v>2</v>
      </c>
      <c r="D10" s="274">
        <v>2</v>
      </c>
      <c r="E10" s="275"/>
      <c r="F10" s="275"/>
      <c r="G10" s="275"/>
      <c r="H10" s="275"/>
      <c r="I10" s="275"/>
      <c r="J10" s="275"/>
      <c r="K10" s="275">
        <v>2</v>
      </c>
      <c r="L10" s="251"/>
    </row>
    <row r="11" spans="1:12">
      <c r="A11" s="271" t="s">
        <v>599</v>
      </c>
      <c r="B11" s="272">
        <v>1</v>
      </c>
      <c r="C11" s="273">
        <v>2</v>
      </c>
      <c r="D11" s="274">
        <v>2</v>
      </c>
      <c r="E11" s="275"/>
      <c r="F11" s="275"/>
      <c r="G11" s="275"/>
      <c r="H11" s="275"/>
      <c r="I11" s="275"/>
      <c r="J11" s="275"/>
      <c r="K11" s="275">
        <v>2</v>
      </c>
      <c r="L11" s="251"/>
    </row>
    <row r="12" spans="1:12">
      <c r="A12" s="271" t="s">
        <v>600</v>
      </c>
      <c r="B12" s="272">
        <v>1</v>
      </c>
      <c r="C12" s="273">
        <v>2</v>
      </c>
      <c r="D12" s="274">
        <v>2</v>
      </c>
      <c r="E12" s="275"/>
      <c r="F12" s="275"/>
      <c r="G12" s="275"/>
      <c r="H12" s="275"/>
      <c r="I12" s="275"/>
      <c r="J12" s="275"/>
      <c r="K12" s="275">
        <v>2</v>
      </c>
      <c r="L12" s="251"/>
    </row>
    <row r="13" spans="1:12">
      <c r="A13" s="276" t="s">
        <v>601</v>
      </c>
      <c r="B13" s="199"/>
      <c r="C13" s="277">
        <f t="shared" ref="C13:K13" si="1">SUM(C9:C12)</f>
        <v>8</v>
      </c>
      <c r="D13" s="248">
        <f t="shared" si="1"/>
        <v>8</v>
      </c>
      <c r="E13" s="248">
        <f t="shared" si="1"/>
        <v>0</v>
      </c>
      <c r="F13" s="248">
        <f t="shared" si="1"/>
        <v>0</v>
      </c>
      <c r="G13" s="248">
        <f t="shared" si="1"/>
        <v>0</v>
      </c>
      <c r="H13" s="248">
        <f t="shared" si="1"/>
        <v>0</v>
      </c>
      <c r="I13" s="248">
        <f t="shared" si="1"/>
        <v>0</v>
      </c>
      <c r="J13" s="248">
        <f t="shared" si="1"/>
        <v>0</v>
      </c>
      <c r="K13" s="248">
        <f t="shared" si="1"/>
        <v>8</v>
      </c>
      <c r="L13" s="251">
        <f>SUM(E13:K13)</f>
        <v>8</v>
      </c>
    </row>
    <row r="14" spans="1:12">
      <c r="A14" s="260" t="s">
        <v>602</v>
      </c>
      <c r="B14" s="269"/>
      <c r="C14" s="199"/>
      <c r="D14" s="199"/>
      <c r="E14" s="270" t="s">
        <v>584</v>
      </c>
      <c r="F14" s="270" t="s">
        <v>506</v>
      </c>
      <c r="G14" s="270" t="s">
        <v>495</v>
      </c>
      <c r="H14" s="270" t="s">
        <v>493</v>
      </c>
      <c r="I14" s="270" t="s">
        <v>585</v>
      </c>
      <c r="J14" s="270" t="s">
        <v>586</v>
      </c>
      <c r="K14" s="270" t="s">
        <v>587</v>
      </c>
      <c r="L14" s="251"/>
    </row>
    <row r="15" spans="1:12">
      <c r="A15" s="271" t="s">
        <v>603</v>
      </c>
      <c r="B15" s="272">
        <v>1</v>
      </c>
      <c r="C15" s="273">
        <v>1</v>
      </c>
      <c r="D15" s="250">
        <v>1</v>
      </c>
      <c r="E15" s="275"/>
      <c r="F15" s="275"/>
      <c r="G15" s="275"/>
      <c r="H15" s="275"/>
      <c r="I15" s="275">
        <v>1</v>
      </c>
      <c r="J15" s="275"/>
      <c r="K15" s="275"/>
      <c r="L15" s="251"/>
    </row>
    <row r="16" spans="1:12">
      <c r="A16" s="271" t="s">
        <v>604</v>
      </c>
      <c r="B16" s="272">
        <v>1</v>
      </c>
      <c r="C16" s="273">
        <v>1</v>
      </c>
      <c r="D16" s="250">
        <v>1</v>
      </c>
      <c r="E16" s="275"/>
      <c r="F16" s="275"/>
      <c r="G16" s="275"/>
      <c r="H16" s="275"/>
      <c r="I16" s="275"/>
      <c r="J16" s="275">
        <v>1</v>
      </c>
      <c r="K16" s="275"/>
      <c r="L16" s="251"/>
    </row>
    <row r="17" spans="1:12">
      <c r="A17" s="271" t="s">
        <v>605</v>
      </c>
      <c r="B17" s="272">
        <v>1</v>
      </c>
      <c r="C17" s="273">
        <v>3</v>
      </c>
      <c r="D17" s="250">
        <v>3</v>
      </c>
      <c r="E17" s="275"/>
      <c r="F17" s="275"/>
      <c r="G17" s="275"/>
      <c r="H17" s="275"/>
      <c r="I17" s="275"/>
      <c r="J17" s="275">
        <v>3</v>
      </c>
      <c r="K17" s="275"/>
      <c r="L17" s="251"/>
    </row>
    <row r="18" spans="1:12">
      <c r="A18" s="271" t="s">
        <v>606</v>
      </c>
      <c r="B18" s="272">
        <v>1</v>
      </c>
      <c r="C18" s="273">
        <v>1</v>
      </c>
      <c r="D18" s="250">
        <v>1</v>
      </c>
      <c r="E18" s="275"/>
      <c r="F18" s="275"/>
      <c r="G18" s="275"/>
      <c r="H18" s="275"/>
      <c r="I18" s="275"/>
      <c r="J18" s="275">
        <v>1</v>
      </c>
      <c r="K18" s="275"/>
      <c r="L18" s="251"/>
    </row>
    <row r="19" spans="1:12">
      <c r="A19" s="271" t="s">
        <v>607</v>
      </c>
      <c r="B19" s="272">
        <v>1</v>
      </c>
      <c r="C19" s="273">
        <v>3</v>
      </c>
      <c r="D19" s="250">
        <v>3</v>
      </c>
      <c r="E19" s="275"/>
      <c r="F19" s="275"/>
      <c r="G19" s="275"/>
      <c r="H19" s="275"/>
      <c r="I19" s="275"/>
      <c r="J19" s="275">
        <v>3</v>
      </c>
      <c r="K19" s="275"/>
      <c r="L19" s="251"/>
    </row>
    <row r="20" spans="1:12">
      <c r="A20" s="271" t="s">
        <v>608</v>
      </c>
      <c r="B20" s="272">
        <v>1</v>
      </c>
      <c r="C20" s="273">
        <v>1</v>
      </c>
      <c r="D20" s="250">
        <v>1</v>
      </c>
      <c r="E20" s="275"/>
      <c r="F20" s="275"/>
      <c r="G20" s="275"/>
      <c r="H20" s="275"/>
      <c r="I20" s="275">
        <v>1</v>
      </c>
      <c r="J20" s="275"/>
      <c r="K20" s="275"/>
      <c r="L20" s="251"/>
    </row>
    <row r="21" spans="1:12">
      <c r="A21" s="271" t="s">
        <v>609</v>
      </c>
      <c r="B21" s="272">
        <v>1</v>
      </c>
      <c r="C21" s="273">
        <v>1</v>
      </c>
      <c r="D21" s="250">
        <v>1</v>
      </c>
      <c r="E21" s="275"/>
      <c r="F21" s="275"/>
      <c r="G21" s="275"/>
      <c r="H21" s="275"/>
      <c r="I21" s="275">
        <v>1</v>
      </c>
      <c r="J21" s="275"/>
      <c r="K21" s="275"/>
      <c r="L21" s="251"/>
    </row>
    <row r="22" spans="1:12">
      <c r="A22" s="271" t="s">
        <v>610</v>
      </c>
      <c r="B22" s="272">
        <v>1</v>
      </c>
      <c r="C22" s="273">
        <v>1</v>
      </c>
      <c r="D22" s="250">
        <v>1</v>
      </c>
      <c r="E22" s="275"/>
      <c r="F22" s="275"/>
      <c r="G22" s="275"/>
      <c r="H22" s="275"/>
      <c r="I22" s="275"/>
      <c r="J22" s="275">
        <v>1</v>
      </c>
      <c r="K22" s="275"/>
      <c r="L22" s="251"/>
    </row>
    <row r="23" spans="1:12">
      <c r="A23" s="271" t="s">
        <v>611</v>
      </c>
      <c r="B23" s="272">
        <v>1</v>
      </c>
      <c r="C23" s="273">
        <v>1</v>
      </c>
      <c r="D23" s="250">
        <v>1</v>
      </c>
      <c r="E23" s="275"/>
      <c r="F23" s="275"/>
      <c r="G23" s="275"/>
      <c r="H23" s="275"/>
      <c r="I23" s="275"/>
      <c r="J23" s="275">
        <v>1</v>
      </c>
      <c r="K23" s="275"/>
      <c r="L23" s="251"/>
    </row>
    <row r="24" spans="1:12">
      <c r="A24" s="271" t="s">
        <v>612</v>
      </c>
      <c r="B24" s="272">
        <v>1</v>
      </c>
      <c r="C24" s="273">
        <v>1</v>
      </c>
      <c r="D24" s="250">
        <v>1</v>
      </c>
      <c r="E24" s="275"/>
      <c r="F24" s="275"/>
      <c r="G24" s="275"/>
      <c r="H24" s="275"/>
      <c r="I24" s="275"/>
      <c r="J24" s="275">
        <v>1</v>
      </c>
      <c r="K24" s="275"/>
      <c r="L24" s="251"/>
    </row>
    <row r="25" spans="1:12">
      <c r="A25" s="271" t="s">
        <v>613</v>
      </c>
      <c r="B25" s="272">
        <v>1</v>
      </c>
      <c r="C25" s="273">
        <v>1</v>
      </c>
      <c r="D25" s="250">
        <v>1</v>
      </c>
      <c r="E25" s="275"/>
      <c r="F25" s="275"/>
      <c r="G25" s="275"/>
      <c r="H25" s="275"/>
      <c r="I25" s="275"/>
      <c r="J25" s="275">
        <v>1</v>
      </c>
      <c r="K25" s="275"/>
      <c r="L25" s="251"/>
    </row>
    <row r="26" spans="1:12">
      <c r="A26" s="271" t="s">
        <v>614</v>
      </c>
      <c r="B26" s="272">
        <v>1</v>
      </c>
      <c r="C26" s="273">
        <v>1</v>
      </c>
      <c r="D26" s="250">
        <v>1</v>
      </c>
      <c r="E26" s="275"/>
      <c r="F26" s="275"/>
      <c r="G26" s="275"/>
      <c r="H26" s="275"/>
      <c r="I26" s="275"/>
      <c r="J26" s="275"/>
      <c r="K26" s="275">
        <v>1</v>
      </c>
      <c r="L26" s="251"/>
    </row>
    <row r="27" spans="1:12">
      <c r="A27" s="271" t="s">
        <v>615</v>
      </c>
      <c r="B27" s="272">
        <v>1</v>
      </c>
      <c r="C27" s="273">
        <v>1</v>
      </c>
      <c r="D27" s="250">
        <v>1</v>
      </c>
      <c r="E27" s="275"/>
      <c r="F27" s="275"/>
      <c r="G27" s="275"/>
      <c r="H27" s="275"/>
      <c r="I27" s="275">
        <v>1</v>
      </c>
      <c r="J27" s="275"/>
      <c r="K27" s="275"/>
      <c r="L27" s="251"/>
    </row>
    <row r="28" spans="1:12">
      <c r="A28" s="271" t="s">
        <v>616</v>
      </c>
      <c r="B28" s="272">
        <v>1</v>
      </c>
      <c r="C28" s="273">
        <v>1</v>
      </c>
      <c r="D28" s="250">
        <v>1</v>
      </c>
      <c r="E28" s="275"/>
      <c r="F28" s="275"/>
      <c r="G28" s="275"/>
      <c r="H28" s="275"/>
      <c r="I28" s="275">
        <v>1</v>
      </c>
      <c r="J28" s="275"/>
      <c r="K28" s="275"/>
      <c r="L28" s="251"/>
    </row>
    <row r="29" spans="1:12">
      <c r="A29" s="271" t="s">
        <v>617</v>
      </c>
      <c r="B29" s="272">
        <v>1</v>
      </c>
      <c r="C29" s="273">
        <v>1</v>
      </c>
      <c r="D29" s="250">
        <v>1</v>
      </c>
      <c r="E29" s="275"/>
      <c r="F29" s="275"/>
      <c r="G29" s="275"/>
      <c r="H29" s="275"/>
      <c r="I29" s="275"/>
      <c r="J29" s="275">
        <v>1</v>
      </c>
      <c r="K29" s="275"/>
      <c r="L29" s="251"/>
    </row>
    <row r="30" spans="1:12">
      <c r="A30" s="271" t="s">
        <v>618</v>
      </c>
      <c r="B30" s="272">
        <v>1</v>
      </c>
      <c r="C30" s="273">
        <v>1</v>
      </c>
      <c r="D30" s="250">
        <v>1</v>
      </c>
      <c r="E30" s="275"/>
      <c r="F30" s="275"/>
      <c r="G30" s="275"/>
      <c r="H30" s="275"/>
      <c r="I30" s="275"/>
      <c r="J30" s="275">
        <v>1</v>
      </c>
      <c r="K30" s="275"/>
      <c r="L30" s="251"/>
    </row>
    <row r="31" spans="1:12">
      <c r="A31" s="271" t="s">
        <v>619</v>
      </c>
      <c r="B31" s="272">
        <v>1</v>
      </c>
      <c r="C31" s="273">
        <v>1</v>
      </c>
      <c r="D31" s="250">
        <v>1</v>
      </c>
      <c r="E31" s="275"/>
      <c r="F31" s="275"/>
      <c r="G31" s="275"/>
      <c r="H31" s="275"/>
      <c r="I31" s="275"/>
      <c r="J31" s="275">
        <v>1</v>
      </c>
      <c r="K31" s="275"/>
      <c r="L31" s="251"/>
    </row>
    <row r="32" spans="1:12">
      <c r="A32" s="271" t="s">
        <v>620</v>
      </c>
      <c r="B32" s="272">
        <v>1</v>
      </c>
      <c r="C32" s="273">
        <v>1</v>
      </c>
      <c r="D32" s="250">
        <v>1</v>
      </c>
      <c r="E32" s="275"/>
      <c r="F32" s="275"/>
      <c r="G32" s="275"/>
      <c r="H32" s="275"/>
      <c r="I32" s="275"/>
      <c r="J32" s="275">
        <v>1</v>
      </c>
      <c r="K32" s="275"/>
      <c r="L32" s="251"/>
    </row>
    <row r="33" spans="1:12">
      <c r="A33" s="271" t="s">
        <v>621</v>
      </c>
      <c r="B33" s="272">
        <v>1</v>
      </c>
      <c r="C33" s="273">
        <v>1</v>
      </c>
      <c r="D33" s="250">
        <v>1</v>
      </c>
      <c r="E33" s="275"/>
      <c r="F33" s="275"/>
      <c r="G33" s="275"/>
      <c r="H33" s="275"/>
      <c r="I33" s="275"/>
      <c r="J33" s="275"/>
      <c r="K33" s="275">
        <v>1</v>
      </c>
      <c r="L33" s="251"/>
    </row>
    <row r="34" spans="1:12">
      <c r="A34" s="271" t="s">
        <v>622</v>
      </c>
      <c r="B34" s="272">
        <v>10</v>
      </c>
      <c r="C34" s="273">
        <v>2</v>
      </c>
      <c r="D34" s="250">
        <v>2</v>
      </c>
      <c r="E34" s="275"/>
      <c r="F34" s="275">
        <v>20</v>
      </c>
      <c r="G34" s="275"/>
      <c r="H34" s="275"/>
      <c r="I34" s="275"/>
      <c r="J34" s="275"/>
      <c r="K34" s="275"/>
      <c r="L34" s="251"/>
    </row>
    <row r="35" spans="1:12">
      <c r="A35" s="278" t="s">
        <v>623</v>
      </c>
      <c r="B35" s="279">
        <v>5</v>
      </c>
      <c r="C35" s="273">
        <v>1</v>
      </c>
      <c r="D35" s="250">
        <v>1</v>
      </c>
      <c r="E35" s="275"/>
      <c r="F35" s="275"/>
      <c r="G35" s="275"/>
      <c r="H35" s="275">
        <v>5</v>
      </c>
      <c r="I35" s="275"/>
      <c r="J35" s="275"/>
      <c r="K35" s="275"/>
      <c r="L35" s="251"/>
    </row>
    <row r="36" spans="1:12">
      <c r="A36" s="278" t="s">
        <v>624</v>
      </c>
      <c r="B36" s="279">
        <v>5</v>
      </c>
      <c r="C36" s="273">
        <v>1</v>
      </c>
      <c r="D36" s="250">
        <v>1</v>
      </c>
      <c r="E36" s="275"/>
      <c r="F36" s="275"/>
      <c r="G36" s="275"/>
      <c r="H36" s="275"/>
      <c r="I36" s="275">
        <v>5</v>
      </c>
      <c r="J36" s="275"/>
      <c r="K36" s="275"/>
      <c r="L36" s="251"/>
    </row>
    <row r="37" spans="1:12">
      <c r="A37" s="278" t="s">
        <v>625</v>
      </c>
      <c r="B37" s="279">
        <v>20</v>
      </c>
      <c r="C37" s="273">
        <v>1</v>
      </c>
      <c r="D37" s="250">
        <v>1</v>
      </c>
      <c r="E37" s="275"/>
      <c r="F37" s="275">
        <v>20</v>
      </c>
      <c r="G37" s="275"/>
      <c r="H37" s="275"/>
      <c r="I37" s="275"/>
      <c r="J37" s="275"/>
      <c r="K37" s="275"/>
      <c r="L37" s="251"/>
    </row>
    <row r="38" spans="1:12">
      <c r="A38" s="278" t="s">
        <v>626</v>
      </c>
      <c r="B38" s="279">
        <v>5</v>
      </c>
      <c r="C38" s="273">
        <v>1</v>
      </c>
      <c r="D38" s="250">
        <v>1</v>
      </c>
      <c r="E38" s="275"/>
      <c r="F38" s="275"/>
      <c r="G38" s="275"/>
      <c r="H38" s="275"/>
      <c r="I38" s="275"/>
      <c r="J38" s="275">
        <v>5</v>
      </c>
      <c r="K38" s="275"/>
      <c r="L38" s="251"/>
    </row>
    <row r="39" spans="1:12">
      <c r="A39" s="278" t="s">
        <v>627</v>
      </c>
      <c r="B39" s="279">
        <v>3</v>
      </c>
      <c r="C39" s="273">
        <v>1</v>
      </c>
      <c r="D39" s="250">
        <v>1</v>
      </c>
      <c r="E39" s="275"/>
      <c r="F39" s="275"/>
      <c r="G39" s="275"/>
      <c r="H39" s="275"/>
      <c r="I39" s="275">
        <v>3</v>
      </c>
      <c r="J39" s="275"/>
      <c r="K39" s="275"/>
      <c r="L39" s="251"/>
    </row>
    <row r="40" spans="1:12">
      <c r="A40" s="278" t="s">
        <v>628</v>
      </c>
      <c r="B40" s="279">
        <v>5</v>
      </c>
      <c r="C40" s="273">
        <v>1</v>
      </c>
      <c r="D40" s="250">
        <v>1</v>
      </c>
      <c r="E40" s="275"/>
      <c r="F40" s="275"/>
      <c r="G40" s="275"/>
      <c r="H40" s="275"/>
      <c r="I40" s="275">
        <v>5</v>
      </c>
      <c r="J40" s="275"/>
      <c r="K40" s="275"/>
      <c r="L40" s="251"/>
    </row>
    <row r="41" spans="1:12">
      <c r="A41" s="278" t="s">
        <v>629</v>
      </c>
      <c r="B41" s="279">
        <v>1</v>
      </c>
      <c r="C41" s="273">
        <v>1</v>
      </c>
      <c r="D41" s="250">
        <v>1</v>
      </c>
      <c r="E41" s="275"/>
      <c r="F41" s="275"/>
      <c r="G41" s="275"/>
      <c r="H41" s="275"/>
      <c r="I41" s="275"/>
      <c r="J41" s="275">
        <v>1</v>
      </c>
      <c r="K41" s="275"/>
      <c r="L41" s="251"/>
    </row>
    <row r="42" spans="1:12">
      <c r="A42" s="278" t="s">
        <v>630</v>
      </c>
      <c r="B42" s="279">
        <v>1</v>
      </c>
      <c r="C42" s="273">
        <v>1</v>
      </c>
      <c r="D42" s="250">
        <v>1</v>
      </c>
      <c r="E42" s="275"/>
      <c r="F42" s="275"/>
      <c r="G42" s="275"/>
      <c r="H42" s="275"/>
      <c r="I42" s="275"/>
      <c r="J42" s="275">
        <v>1</v>
      </c>
      <c r="K42" s="275"/>
      <c r="L42" s="251"/>
    </row>
    <row r="43" spans="1:12">
      <c r="A43" s="278" t="s">
        <v>631</v>
      </c>
      <c r="B43" s="279">
        <v>5</v>
      </c>
      <c r="C43" s="273">
        <v>1</v>
      </c>
      <c r="D43" s="250">
        <v>1</v>
      </c>
      <c r="E43" s="275"/>
      <c r="F43" s="275"/>
      <c r="G43" s="275"/>
      <c r="H43" s="275"/>
      <c r="I43" s="275">
        <v>5</v>
      </c>
      <c r="J43" s="275"/>
      <c r="K43" s="275"/>
      <c r="L43" s="251"/>
    </row>
    <row r="44" spans="1:12">
      <c r="A44" s="278" t="s">
        <v>632</v>
      </c>
      <c r="B44" s="279">
        <v>1</v>
      </c>
      <c r="C44" s="273">
        <v>2</v>
      </c>
      <c r="D44" s="250">
        <v>2</v>
      </c>
      <c r="E44" s="275"/>
      <c r="F44" s="275"/>
      <c r="G44" s="275"/>
      <c r="H44" s="275"/>
      <c r="I44" s="275"/>
      <c r="J44" s="275">
        <v>2</v>
      </c>
      <c r="K44" s="275"/>
      <c r="L44" s="251"/>
    </row>
    <row r="45" spans="1:12">
      <c r="A45" s="278" t="s">
        <v>633</v>
      </c>
      <c r="B45" s="279">
        <v>1</v>
      </c>
      <c r="C45" s="273">
        <v>2</v>
      </c>
      <c r="D45" s="250">
        <v>2</v>
      </c>
      <c r="E45" s="275"/>
      <c r="F45" s="275"/>
      <c r="G45" s="275"/>
      <c r="H45" s="275"/>
      <c r="I45" s="275"/>
      <c r="J45" s="275"/>
      <c r="K45" s="275">
        <v>2</v>
      </c>
      <c r="L45" s="251"/>
    </row>
    <row r="46" spans="1:12">
      <c r="A46" s="278" t="s">
        <v>634</v>
      </c>
      <c r="B46" s="279">
        <v>1</v>
      </c>
      <c r="C46" s="273">
        <v>1</v>
      </c>
      <c r="D46" s="250">
        <v>1</v>
      </c>
      <c r="E46" s="275"/>
      <c r="F46" s="275"/>
      <c r="G46" s="275"/>
      <c r="H46" s="275"/>
      <c r="I46" s="275"/>
      <c r="J46" s="275">
        <v>1</v>
      </c>
      <c r="K46" s="275"/>
      <c r="L46" s="251"/>
    </row>
    <row r="47" spans="1:12">
      <c r="A47" s="278" t="s">
        <v>635</v>
      </c>
      <c r="B47" s="279">
        <v>1</v>
      </c>
      <c r="C47" s="273">
        <v>1</v>
      </c>
      <c r="D47" s="250">
        <v>1</v>
      </c>
      <c r="E47" s="275"/>
      <c r="F47" s="275"/>
      <c r="G47" s="275"/>
      <c r="H47" s="275"/>
      <c r="I47" s="275"/>
      <c r="J47" s="275">
        <v>1</v>
      </c>
      <c r="K47" s="275"/>
      <c r="L47" s="251"/>
    </row>
    <row r="48" spans="1:12">
      <c r="A48" s="278" t="s">
        <v>636</v>
      </c>
      <c r="B48" s="279">
        <v>1</v>
      </c>
      <c r="C48" s="273">
        <v>1</v>
      </c>
      <c r="D48" s="250">
        <v>1</v>
      </c>
      <c r="E48" s="275"/>
      <c r="F48" s="275"/>
      <c r="G48" s="275"/>
      <c r="H48" s="275"/>
      <c r="I48" s="275"/>
      <c r="J48" s="275">
        <v>1</v>
      </c>
      <c r="K48" s="275"/>
      <c r="L48" s="251"/>
    </row>
    <row r="49" spans="1:12">
      <c r="A49" s="278" t="s">
        <v>637</v>
      </c>
      <c r="B49" s="279">
        <v>1</v>
      </c>
      <c r="C49" s="273">
        <v>1</v>
      </c>
      <c r="D49" s="250">
        <v>1</v>
      </c>
      <c r="E49" s="275"/>
      <c r="F49" s="275"/>
      <c r="G49" s="275"/>
      <c r="H49" s="275"/>
      <c r="I49" s="275"/>
      <c r="J49" s="275">
        <v>1</v>
      </c>
      <c r="K49" s="275"/>
      <c r="L49" s="251"/>
    </row>
    <row r="50" spans="1:12">
      <c r="A50" s="278" t="s">
        <v>638</v>
      </c>
      <c r="B50" s="279">
        <v>1</v>
      </c>
      <c r="C50" s="273">
        <v>1</v>
      </c>
      <c r="D50" s="250">
        <v>1</v>
      </c>
      <c r="E50" s="275"/>
      <c r="F50" s="275"/>
      <c r="G50" s="275"/>
      <c r="H50" s="275"/>
      <c r="I50" s="275">
        <v>1</v>
      </c>
      <c r="J50" s="275"/>
      <c r="K50" s="275"/>
      <c r="L50" s="251"/>
    </row>
    <row r="51" spans="1:12">
      <c r="A51" s="278" t="s">
        <v>639</v>
      </c>
      <c r="B51" s="279">
        <v>1</v>
      </c>
      <c r="C51" s="273">
        <v>1</v>
      </c>
      <c r="D51" s="250">
        <v>1</v>
      </c>
      <c r="E51" s="275"/>
      <c r="F51" s="275"/>
      <c r="G51" s="275"/>
      <c r="H51" s="275"/>
      <c r="I51" s="275"/>
      <c r="J51" s="275">
        <v>1</v>
      </c>
      <c r="K51" s="275"/>
      <c r="L51" s="251"/>
    </row>
    <row r="52" spans="1:12">
      <c r="A52" s="278" t="s">
        <v>640</v>
      </c>
      <c r="B52" s="279">
        <v>1</v>
      </c>
      <c r="C52" s="273">
        <v>1</v>
      </c>
      <c r="D52" s="250">
        <v>1</v>
      </c>
      <c r="E52" s="275"/>
      <c r="F52" s="275"/>
      <c r="G52" s="275"/>
      <c r="H52" s="275"/>
      <c r="I52" s="275"/>
      <c r="J52" s="275">
        <v>1</v>
      </c>
      <c r="K52" s="275"/>
      <c r="L52" s="251"/>
    </row>
    <row r="53" spans="1:12">
      <c r="A53" s="278" t="s">
        <v>641</v>
      </c>
      <c r="B53" s="279">
        <v>1</v>
      </c>
      <c r="C53" s="273">
        <v>1</v>
      </c>
      <c r="D53" s="250">
        <v>1</v>
      </c>
      <c r="E53" s="275"/>
      <c r="F53" s="275"/>
      <c r="G53" s="275"/>
      <c r="H53" s="275"/>
      <c r="I53" s="275"/>
      <c r="J53" s="275">
        <v>1</v>
      </c>
      <c r="K53" s="275"/>
      <c r="L53" s="251"/>
    </row>
    <row r="54" spans="1:12">
      <c r="A54" s="278" t="s">
        <v>642</v>
      </c>
      <c r="B54" s="279">
        <v>1</v>
      </c>
      <c r="C54" s="273">
        <v>1</v>
      </c>
      <c r="D54" s="250">
        <v>1</v>
      </c>
      <c r="E54" s="275"/>
      <c r="F54" s="275"/>
      <c r="G54" s="275"/>
      <c r="H54" s="275"/>
      <c r="I54" s="275"/>
      <c r="J54" s="275">
        <v>1</v>
      </c>
      <c r="K54" s="275"/>
      <c r="L54" s="251"/>
    </row>
    <row r="55" spans="1:12">
      <c r="A55" s="278" t="s">
        <v>643</v>
      </c>
      <c r="B55" s="279">
        <v>1</v>
      </c>
      <c r="C55" s="273">
        <v>1</v>
      </c>
      <c r="D55" s="250">
        <v>1</v>
      </c>
      <c r="E55" s="275"/>
      <c r="F55" s="275"/>
      <c r="G55" s="275"/>
      <c r="H55" s="275"/>
      <c r="I55" s="275"/>
      <c r="J55" s="275">
        <v>1</v>
      </c>
      <c r="K55" s="275"/>
      <c r="L55" s="251"/>
    </row>
    <row r="56" spans="1:12">
      <c r="A56" s="278" t="s">
        <v>644</v>
      </c>
      <c r="B56" s="279">
        <v>5</v>
      </c>
      <c r="C56" s="273">
        <v>1</v>
      </c>
      <c r="D56" s="250">
        <v>1</v>
      </c>
      <c r="E56" s="275"/>
      <c r="F56" s="275"/>
      <c r="G56" s="275"/>
      <c r="H56" s="275"/>
      <c r="I56" s="275">
        <v>5</v>
      </c>
      <c r="J56" s="275"/>
      <c r="K56" s="275"/>
      <c r="L56" s="251"/>
    </row>
    <row r="57" spans="1:12">
      <c r="A57" s="278" t="s">
        <v>645</v>
      </c>
      <c r="B57" s="279">
        <v>5</v>
      </c>
      <c r="C57" s="273">
        <v>1</v>
      </c>
      <c r="D57" s="250">
        <v>1</v>
      </c>
      <c r="E57" s="275"/>
      <c r="F57" s="275"/>
      <c r="G57" s="275"/>
      <c r="H57" s="275"/>
      <c r="I57" s="275">
        <v>5</v>
      </c>
      <c r="J57" s="275"/>
      <c r="K57" s="275"/>
      <c r="L57" s="251"/>
    </row>
    <row r="58" spans="1:12">
      <c r="A58" s="278" t="s">
        <v>646</v>
      </c>
      <c r="B58" s="279">
        <v>5</v>
      </c>
      <c r="C58" s="273">
        <v>2</v>
      </c>
      <c r="D58" s="250">
        <v>2</v>
      </c>
      <c r="E58" s="275"/>
      <c r="F58" s="275"/>
      <c r="G58" s="275"/>
      <c r="H58" s="275"/>
      <c r="I58" s="275"/>
      <c r="J58" s="275"/>
      <c r="K58" s="275">
        <v>2</v>
      </c>
      <c r="L58" s="251"/>
    </row>
    <row r="59" spans="1:12">
      <c r="A59" s="278" t="s">
        <v>647</v>
      </c>
      <c r="B59" s="279">
        <v>5</v>
      </c>
      <c r="C59" s="273">
        <v>1</v>
      </c>
      <c r="D59" s="250">
        <v>1</v>
      </c>
      <c r="E59" s="275"/>
      <c r="F59" s="275"/>
      <c r="G59" s="275"/>
      <c r="H59" s="275"/>
      <c r="I59" s="275"/>
      <c r="J59" s="275"/>
      <c r="K59" s="275">
        <v>1</v>
      </c>
      <c r="L59" s="251"/>
    </row>
    <row r="60" spans="1:12">
      <c r="A60" s="278" t="s">
        <v>648</v>
      </c>
      <c r="B60" s="279">
        <v>1</v>
      </c>
      <c r="C60" s="273">
        <v>1</v>
      </c>
      <c r="D60" s="250">
        <v>1</v>
      </c>
      <c r="E60" s="275"/>
      <c r="F60" s="275"/>
      <c r="G60" s="275"/>
      <c r="H60" s="275"/>
      <c r="I60" s="275"/>
      <c r="J60" s="275"/>
      <c r="K60" s="275">
        <v>1</v>
      </c>
      <c r="L60" s="251"/>
    </row>
    <row r="61" spans="1:12">
      <c r="A61" s="278" t="s">
        <v>649</v>
      </c>
      <c r="B61" s="279">
        <v>1</v>
      </c>
      <c r="C61" s="273">
        <v>1</v>
      </c>
      <c r="D61" s="250">
        <v>1</v>
      </c>
      <c r="E61" s="275"/>
      <c r="F61" s="275"/>
      <c r="G61" s="275"/>
      <c r="H61" s="275"/>
      <c r="I61" s="275"/>
      <c r="J61" s="275"/>
      <c r="K61" s="275">
        <v>1</v>
      </c>
      <c r="L61" s="251"/>
    </row>
    <row r="62" spans="1:12">
      <c r="A62" s="280" t="s">
        <v>650</v>
      </c>
      <c r="B62" s="281">
        <v>1</v>
      </c>
      <c r="C62" s="282">
        <v>1</v>
      </c>
      <c r="D62" s="250">
        <v>1</v>
      </c>
      <c r="E62" s="275"/>
      <c r="F62" s="275"/>
      <c r="G62" s="275"/>
      <c r="H62" s="275"/>
      <c r="I62" s="275"/>
      <c r="J62" s="275"/>
      <c r="K62" s="275">
        <v>1</v>
      </c>
      <c r="L62" s="251"/>
    </row>
    <row r="63" spans="1:12">
      <c r="A63" s="283" t="s">
        <v>601</v>
      </c>
      <c r="B63" s="273"/>
      <c r="C63" s="248">
        <f t="shared" ref="C63:K63" si="2">SUM(C15:C62)</f>
        <v>56</v>
      </c>
      <c r="D63" s="248">
        <f t="shared" si="2"/>
        <v>56</v>
      </c>
      <c r="E63" s="248">
        <f t="shared" si="2"/>
        <v>0</v>
      </c>
      <c r="F63" s="248">
        <f t="shared" si="2"/>
        <v>40</v>
      </c>
      <c r="G63" s="248">
        <f t="shared" si="2"/>
        <v>0</v>
      </c>
      <c r="H63" s="248">
        <f t="shared" si="2"/>
        <v>5</v>
      </c>
      <c r="I63" s="248">
        <f t="shared" si="2"/>
        <v>34</v>
      </c>
      <c r="J63" s="248">
        <f t="shared" si="2"/>
        <v>34</v>
      </c>
      <c r="K63" s="248">
        <f t="shared" si="2"/>
        <v>10</v>
      </c>
      <c r="L63" s="251">
        <f>SUM(E63:K63)</f>
        <v>123</v>
      </c>
    </row>
    <row r="64" spans="1:12">
      <c r="A64" s="284" t="s">
        <v>651</v>
      </c>
      <c r="B64" s="269"/>
      <c r="C64" s="199"/>
      <c r="D64" s="199"/>
      <c r="E64" s="270" t="s">
        <v>584</v>
      </c>
      <c r="F64" s="270" t="s">
        <v>506</v>
      </c>
      <c r="G64" s="270" t="s">
        <v>495</v>
      </c>
      <c r="H64" s="270" t="s">
        <v>493</v>
      </c>
      <c r="I64" s="270" t="s">
        <v>585</v>
      </c>
      <c r="J64" s="270" t="s">
        <v>586</v>
      </c>
      <c r="K64" s="270" t="s">
        <v>587</v>
      </c>
      <c r="L64" s="251"/>
    </row>
    <row r="65" spans="1:12">
      <c r="A65" s="285" t="s">
        <v>652</v>
      </c>
      <c r="B65" s="286">
        <v>1</v>
      </c>
      <c r="C65" s="287">
        <v>1</v>
      </c>
      <c r="D65" s="288">
        <v>1</v>
      </c>
      <c r="E65" s="275"/>
      <c r="F65" s="275"/>
      <c r="G65" s="275"/>
      <c r="H65" s="275"/>
      <c r="I65" s="275"/>
      <c r="J65" s="275"/>
      <c r="K65" s="275">
        <v>1</v>
      </c>
      <c r="L65" s="251"/>
    </row>
    <row r="66" spans="1:12">
      <c r="A66" s="283" t="s">
        <v>601</v>
      </c>
      <c r="B66" s="273"/>
      <c r="C66" s="248">
        <f t="shared" ref="C66:K66" si="3">SUM(C65:C65)</f>
        <v>1</v>
      </c>
      <c r="D66" s="289">
        <f t="shared" si="3"/>
        <v>1</v>
      </c>
      <c r="E66" s="290">
        <f t="shared" si="3"/>
        <v>0</v>
      </c>
      <c r="F66" s="290">
        <f t="shared" si="3"/>
        <v>0</v>
      </c>
      <c r="G66" s="290">
        <f t="shared" si="3"/>
        <v>0</v>
      </c>
      <c r="H66" s="290">
        <f t="shared" si="3"/>
        <v>0</v>
      </c>
      <c r="I66" s="290">
        <f t="shared" si="3"/>
        <v>0</v>
      </c>
      <c r="J66" s="290">
        <f t="shared" si="3"/>
        <v>0</v>
      </c>
      <c r="K66" s="290">
        <f t="shared" si="3"/>
        <v>1</v>
      </c>
      <c r="L66" s="251">
        <f>SUM(E66:K66)</f>
        <v>1</v>
      </c>
    </row>
    <row r="67" spans="1:12">
      <c r="A67" s="254"/>
      <c r="B67" s="251"/>
      <c r="C67" s="251"/>
      <c r="D67" s="251"/>
      <c r="E67" s="251"/>
      <c r="F67" s="251"/>
      <c r="G67" s="251"/>
      <c r="H67" s="251"/>
      <c r="I67" s="251"/>
      <c r="J67" s="251"/>
      <c r="K67" s="251"/>
      <c r="L67" s="251"/>
    </row>
    <row r="68" spans="1:12">
      <c r="A68" s="291" t="s">
        <v>653</v>
      </c>
      <c r="B68" s="251"/>
      <c r="C68" s="249">
        <f>C13+C63+C66</f>
        <v>65</v>
      </c>
      <c r="D68" s="251"/>
      <c r="E68" s="251"/>
      <c r="F68" s="251"/>
      <c r="G68" s="251"/>
      <c r="H68" s="251"/>
      <c r="I68" s="251"/>
      <c r="J68" s="251"/>
      <c r="K68" s="251"/>
      <c r="L68" s="252">
        <f>SUM(L66,L63,L13)</f>
        <v>132</v>
      </c>
    </row>
  </sheetData>
  <mergeCells count="2">
    <mergeCell ref="A3:A4"/>
    <mergeCell ref="E7:K7"/>
  </mergeCells>
  <dataValidations count="1">
    <dataValidation type="list" allowBlank="1" showInputMessage="1" showErrorMessage="1" sqref="C9:C13 C15:C63 C65">
      <formula1>"0,1,2,3,4,5,6,7,8,9,10,11,12,13,14,15,16,17,18,19,20,21,22,23,24,25,26,27,28,29,30"</formula1>
    </dataValidation>
  </dataValidations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F62"/>
  <sheetViews>
    <sheetView zoomScale="85" zoomScaleNormal="85" workbookViewId="0">
      <pane xSplit="2" ySplit="6" topLeftCell="C46" activePane="bottomRight" state="frozen"/>
      <selection pane="topRight" activeCell="C1" sqref="C1"/>
      <selection pane="bottomLeft" activeCell="A7" sqref="A7"/>
      <selection pane="bottomRight" activeCell="M15" sqref="M15"/>
    </sheetView>
  </sheetViews>
  <sheetFormatPr defaultRowHeight="15"/>
  <cols>
    <col min="1" max="1" width="15.140625" customWidth="1"/>
    <col min="4" max="4" width="8.7109375" customWidth="1"/>
    <col min="5" max="5" width="8.28515625" customWidth="1"/>
    <col min="6" max="6" width="6.85546875" customWidth="1"/>
  </cols>
  <sheetData>
    <row r="1" spans="1:6" ht="26.25" customHeight="1">
      <c r="A1" s="301"/>
      <c r="B1" s="328" t="s">
        <v>654</v>
      </c>
      <c r="C1" s="328" t="s">
        <v>655</v>
      </c>
      <c r="D1" s="329" t="s">
        <v>656</v>
      </c>
      <c r="E1" s="302" t="s">
        <v>31</v>
      </c>
      <c r="F1" s="302" t="s">
        <v>3</v>
      </c>
    </row>
    <row r="2" spans="1:6">
      <c r="A2" s="303"/>
      <c r="B2" s="304"/>
      <c r="C2" s="305"/>
      <c r="D2" s="306" t="s">
        <v>657</v>
      </c>
      <c r="E2" s="307"/>
      <c r="F2" s="307"/>
    </row>
    <row r="3" spans="1:6">
      <c r="A3" s="303"/>
      <c r="B3" s="304"/>
      <c r="C3" s="305"/>
      <c r="D3" s="308" t="s">
        <v>658</v>
      </c>
      <c r="E3" s="307"/>
      <c r="F3" s="307"/>
    </row>
    <row r="4" spans="1:6">
      <c r="A4" s="309"/>
      <c r="B4" s="310"/>
      <c r="C4" s="310"/>
      <c r="D4" s="311">
        <f>SUMPRODUCT(D5:D62,$C5:$C62)</f>
        <v>195</v>
      </c>
      <c r="E4" s="312">
        <f>SUM(E5:E62)-E6-E22</f>
        <v>53</v>
      </c>
      <c r="F4" s="312">
        <f>SUM(F5:F62)-F6-F22</f>
        <v>195</v>
      </c>
    </row>
    <row r="6" spans="1:6" ht="15.75">
      <c r="A6" s="324" t="s">
        <v>20</v>
      </c>
      <c r="D6" s="327">
        <v>20</v>
      </c>
      <c r="F6" s="327">
        <f>SUM(F7:F20)</f>
        <v>20</v>
      </c>
    </row>
    <row r="7" spans="1:6">
      <c r="A7" s="325" t="s">
        <v>660</v>
      </c>
      <c r="B7" s="317" t="s">
        <v>659</v>
      </c>
      <c r="C7" s="318">
        <v>1</v>
      </c>
      <c r="D7" s="319">
        <v>2</v>
      </c>
      <c r="E7" s="320">
        <f t="shared" ref="E7:E20" si="0">SUM(D7:D7)</f>
        <v>2</v>
      </c>
      <c r="F7" s="321">
        <f t="shared" ref="F7:F20" si="1">C7*E7</f>
        <v>2</v>
      </c>
    </row>
    <row r="8" spans="1:6">
      <c r="A8" s="317" t="s">
        <v>661</v>
      </c>
      <c r="B8" s="317" t="s">
        <v>659</v>
      </c>
      <c r="C8" s="318">
        <v>1</v>
      </c>
      <c r="D8" s="319">
        <v>1</v>
      </c>
      <c r="E8" s="320">
        <f t="shared" si="0"/>
        <v>1</v>
      </c>
      <c r="F8" s="321">
        <f t="shared" si="1"/>
        <v>1</v>
      </c>
    </row>
    <row r="9" spans="1:6">
      <c r="A9" s="317" t="s">
        <v>662</v>
      </c>
      <c r="B9" s="317" t="s">
        <v>659</v>
      </c>
      <c r="C9" s="318">
        <v>1</v>
      </c>
      <c r="D9" s="319">
        <v>1</v>
      </c>
      <c r="E9" s="320">
        <f t="shared" si="0"/>
        <v>1</v>
      </c>
      <c r="F9" s="321">
        <f t="shared" si="1"/>
        <v>1</v>
      </c>
    </row>
    <row r="10" spans="1:6">
      <c r="A10" s="317" t="s">
        <v>663</v>
      </c>
      <c r="B10" s="317" t="s">
        <v>659</v>
      </c>
      <c r="C10" s="318">
        <v>1</v>
      </c>
      <c r="D10" s="319">
        <v>1</v>
      </c>
      <c r="E10" s="320">
        <f t="shared" si="0"/>
        <v>1</v>
      </c>
      <c r="F10" s="321">
        <f t="shared" si="1"/>
        <v>1</v>
      </c>
    </row>
    <row r="11" spans="1:6">
      <c r="A11" s="317" t="s">
        <v>664</v>
      </c>
      <c r="B11" s="317" t="s">
        <v>659</v>
      </c>
      <c r="C11" s="318">
        <v>1</v>
      </c>
      <c r="D11" s="319">
        <v>1</v>
      </c>
      <c r="E11" s="320">
        <f t="shared" si="0"/>
        <v>1</v>
      </c>
      <c r="F11" s="321">
        <f t="shared" si="1"/>
        <v>1</v>
      </c>
    </row>
    <row r="12" spans="1:6">
      <c r="A12" s="317" t="s">
        <v>665</v>
      </c>
      <c r="B12" s="317" t="s">
        <v>659</v>
      </c>
      <c r="C12" s="318">
        <v>1</v>
      </c>
      <c r="D12" s="319">
        <v>4</v>
      </c>
      <c r="E12" s="320">
        <f t="shared" si="0"/>
        <v>4</v>
      </c>
      <c r="F12" s="321">
        <f t="shared" si="1"/>
        <v>4</v>
      </c>
    </row>
    <row r="13" spans="1:6">
      <c r="A13" s="317" t="s">
        <v>666</v>
      </c>
      <c r="B13" s="317" t="s">
        <v>659</v>
      </c>
      <c r="C13" s="318">
        <v>1</v>
      </c>
      <c r="D13" s="319">
        <v>2</v>
      </c>
      <c r="E13" s="320">
        <f t="shared" si="0"/>
        <v>2</v>
      </c>
      <c r="F13" s="321">
        <f t="shared" si="1"/>
        <v>2</v>
      </c>
    </row>
    <row r="14" spans="1:6">
      <c r="A14" s="317" t="s">
        <v>667</v>
      </c>
      <c r="B14" s="317" t="s">
        <v>659</v>
      </c>
      <c r="C14" s="318">
        <v>1</v>
      </c>
      <c r="D14" s="319">
        <v>1</v>
      </c>
      <c r="E14" s="320">
        <f t="shared" si="0"/>
        <v>1</v>
      </c>
      <c r="F14" s="321">
        <f t="shared" si="1"/>
        <v>1</v>
      </c>
    </row>
    <row r="15" spans="1:6">
      <c r="A15" s="317" t="s">
        <v>668</v>
      </c>
      <c r="B15" s="317" t="s">
        <v>659</v>
      </c>
      <c r="C15" s="318">
        <v>1</v>
      </c>
      <c r="D15" s="319">
        <v>1</v>
      </c>
      <c r="E15" s="320">
        <f t="shared" si="0"/>
        <v>1</v>
      </c>
      <c r="F15" s="321">
        <f t="shared" si="1"/>
        <v>1</v>
      </c>
    </row>
    <row r="16" spans="1:6">
      <c r="A16" s="317" t="s">
        <v>669</v>
      </c>
      <c r="B16" s="317" t="s">
        <v>659</v>
      </c>
      <c r="C16" s="318">
        <v>1</v>
      </c>
      <c r="D16" s="319">
        <v>2</v>
      </c>
      <c r="E16" s="320">
        <f t="shared" si="0"/>
        <v>2</v>
      </c>
      <c r="F16" s="321">
        <f t="shared" si="1"/>
        <v>2</v>
      </c>
    </row>
    <row r="17" spans="1:6">
      <c r="A17" s="317" t="s">
        <v>670</v>
      </c>
      <c r="B17" s="317" t="s">
        <v>659</v>
      </c>
      <c r="C17" s="318">
        <v>1</v>
      </c>
      <c r="D17" s="319">
        <v>1</v>
      </c>
      <c r="E17" s="320">
        <f t="shared" si="0"/>
        <v>1</v>
      </c>
      <c r="F17" s="321">
        <f t="shared" si="1"/>
        <v>1</v>
      </c>
    </row>
    <row r="18" spans="1:6">
      <c r="A18" s="317" t="s">
        <v>671</v>
      </c>
      <c r="B18" s="317" t="s">
        <v>659</v>
      </c>
      <c r="C18" s="318">
        <v>1</v>
      </c>
      <c r="D18" s="319">
        <v>1</v>
      </c>
      <c r="E18" s="320">
        <f t="shared" si="0"/>
        <v>1</v>
      </c>
      <c r="F18" s="321">
        <f t="shared" si="1"/>
        <v>1</v>
      </c>
    </row>
    <row r="19" spans="1:6">
      <c r="A19" s="317" t="s">
        <v>672</v>
      </c>
      <c r="B19" s="317" t="s">
        <v>659</v>
      </c>
      <c r="C19" s="318">
        <v>1</v>
      </c>
      <c r="D19" s="319">
        <v>1</v>
      </c>
      <c r="E19" s="320">
        <f t="shared" si="0"/>
        <v>1</v>
      </c>
      <c r="F19" s="321">
        <f t="shared" si="1"/>
        <v>1</v>
      </c>
    </row>
    <row r="20" spans="1:6">
      <c r="A20" s="317" t="s">
        <v>673</v>
      </c>
      <c r="B20" s="317" t="s">
        <v>659</v>
      </c>
      <c r="C20" s="318">
        <v>1</v>
      </c>
      <c r="D20" s="319">
        <v>1</v>
      </c>
      <c r="E20" s="320">
        <f t="shared" si="0"/>
        <v>1</v>
      </c>
      <c r="F20" s="321">
        <f t="shared" si="1"/>
        <v>1</v>
      </c>
    </row>
    <row r="22" spans="1:6" ht="15.75">
      <c r="A22" s="324" t="s">
        <v>19</v>
      </c>
      <c r="C22" s="326"/>
      <c r="D22" s="326"/>
      <c r="E22" s="327">
        <f t="shared" ref="E22" si="2">SUM(E25:E62)</f>
        <v>33</v>
      </c>
      <c r="F22" s="327">
        <f>SUM(F25:F62)</f>
        <v>175</v>
      </c>
    </row>
    <row r="24" spans="1:6">
      <c r="A24" s="313" t="s">
        <v>674</v>
      </c>
      <c r="B24" s="314"/>
      <c r="C24" s="315"/>
      <c r="D24" s="315"/>
      <c r="E24" s="316"/>
      <c r="F24" s="316"/>
    </row>
    <row r="25" spans="1:6">
      <c r="A25" s="322" t="s">
        <v>675</v>
      </c>
      <c r="B25" s="322" t="s">
        <v>3</v>
      </c>
      <c r="C25" s="318">
        <v>10</v>
      </c>
      <c r="D25" s="319">
        <v>1</v>
      </c>
      <c r="E25" s="320">
        <f t="shared" ref="E25:E34" si="3">SUM(D25:D25)</f>
        <v>1</v>
      </c>
      <c r="F25" s="321">
        <f t="shared" ref="F25:F34" si="4">C25*E25</f>
        <v>10</v>
      </c>
    </row>
    <row r="26" spans="1:6">
      <c r="A26" s="322" t="s">
        <v>676</v>
      </c>
      <c r="B26" s="322" t="s">
        <v>3</v>
      </c>
      <c r="C26" s="318">
        <v>10</v>
      </c>
      <c r="D26" s="319">
        <v>1</v>
      </c>
      <c r="E26" s="320">
        <f t="shared" si="3"/>
        <v>1</v>
      </c>
      <c r="F26" s="321">
        <f t="shared" si="4"/>
        <v>10</v>
      </c>
    </row>
    <row r="27" spans="1:6">
      <c r="A27" s="322" t="s">
        <v>677</v>
      </c>
      <c r="B27" s="322" t="s">
        <v>3</v>
      </c>
      <c r="C27" s="318">
        <v>5</v>
      </c>
      <c r="D27" s="319">
        <v>1</v>
      </c>
      <c r="E27" s="320">
        <f t="shared" si="3"/>
        <v>1</v>
      </c>
      <c r="F27" s="321">
        <f t="shared" si="4"/>
        <v>5</v>
      </c>
    </row>
    <row r="28" spans="1:6">
      <c r="A28" s="322" t="s">
        <v>678</v>
      </c>
      <c r="B28" s="322" t="s">
        <v>3</v>
      </c>
      <c r="C28" s="318">
        <v>5</v>
      </c>
      <c r="D28" s="319">
        <v>1</v>
      </c>
      <c r="E28" s="320">
        <f t="shared" si="3"/>
        <v>1</v>
      </c>
      <c r="F28" s="321">
        <f t="shared" si="4"/>
        <v>5</v>
      </c>
    </row>
    <row r="29" spans="1:6">
      <c r="A29" s="322" t="s">
        <v>679</v>
      </c>
      <c r="B29" s="322" t="s">
        <v>3</v>
      </c>
      <c r="C29" s="318">
        <v>1</v>
      </c>
      <c r="D29" s="319">
        <v>1</v>
      </c>
      <c r="E29" s="320">
        <f t="shared" si="3"/>
        <v>1</v>
      </c>
      <c r="F29" s="321">
        <f t="shared" si="4"/>
        <v>1</v>
      </c>
    </row>
    <row r="30" spans="1:6">
      <c r="A30" s="322" t="s">
        <v>680</v>
      </c>
      <c r="B30" s="322" t="s">
        <v>3</v>
      </c>
      <c r="C30" s="318">
        <v>1</v>
      </c>
      <c r="D30" s="319">
        <v>1</v>
      </c>
      <c r="E30" s="320">
        <f t="shared" si="3"/>
        <v>1</v>
      </c>
      <c r="F30" s="321">
        <f t="shared" si="4"/>
        <v>1</v>
      </c>
    </row>
    <row r="31" spans="1:6">
      <c r="A31" s="322" t="s">
        <v>681</v>
      </c>
      <c r="B31" s="322" t="s">
        <v>3</v>
      </c>
      <c r="C31" s="318">
        <v>1</v>
      </c>
      <c r="D31" s="319">
        <v>1</v>
      </c>
      <c r="E31" s="320">
        <f t="shared" si="3"/>
        <v>1</v>
      </c>
      <c r="F31" s="321">
        <f t="shared" si="4"/>
        <v>1</v>
      </c>
    </row>
    <row r="32" spans="1:6">
      <c r="A32" s="322" t="s">
        <v>682</v>
      </c>
      <c r="B32" s="322" t="s">
        <v>3</v>
      </c>
      <c r="C32" s="318">
        <v>1</v>
      </c>
      <c r="D32" s="319">
        <v>1</v>
      </c>
      <c r="E32" s="320">
        <f t="shared" si="3"/>
        <v>1</v>
      </c>
      <c r="F32" s="321">
        <f t="shared" si="4"/>
        <v>1</v>
      </c>
    </row>
    <row r="33" spans="1:6">
      <c r="A33" s="322" t="s">
        <v>683</v>
      </c>
      <c r="B33" s="322" t="s">
        <v>3</v>
      </c>
      <c r="C33" s="318">
        <v>1</v>
      </c>
      <c r="D33" s="319">
        <v>1</v>
      </c>
      <c r="E33" s="320">
        <f t="shared" si="3"/>
        <v>1</v>
      </c>
      <c r="F33" s="321">
        <f t="shared" si="4"/>
        <v>1</v>
      </c>
    </row>
    <row r="34" spans="1:6">
      <c r="A34" s="322" t="s">
        <v>684</v>
      </c>
      <c r="B34" s="322" t="s">
        <v>3</v>
      </c>
      <c r="C34" s="318">
        <v>20</v>
      </c>
      <c r="D34" s="319">
        <v>1</v>
      </c>
      <c r="E34" s="320">
        <f t="shared" si="3"/>
        <v>1</v>
      </c>
      <c r="F34" s="321">
        <f t="shared" si="4"/>
        <v>20</v>
      </c>
    </row>
    <row r="35" spans="1:6">
      <c r="A35" s="313" t="s">
        <v>685</v>
      </c>
      <c r="B35" s="314"/>
      <c r="C35" s="315"/>
      <c r="D35" s="315"/>
      <c r="E35" s="316"/>
      <c r="F35" s="316"/>
    </row>
    <row r="36" spans="1:6">
      <c r="A36" s="323" t="s">
        <v>686</v>
      </c>
      <c r="B36" s="322" t="s">
        <v>3</v>
      </c>
      <c r="C36" s="318">
        <v>2</v>
      </c>
      <c r="D36" s="319"/>
      <c r="E36" s="320">
        <f t="shared" ref="E36:E62" si="5">SUM(D36:D36)</f>
        <v>0</v>
      </c>
      <c r="F36" s="321">
        <f t="shared" ref="F36:F62" si="6">C36*E36</f>
        <v>0</v>
      </c>
    </row>
    <row r="37" spans="1:6">
      <c r="A37" s="323" t="s">
        <v>687</v>
      </c>
      <c r="B37" s="322" t="s">
        <v>3</v>
      </c>
      <c r="C37" s="318">
        <v>2</v>
      </c>
      <c r="D37" s="319">
        <v>2</v>
      </c>
      <c r="E37" s="320">
        <f t="shared" si="5"/>
        <v>2</v>
      </c>
      <c r="F37" s="321">
        <f t="shared" si="6"/>
        <v>4</v>
      </c>
    </row>
    <row r="38" spans="1:6">
      <c r="A38" s="323" t="s">
        <v>688</v>
      </c>
      <c r="B38" s="322" t="s">
        <v>3</v>
      </c>
      <c r="C38" s="318">
        <v>1</v>
      </c>
      <c r="D38" s="319">
        <v>1</v>
      </c>
      <c r="E38" s="320">
        <f t="shared" si="5"/>
        <v>1</v>
      </c>
      <c r="F38" s="321">
        <f t="shared" si="6"/>
        <v>1</v>
      </c>
    </row>
    <row r="39" spans="1:6">
      <c r="A39" s="323" t="s">
        <v>689</v>
      </c>
      <c r="B39" s="322" t="s">
        <v>3</v>
      </c>
      <c r="C39" s="318">
        <v>8</v>
      </c>
      <c r="D39" s="319">
        <v>1</v>
      </c>
      <c r="E39" s="320">
        <f t="shared" si="5"/>
        <v>1</v>
      </c>
      <c r="F39" s="321">
        <f t="shared" si="6"/>
        <v>8</v>
      </c>
    </row>
    <row r="40" spans="1:6">
      <c r="A40" s="323" t="s">
        <v>690</v>
      </c>
      <c r="B40" s="322" t="s">
        <v>3</v>
      </c>
      <c r="C40" s="318">
        <v>4</v>
      </c>
      <c r="D40" s="319"/>
      <c r="E40" s="320">
        <f t="shared" si="5"/>
        <v>0</v>
      </c>
      <c r="F40" s="321">
        <f t="shared" si="6"/>
        <v>0</v>
      </c>
    </row>
    <row r="41" spans="1:6">
      <c r="A41" s="323" t="s">
        <v>691</v>
      </c>
      <c r="B41" s="322" t="s">
        <v>3</v>
      </c>
      <c r="C41" s="318">
        <v>12</v>
      </c>
      <c r="D41" s="319">
        <v>1</v>
      </c>
      <c r="E41" s="320">
        <f t="shared" si="5"/>
        <v>1</v>
      </c>
      <c r="F41" s="321">
        <f t="shared" si="6"/>
        <v>12</v>
      </c>
    </row>
    <row r="42" spans="1:6">
      <c r="A42" s="323" t="s">
        <v>692</v>
      </c>
      <c r="B42" s="322" t="s">
        <v>3</v>
      </c>
      <c r="C42" s="318">
        <v>4</v>
      </c>
      <c r="D42" s="319">
        <v>1</v>
      </c>
      <c r="E42" s="320">
        <f t="shared" si="5"/>
        <v>1</v>
      </c>
      <c r="F42" s="321">
        <f t="shared" si="6"/>
        <v>4</v>
      </c>
    </row>
    <row r="43" spans="1:6">
      <c r="A43" s="323" t="s">
        <v>693</v>
      </c>
      <c r="B43" s="322" t="s">
        <v>3</v>
      </c>
      <c r="C43" s="318">
        <v>2</v>
      </c>
      <c r="D43" s="319"/>
      <c r="E43" s="320">
        <f t="shared" si="5"/>
        <v>0</v>
      </c>
      <c r="F43" s="321">
        <f t="shared" si="6"/>
        <v>0</v>
      </c>
    </row>
    <row r="44" spans="1:6">
      <c r="A44" s="323" t="s">
        <v>694</v>
      </c>
      <c r="B44" s="322" t="s">
        <v>3</v>
      </c>
      <c r="C44" s="318">
        <v>1</v>
      </c>
      <c r="D44" s="319"/>
      <c r="E44" s="320">
        <f t="shared" si="5"/>
        <v>0</v>
      </c>
      <c r="F44" s="321">
        <f t="shared" si="6"/>
        <v>0</v>
      </c>
    </row>
    <row r="45" spans="1:6">
      <c r="A45" s="323" t="s">
        <v>695</v>
      </c>
      <c r="B45" s="322" t="s">
        <v>3</v>
      </c>
      <c r="C45" s="318">
        <v>1</v>
      </c>
      <c r="D45" s="319">
        <v>1</v>
      </c>
      <c r="E45" s="320">
        <f t="shared" si="5"/>
        <v>1</v>
      </c>
      <c r="F45" s="321">
        <f t="shared" si="6"/>
        <v>1</v>
      </c>
    </row>
    <row r="46" spans="1:6">
      <c r="A46" s="323" t="s">
        <v>696</v>
      </c>
      <c r="B46" s="322" t="s">
        <v>3</v>
      </c>
      <c r="C46" s="318">
        <v>30</v>
      </c>
      <c r="D46" s="319">
        <v>1</v>
      </c>
      <c r="E46" s="320">
        <f t="shared" si="5"/>
        <v>1</v>
      </c>
      <c r="F46" s="321">
        <f t="shared" si="6"/>
        <v>30</v>
      </c>
    </row>
    <row r="47" spans="1:6">
      <c r="A47" s="323" t="s">
        <v>697</v>
      </c>
      <c r="B47" s="322" t="s">
        <v>3</v>
      </c>
      <c r="C47" s="318">
        <v>6</v>
      </c>
      <c r="D47" s="319">
        <v>1</v>
      </c>
      <c r="E47" s="320">
        <f t="shared" si="5"/>
        <v>1</v>
      </c>
      <c r="F47" s="321">
        <f t="shared" si="6"/>
        <v>6</v>
      </c>
    </row>
    <row r="48" spans="1:6">
      <c r="A48" s="323" t="s">
        <v>698</v>
      </c>
      <c r="B48" s="322" t="s">
        <v>3</v>
      </c>
      <c r="C48" s="318">
        <v>6</v>
      </c>
      <c r="D48" s="319"/>
      <c r="E48" s="320">
        <f t="shared" si="5"/>
        <v>0</v>
      </c>
      <c r="F48" s="321">
        <f t="shared" si="6"/>
        <v>0</v>
      </c>
    </row>
    <row r="49" spans="1:6">
      <c r="A49" s="323" t="s">
        <v>699</v>
      </c>
      <c r="B49" s="322" t="s">
        <v>3</v>
      </c>
      <c r="C49" s="318">
        <v>3</v>
      </c>
      <c r="D49" s="319">
        <v>1</v>
      </c>
      <c r="E49" s="320">
        <f t="shared" si="5"/>
        <v>1</v>
      </c>
      <c r="F49" s="321">
        <f t="shared" si="6"/>
        <v>3</v>
      </c>
    </row>
    <row r="50" spans="1:6">
      <c r="A50" s="323" t="s">
        <v>700</v>
      </c>
      <c r="B50" s="322" t="s">
        <v>3</v>
      </c>
      <c r="C50" s="318">
        <v>3</v>
      </c>
      <c r="D50" s="319">
        <v>1</v>
      </c>
      <c r="E50" s="320">
        <f t="shared" si="5"/>
        <v>1</v>
      </c>
      <c r="F50" s="321">
        <f t="shared" si="6"/>
        <v>3</v>
      </c>
    </row>
    <row r="51" spans="1:6">
      <c r="A51" s="323" t="s">
        <v>701</v>
      </c>
      <c r="B51" s="322" t="s">
        <v>3</v>
      </c>
      <c r="C51" s="318">
        <v>3</v>
      </c>
      <c r="D51" s="319">
        <v>1</v>
      </c>
      <c r="E51" s="320">
        <f t="shared" si="5"/>
        <v>1</v>
      </c>
      <c r="F51" s="321">
        <f t="shared" si="6"/>
        <v>3</v>
      </c>
    </row>
    <row r="52" spans="1:6">
      <c r="A52" s="323" t="s">
        <v>702</v>
      </c>
      <c r="B52" s="322" t="s">
        <v>3</v>
      </c>
      <c r="C52" s="318">
        <v>3</v>
      </c>
      <c r="D52" s="319"/>
      <c r="E52" s="320">
        <f t="shared" si="5"/>
        <v>0</v>
      </c>
      <c r="F52" s="321">
        <f t="shared" si="6"/>
        <v>0</v>
      </c>
    </row>
    <row r="53" spans="1:6">
      <c r="A53" s="323" t="s">
        <v>703</v>
      </c>
      <c r="B53" s="322" t="s">
        <v>3</v>
      </c>
      <c r="C53" s="318">
        <v>1</v>
      </c>
      <c r="D53" s="319">
        <v>3</v>
      </c>
      <c r="E53" s="320">
        <f t="shared" si="5"/>
        <v>3</v>
      </c>
      <c r="F53" s="321">
        <f t="shared" si="6"/>
        <v>3</v>
      </c>
    </row>
    <row r="54" spans="1:6">
      <c r="A54" s="323" t="s">
        <v>704</v>
      </c>
      <c r="B54" s="322" t="s">
        <v>3</v>
      </c>
      <c r="C54" s="318">
        <v>1</v>
      </c>
      <c r="D54" s="319">
        <v>1</v>
      </c>
      <c r="E54" s="320">
        <f t="shared" si="5"/>
        <v>1</v>
      </c>
      <c r="F54" s="321">
        <f t="shared" si="6"/>
        <v>1</v>
      </c>
    </row>
    <row r="55" spans="1:6">
      <c r="A55" s="323" t="s">
        <v>705</v>
      </c>
      <c r="B55" s="322" t="s">
        <v>3</v>
      </c>
      <c r="C55" s="318">
        <v>1</v>
      </c>
      <c r="D55" s="319">
        <v>1</v>
      </c>
      <c r="E55" s="320">
        <f t="shared" si="5"/>
        <v>1</v>
      </c>
      <c r="F55" s="321">
        <f t="shared" si="6"/>
        <v>1</v>
      </c>
    </row>
    <row r="56" spans="1:6">
      <c r="A56" s="323" t="s">
        <v>706</v>
      </c>
      <c r="B56" s="322" t="s">
        <v>3</v>
      </c>
      <c r="C56" s="318">
        <v>6</v>
      </c>
      <c r="D56" s="319">
        <v>1</v>
      </c>
      <c r="E56" s="320">
        <f t="shared" si="5"/>
        <v>1</v>
      </c>
      <c r="F56" s="321">
        <f t="shared" si="6"/>
        <v>6</v>
      </c>
    </row>
    <row r="57" spans="1:6">
      <c r="A57" s="323" t="s">
        <v>707</v>
      </c>
      <c r="B57" s="322" t="s">
        <v>3</v>
      </c>
      <c r="C57" s="318">
        <v>20</v>
      </c>
      <c r="D57" s="319"/>
      <c r="E57" s="320">
        <f t="shared" si="5"/>
        <v>0</v>
      </c>
      <c r="F57" s="321">
        <f t="shared" si="6"/>
        <v>0</v>
      </c>
    </row>
    <row r="58" spans="1:6">
      <c r="A58" s="323" t="s">
        <v>708</v>
      </c>
      <c r="B58" s="322" t="s">
        <v>3</v>
      </c>
      <c r="C58" s="318">
        <v>10</v>
      </c>
      <c r="D58" s="319">
        <v>1</v>
      </c>
      <c r="E58" s="320">
        <f t="shared" si="5"/>
        <v>1</v>
      </c>
      <c r="F58" s="321">
        <f t="shared" si="6"/>
        <v>10</v>
      </c>
    </row>
    <row r="59" spans="1:6">
      <c r="A59" s="323" t="s">
        <v>709</v>
      </c>
      <c r="B59" s="322" t="s">
        <v>3</v>
      </c>
      <c r="C59" s="318">
        <v>20</v>
      </c>
      <c r="D59" s="319">
        <v>1</v>
      </c>
      <c r="E59" s="320">
        <f t="shared" si="5"/>
        <v>1</v>
      </c>
      <c r="F59" s="321">
        <f t="shared" si="6"/>
        <v>20</v>
      </c>
    </row>
    <row r="60" spans="1:6">
      <c r="A60" s="323" t="s">
        <v>710</v>
      </c>
      <c r="B60" s="322" t="s">
        <v>3</v>
      </c>
      <c r="C60" s="318">
        <v>1</v>
      </c>
      <c r="D60" s="319">
        <v>1</v>
      </c>
      <c r="E60" s="320">
        <f t="shared" si="5"/>
        <v>1</v>
      </c>
      <c r="F60" s="321">
        <f t="shared" si="6"/>
        <v>1</v>
      </c>
    </row>
    <row r="61" spans="1:6">
      <c r="A61" s="323" t="s">
        <v>711</v>
      </c>
      <c r="B61" s="322" t="s">
        <v>3</v>
      </c>
      <c r="C61" s="318">
        <v>2</v>
      </c>
      <c r="D61" s="319">
        <v>1</v>
      </c>
      <c r="E61" s="320">
        <f t="shared" si="5"/>
        <v>1</v>
      </c>
      <c r="F61" s="321">
        <f t="shared" si="6"/>
        <v>2</v>
      </c>
    </row>
    <row r="62" spans="1:6">
      <c r="A62" s="323" t="s">
        <v>712</v>
      </c>
      <c r="B62" s="322" t="s">
        <v>3</v>
      </c>
      <c r="C62" s="318">
        <v>1</v>
      </c>
      <c r="D62" s="319">
        <v>1</v>
      </c>
      <c r="E62" s="320">
        <f t="shared" si="5"/>
        <v>1</v>
      </c>
      <c r="F62" s="321">
        <f t="shared" si="6"/>
        <v>1</v>
      </c>
    </row>
  </sheetData>
  <dataValidations count="1">
    <dataValidation type="whole" operator="greaterThan" allowBlank="1" showInputMessage="1" showErrorMessage="1" sqref="D25:D34 D36:D62 D7:D20">
      <formula1>0</formula1>
    </dataValidation>
  </dataValidations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26"/>
  <sheetViews>
    <sheetView workbookViewId="0">
      <pane xSplit="4" ySplit="3" topLeftCell="E10" activePane="bottomRight" state="frozen"/>
      <selection pane="topRight" activeCell="E1" sqref="E1"/>
      <selection pane="bottomLeft" activeCell="A4" sqref="A4"/>
      <selection pane="bottomRight" activeCell="N18" sqref="N18"/>
    </sheetView>
  </sheetViews>
  <sheetFormatPr defaultRowHeight="15"/>
  <cols>
    <col min="1" max="1" width="9.28515625" bestFit="1" customWidth="1"/>
  </cols>
  <sheetData>
    <row r="1" spans="1:12">
      <c r="A1" s="507" t="s">
        <v>713</v>
      </c>
      <c r="B1" s="508"/>
      <c r="C1" s="508"/>
      <c r="D1" s="330"/>
      <c r="E1" s="330"/>
      <c r="F1" s="330"/>
      <c r="G1" s="330"/>
      <c r="H1" s="331" t="s">
        <v>714</v>
      </c>
      <c r="I1" s="331"/>
      <c r="J1" s="331"/>
      <c r="K1" s="331"/>
      <c r="L1" s="331"/>
    </row>
    <row r="2" spans="1:12">
      <c r="A2" s="509"/>
      <c r="B2" s="509"/>
      <c r="C2" s="509"/>
      <c r="D2" s="330"/>
      <c r="E2" s="330"/>
      <c r="F2" s="330"/>
      <c r="G2" s="330"/>
      <c r="H2" s="332" t="s">
        <v>30</v>
      </c>
      <c r="I2" s="330"/>
      <c r="J2" s="333"/>
      <c r="K2" s="333"/>
    </row>
    <row r="3" spans="1:12" ht="31.5">
      <c r="A3" s="334" t="s">
        <v>87</v>
      </c>
      <c r="B3" s="334" t="s">
        <v>715</v>
      </c>
      <c r="C3" s="334" t="s">
        <v>654</v>
      </c>
      <c r="D3" s="334" t="s">
        <v>716</v>
      </c>
      <c r="E3" s="335" t="s">
        <v>717</v>
      </c>
      <c r="F3" s="336" t="s">
        <v>718</v>
      </c>
      <c r="G3" s="336" t="s">
        <v>719</v>
      </c>
      <c r="H3" s="337"/>
      <c r="I3" s="338" t="s">
        <v>720</v>
      </c>
      <c r="J3" s="339" t="s">
        <v>721</v>
      </c>
      <c r="K3" s="340" t="s">
        <v>722</v>
      </c>
    </row>
    <row r="4" spans="1:12">
      <c r="A4" s="341" t="s">
        <v>723</v>
      </c>
      <c r="B4" s="341" t="s">
        <v>724</v>
      </c>
      <c r="C4" s="341" t="s">
        <v>724</v>
      </c>
      <c r="D4" s="341" t="s">
        <v>725</v>
      </c>
      <c r="E4" s="342">
        <v>10</v>
      </c>
      <c r="F4" s="342" t="s">
        <v>726</v>
      </c>
      <c r="G4" s="343">
        <f t="shared" ref="G4:G25" si="0">SUM(H4:H4)</f>
        <v>1</v>
      </c>
      <c r="H4" s="344">
        <v>1</v>
      </c>
      <c r="I4" s="343">
        <f t="shared" ref="I4:I25" si="1">G4*E4</f>
        <v>10</v>
      </c>
      <c r="J4" s="345">
        <v>2.3650000000000002</v>
      </c>
      <c r="K4" s="346">
        <f t="shared" ref="K4:K25" si="2">J4*G4</f>
        <v>2.3650000000000002</v>
      </c>
    </row>
    <row r="5" spans="1:12">
      <c r="A5" s="341" t="s">
        <v>723</v>
      </c>
      <c r="B5" s="341" t="s">
        <v>724</v>
      </c>
      <c r="C5" s="341" t="s">
        <v>724</v>
      </c>
      <c r="D5" s="341" t="s">
        <v>725</v>
      </c>
      <c r="E5" s="342">
        <v>10</v>
      </c>
      <c r="F5" s="342" t="s">
        <v>727</v>
      </c>
      <c r="G5" s="343">
        <f t="shared" si="0"/>
        <v>1</v>
      </c>
      <c r="H5" s="344">
        <v>1</v>
      </c>
      <c r="I5" s="343">
        <f t="shared" si="1"/>
        <v>10</v>
      </c>
      <c r="J5" s="345">
        <v>1.2927515195500316</v>
      </c>
      <c r="K5" s="346">
        <f t="shared" si="2"/>
        <v>1.2927515195500316</v>
      </c>
    </row>
    <row r="6" spans="1:12">
      <c r="A6" s="341" t="s">
        <v>723</v>
      </c>
      <c r="B6" s="341" t="s">
        <v>724</v>
      </c>
      <c r="C6" s="341" t="s">
        <v>724</v>
      </c>
      <c r="D6" s="341" t="s">
        <v>725</v>
      </c>
      <c r="E6" s="342">
        <v>10</v>
      </c>
      <c r="F6" s="342" t="s">
        <v>728</v>
      </c>
      <c r="G6" s="343">
        <f t="shared" si="0"/>
        <v>1</v>
      </c>
      <c r="H6" s="344">
        <v>1</v>
      </c>
      <c r="I6" s="343">
        <f t="shared" si="1"/>
        <v>10</v>
      </c>
      <c r="J6" s="345">
        <v>1.4424385376031934</v>
      </c>
      <c r="K6" s="346">
        <f t="shared" si="2"/>
        <v>1.4424385376031934</v>
      </c>
    </row>
    <row r="7" spans="1:12">
      <c r="A7" s="341" t="s">
        <v>723</v>
      </c>
      <c r="B7" s="341" t="s">
        <v>724</v>
      </c>
      <c r="C7" s="341" t="s">
        <v>724</v>
      </c>
      <c r="D7" s="341" t="s">
        <v>725</v>
      </c>
      <c r="E7" s="342">
        <v>10</v>
      </c>
      <c r="F7" s="342" t="s">
        <v>729</v>
      </c>
      <c r="G7" s="343">
        <f t="shared" si="0"/>
        <v>1</v>
      </c>
      <c r="H7" s="344">
        <v>1</v>
      </c>
      <c r="I7" s="343">
        <f t="shared" si="1"/>
        <v>10</v>
      </c>
      <c r="J7" s="345">
        <v>1.002</v>
      </c>
      <c r="K7" s="346">
        <f t="shared" si="2"/>
        <v>1.002</v>
      </c>
    </row>
    <row r="8" spans="1:12">
      <c r="A8" s="341" t="s">
        <v>723</v>
      </c>
      <c r="B8" s="341" t="s">
        <v>724</v>
      </c>
      <c r="C8" s="341" t="s">
        <v>724</v>
      </c>
      <c r="D8" s="341" t="s">
        <v>730</v>
      </c>
      <c r="E8" s="342">
        <v>2</v>
      </c>
      <c r="F8" s="342" t="s">
        <v>731</v>
      </c>
      <c r="G8" s="343">
        <f t="shared" si="0"/>
        <v>1</v>
      </c>
      <c r="H8" s="344">
        <v>1</v>
      </c>
      <c r="I8" s="343">
        <f t="shared" si="1"/>
        <v>2</v>
      </c>
      <c r="J8" s="345">
        <v>1.6970000000000001</v>
      </c>
      <c r="K8" s="346">
        <f t="shared" si="2"/>
        <v>1.6970000000000001</v>
      </c>
    </row>
    <row r="9" spans="1:12">
      <c r="A9" s="341" t="s">
        <v>723</v>
      </c>
      <c r="B9" s="341" t="s">
        <v>724</v>
      </c>
      <c r="C9" s="341" t="s">
        <v>724</v>
      </c>
      <c r="D9" s="341" t="s">
        <v>725</v>
      </c>
      <c r="E9" s="342">
        <v>11</v>
      </c>
      <c r="F9" s="342" t="s">
        <v>732</v>
      </c>
      <c r="G9" s="343">
        <f t="shared" si="0"/>
        <v>1</v>
      </c>
      <c r="H9" s="344">
        <v>1</v>
      </c>
      <c r="I9" s="343">
        <f t="shared" si="1"/>
        <v>11</v>
      </c>
      <c r="J9" s="345">
        <v>0.67800000000000005</v>
      </c>
      <c r="K9" s="346">
        <f t="shared" si="2"/>
        <v>0.67800000000000005</v>
      </c>
    </row>
    <row r="10" spans="1:12">
      <c r="A10" s="341" t="s">
        <v>733</v>
      </c>
      <c r="B10" s="341" t="s">
        <v>734</v>
      </c>
      <c r="C10" s="341" t="s">
        <v>735</v>
      </c>
      <c r="D10" s="341" t="s">
        <v>730</v>
      </c>
      <c r="E10" s="342">
        <v>5</v>
      </c>
      <c r="F10" s="342" t="s">
        <v>736</v>
      </c>
      <c r="G10" s="343">
        <f t="shared" si="0"/>
        <v>1</v>
      </c>
      <c r="H10" s="344">
        <v>1</v>
      </c>
      <c r="I10" s="343">
        <f t="shared" si="1"/>
        <v>5</v>
      </c>
      <c r="J10" s="345">
        <v>3.6059999999999999</v>
      </c>
      <c r="K10" s="346">
        <f t="shared" si="2"/>
        <v>3.6059999999999999</v>
      </c>
    </row>
    <row r="11" spans="1:12">
      <c r="A11" s="341" t="s">
        <v>733</v>
      </c>
      <c r="B11" s="341" t="s">
        <v>737</v>
      </c>
      <c r="C11" s="341" t="s">
        <v>735</v>
      </c>
      <c r="D11" s="341" t="s">
        <v>730</v>
      </c>
      <c r="E11" s="342">
        <v>5</v>
      </c>
      <c r="F11" s="342" t="s">
        <v>738</v>
      </c>
      <c r="G11" s="343">
        <f t="shared" si="0"/>
        <v>1</v>
      </c>
      <c r="H11" s="344">
        <v>1</v>
      </c>
      <c r="I11" s="343">
        <f t="shared" si="1"/>
        <v>5</v>
      </c>
      <c r="J11" s="345">
        <v>2.355</v>
      </c>
      <c r="K11" s="346">
        <f t="shared" si="2"/>
        <v>2.355</v>
      </c>
    </row>
    <row r="12" spans="1:12">
      <c r="A12" s="341" t="s">
        <v>733</v>
      </c>
      <c r="B12" s="341" t="s">
        <v>739</v>
      </c>
      <c r="C12" s="341" t="s">
        <v>740</v>
      </c>
      <c r="D12" s="341" t="s">
        <v>725</v>
      </c>
      <c r="E12" s="342">
        <v>10</v>
      </c>
      <c r="F12" s="342" t="s">
        <v>741</v>
      </c>
      <c r="G12" s="343">
        <f t="shared" si="0"/>
        <v>1</v>
      </c>
      <c r="H12" s="344">
        <v>1</v>
      </c>
      <c r="I12" s="343">
        <f t="shared" si="1"/>
        <v>10</v>
      </c>
      <c r="J12" s="345">
        <v>2.0321146693277692</v>
      </c>
      <c r="K12" s="346">
        <f t="shared" si="2"/>
        <v>2.0321146693277692</v>
      </c>
    </row>
    <row r="13" spans="1:12">
      <c r="A13" s="341" t="s">
        <v>723</v>
      </c>
      <c r="B13" s="341" t="s">
        <v>724</v>
      </c>
      <c r="C13" s="341" t="s">
        <v>724</v>
      </c>
      <c r="D13" s="341" t="s">
        <v>725</v>
      </c>
      <c r="E13" s="342">
        <v>4</v>
      </c>
      <c r="F13" s="342" t="s">
        <v>742</v>
      </c>
      <c r="G13" s="343">
        <f t="shared" si="0"/>
        <v>1</v>
      </c>
      <c r="H13" s="344">
        <v>1</v>
      </c>
      <c r="I13" s="343">
        <f t="shared" si="1"/>
        <v>4</v>
      </c>
      <c r="J13" s="345">
        <v>3.0209561825274425</v>
      </c>
      <c r="K13" s="346">
        <f t="shared" si="2"/>
        <v>3.0209561825274425</v>
      </c>
    </row>
    <row r="14" spans="1:12">
      <c r="A14" s="341" t="s">
        <v>723</v>
      </c>
      <c r="B14" s="341" t="s">
        <v>743</v>
      </c>
      <c r="C14" s="341" t="s">
        <v>744</v>
      </c>
      <c r="D14" s="341" t="s">
        <v>745</v>
      </c>
      <c r="E14" s="342">
        <v>2</v>
      </c>
      <c r="F14" s="342" t="s">
        <v>746</v>
      </c>
      <c r="G14" s="343">
        <f t="shared" si="0"/>
        <v>1</v>
      </c>
      <c r="H14" s="344">
        <v>1</v>
      </c>
      <c r="I14" s="343">
        <f t="shared" si="1"/>
        <v>2</v>
      </c>
      <c r="J14" s="345">
        <v>4.2411321781729105</v>
      </c>
      <c r="K14" s="346">
        <f t="shared" si="2"/>
        <v>4.2411321781729105</v>
      </c>
    </row>
    <row r="15" spans="1:12">
      <c r="A15" s="341" t="s">
        <v>723</v>
      </c>
      <c r="B15" s="341" t="s">
        <v>730</v>
      </c>
      <c r="C15" s="341" t="s">
        <v>735</v>
      </c>
      <c r="D15" s="341" t="s">
        <v>730</v>
      </c>
      <c r="E15" s="342">
        <v>10</v>
      </c>
      <c r="F15" s="342" t="s">
        <v>747</v>
      </c>
      <c r="G15" s="343">
        <f t="shared" si="0"/>
        <v>1</v>
      </c>
      <c r="H15" s="344">
        <v>1</v>
      </c>
      <c r="I15" s="343">
        <f t="shared" si="1"/>
        <v>10</v>
      </c>
      <c r="J15" s="345">
        <v>2.1509999999999998</v>
      </c>
      <c r="K15" s="346">
        <f t="shared" si="2"/>
        <v>2.1509999999999998</v>
      </c>
    </row>
    <row r="16" spans="1:12">
      <c r="A16" s="341" t="s">
        <v>733</v>
      </c>
      <c r="B16" s="341" t="s">
        <v>743</v>
      </c>
      <c r="C16" s="341" t="s">
        <v>744</v>
      </c>
      <c r="D16" s="341" t="s">
        <v>730</v>
      </c>
      <c r="E16" s="342">
        <v>3</v>
      </c>
      <c r="F16" s="342" t="s">
        <v>748</v>
      </c>
      <c r="G16" s="343">
        <f t="shared" si="0"/>
        <v>1</v>
      </c>
      <c r="H16" s="344">
        <v>1</v>
      </c>
      <c r="I16" s="343">
        <f t="shared" si="1"/>
        <v>3</v>
      </c>
      <c r="J16" s="345">
        <v>9.2942030300281218</v>
      </c>
      <c r="K16" s="346">
        <f t="shared" si="2"/>
        <v>9.2942030300281218</v>
      </c>
    </row>
    <row r="17" spans="1:12">
      <c r="A17" s="341" t="s">
        <v>733</v>
      </c>
      <c r="B17" s="341" t="s">
        <v>743</v>
      </c>
      <c r="C17" s="341" t="s">
        <v>744</v>
      </c>
      <c r="D17" s="341" t="s">
        <v>730</v>
      </c>
      <c r="E17" s="342">
        <v>3</v>
      </c>
      <c r="F17" s="342" t="s">
        <v>749</v>
      </c>
      <c r="G17" s="343">
        <f t="shared" si="0"/>
        <v>1</v>
      </c>
      <c r="H17" s="344">
        <v>1</v>
      </c>
      <c r="I17" s="343">
        <f t="shared" si="1"/>
        <v>3</v>
      </c>
      <c r="J17" s="345">
        <v>7.4329999999999998</v>
      </c>
      <c r="K17" s="346">
        <f t="shared" si="2"/>
        <v>7.4329999999999998</v>
      </c>
    </row>
    <row r="18" spans="1:12">
      <c r="A18" s="341" t="s">
        <v>733</v>
      </c>
      <c r="B18" s="341" t="s">
        <v>743</v>
      </c>
      <c r="C18" s="341" t="s">
        <v>744</v>
      </c>
      <c r="D18" s="341" t="s">
        <v>730</v>
      </c>
      <c r="E18" s="342">
        <v>2</v>
      </c>
      <c r="F18" s="342" t="s">
        <v>750</v>
      </c>
      <c r="G18" s="343">
        <f t="shared" si="0"/>
        <v>1</v>
      </c>
      <c r="H18" s="344">
        <v>1</v>
      </c>
      <c r="I18" s="343">
        <f t="shared" si="1"/>
        <v>2</v>
      </c>
      <c r="J18" s="345">
        <v>4.077</v>
      </c>
      <c r="K18" s="346">
        <f t="shared" si="2"/>
        <v>4.077</v>
      </c>
    </row>
    <row r="19" spans="1:12">
      <c r="A19" s="341" t="s">
        <v>733</v>
      </c>
      <c r="B19" s="341" t="s">
        <v>734</v>
      </c>
      <c r="C19" s="341" t="s">
        <v>740</v>
      </c>
      <c r="D19" s="341" t="s">
        <v>730</v>
      </c>
      <c r="E19" s="342">
        <v>5</v>
      </c>
      <c r="F19" s="342" t="s">
        <v>751</v>
      </c>
      <c r="G19" s="343">
        <f t="shared" si="0"/>
        <v>1</v>
      </c>
      <c r="H19" s="344">
        <v>1</v>
      </c>
      <c r="I19" s="343">
        <f t="shared" si="1"/>
        <v>5</v>
      </c>
      <c r="J19" s="345">
        <v>3.8099999999999996</v>
      </c>
      <c r="K19" s="346">
        <f t="shared" si="2"/>
        <v>3.8099999999999996</v>
      </c>
    </row>
    <row r="20" spans="1:12">
      <c r="A20" s="341" t="s">
        <v>733</v>
      </c>
      <c r="B20" s="341" t="s">
        <v>734</v>
      </c>
      <c r="C20" s="341" t="s">
        <v>740</v>
      </c>
      <c r="D20" s="341" t="s">
        <v>730</v>
      </c>
      <c r="E20" s="342">
        <v>5</v>
      </c>
      <c r="F20" s="342" t="s">
        <v>752</v>
      </c>
      <c r="G20" s="343">
        <f t="shared" si="0"/>
        <v>1</v>
      </c>
      <c r="H20" s="344">
        <v>1</v>
      </c>
      <c r="I20" s="343">
        <f t="shared" si="1"/>
        <v>5</v>
      </c>
      <c r="J20" s="345">
        <v>3.238</v>
      </c>
      <c r="K20" s="346">
        <f t="shared" si="2"/>
        <v>3.238</v>
      </c>
    </row>
    <row r="21" spans="1:12">
      <c r="A21" s="341" t="s">
        <v>733</v>
      </c>
      <c r="B21" s="341" t="s">
        <v>734</v>
      </c>
      <c r="C21" s="341" t="s">
        <v>527</v>
      </c>
      <c r="D21" s="341" t="s">
        <v>725</v>
      </c>
      <c r="E21" s="342">
        <v>5</v>
      </c>
      <c r="F21" s="342" t="s">
        <v>753</v>
      </c>
      <c r="G21" s="343">
        <f t="shared" si="0"/>
        <v>1</v>
      </c>
      <c r="H21" s="344">
        <v>1</v>
      </c>
      <c r="I21" s="343">
        <f t="shared" si="1"/>
        <v>5</v>
      </c>
      <c r="J21" s="345">
        <v>3.1389999999999998</v>
      </c>
      <c r="K21" s="346">
        <f t="shared" si="2"/>
        <v>3.1389999999999998</v>
      </c>
    </row>
    <row r="22" spans="1:12">
      <c r="A22" s="341" t="s">
        <v>733</v>
      </c>
      <c r="B22" s="341" t="s">
        <v>734</v>
      </c>
      <c r="C22" s="341" t="s">
        <v>527</v>
      </c>
      <c r="D22" s="341" t="s">
        <v>725</v>
      </c>
      <c r="E22" s="342">
        <v>5</v>
      </c>
      <c r="F22" s="342" t="s">
        <v>754</v>
      </c>
      <c r="G22" s="343">
        <f t="shared" si="0"/>
        <v>1</v>
      </c>
      <c r="H22" s="344">
        <v>1</v>
      </c>
      <c r="I22" s="343">
        <f t="shared" si="1"/>
        <v>5</v>
      </c>
      <c r="J22" s="345">
        <v>3.0659999999999998</v>
      </c>
      <c r="K22" s="346">
        <f t="shared" si="2"/>
        <v>3.0659999999999998</v>
      </c>
    </row>
    <row r="23" spans="1:12">
      <c r="A23" s="341" t="s">
        <v>733</v>
      </c>
      <c r="B23" s="341" t="s">
        <v>737</v>
      </c>
      <c r="C23" s="341" t="s">
        <v>740</v>
      </c>
      <c r="D23" s="341" t="s">
        <v>730</v>
      </c>
      <c r="E23" s="342">
        <v>5</v>
      </c>
      <c r="F23" s="342" t="s">
        <v>755</v>
      </c>
      <c r="G23" s="343">
        <f t="shared" si="0"/>
        <v>1</v>
      </c>
      <c r="H23" s="344">
        <v>1</v>
      </c>
      <c r="I23" s="343">
        <f t="shared" si="1"/>
        <v>5</v>
      </c>
      <c r="J23" s="345">
        <v>3.5779999999999998</v>
      </c>
      <c r="K23" s="346">
        <f t="shared" si="2"/>
        <v>3.5779999999999998</v>
      </c>
    </row>
    <row r="24" spans="1:12">
      <c r="A24" s="341" t="s">
        <v>733</v>
      </c>
      <c r="B24" s="341" t="s">
        <v>737</v>
      </c>
      <c r="C24" s="341" t="s">
        <v>740</v>
      </c>
      <c r="D24" s="341" t="s">
        <v>730</v>
      </c>
      <c r="E24" s="342">
        <v>5</v>
      </c>
      <c r="F24" s="342" t="s">
        <v>756</v>
      </c>
      <c r="G24" s="343">
        <f t="shared" si="0"/>
        <v>1</v>
      </c>
      <c r="H24" s="344">
        <v>1</v>
      </c>
      <c r="I24" s="343">
        <f t="shared" si="1"/>
        <v>5</v>
      </c>
      <c r="J24" s="345">
        <v>2.2490000000000001</v>
      </c>
      <c r="K24" s="346">
        <f t="shared" si="2"/>
        <v>2.2490000000000001</v>
      </c>
    </row>
    <row r="25" spans="1:12">
      <c r="A25" s="341" t="s">
        <v>733</v>
      </c>
      <c r="B25" s="341" t="s">
        <v>724</v>
      </c>
      <c r="C25" s="341" t="s">
        <v>724</v>
      </c>
      <c r="D25" s="341" t="s">
        <v>725</v>
      </c>
      <c r="E25" s="342">
        <v>5</v>
      </c>
      <c r="F25" s="342" t="s">
        <v>757</v>
      </c>
      <c r="G25" s="343">
        <f t="shared" si="0"/>
        <v>1</v>
      </c>
      <c r="H25" s="344">
        <v>1</v>
      </c>
      <c r="I25" s="343">
        <f t="shared" si="1"/>
        <v>5</v>
      </c>
      <c r="J25" s="345">
        <v>3.2568266352172728</v>
      </c>
      <c r="K25" s="346">
        <f t="shared" si="2"/>
        <v>3.2568266352172728</v>
      </c>
    </row>
    <row r="26" spans="1:12">
      <c r="A26" s="333"/>
      <c r="B26" s="333"/>
      <c r="C26" s="333"/>
      <c r="D26" s="333"/>
      <c r="E26" s="333"/>
      <c r="G26" s="347">
        <f>SUM(G4:G25)</f>
        <v>22</v>
      </c>
      <c r="H26" s="347">
        <f t="shared" ref="H26:I26" si="3">SUM(H4:H25)</f>
        <v>22</v>
      </c>
      <c r="I26" s="347">
        <f t="shared" si="3"/>
        <v>132</v>
      </c>
      <c r="J26" s="333"/>
      <c r="K26" s="333"/>
      <c r="L26" s="333"/>
    </row>
  </sheetData>
  <mergeCells count="1">
    <mergeCell ref="A1:C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Sumarizace</vt:lpstr>
      <vt:lpstr>1 Xcult</vt:lpstr>
      <vt:lpstr>2 CHEETA</vt:lpstr>
      <vt:lpstr>3_Flatholds</vt:lpstr>
      <vt:lpstr>4_BLUEPILL</vt:lpstr>
      <vt:lpstr>5_AIX</vt:lpstr>
      <vt:lpstr>6_Expression</vt:lpstr>
      <vt:lpstr>7_Squadra</vt:lpstr>
      <vt:lpstr>8_Kilter</vt:lpstr>
      <vt:lpstr>9_Spojovací materiál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</dc:creator>
  <cp:lastModifiedBy>Romana Plischková</cp:lastModifiedBy>
  <dcterms:created xsi:type="dcterms:W3CDTF">2020-04-01T10:34:40Z</dcterms:created>
  <dcterms:modified xsi:type="dcterms:W3CDTF">2020-04-03T09:31:27Z</dcterms:modified>
</cp:coreProperties>
</file>